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0023\Documents\"/>
    </mc:Choice>
  </mc:AlternateContent>
  <xr:revisionPtr revIDLastSave="0" documentId="8_{E3E310BE-D7EC-47D1-BFE5-5FAF9BE8F6E8}" xr6:coauthVersionLast="47" xr6:coauthVersionMax="47" xr10:uidLastSave="{00000000-0000-0000-0000-000000000000}"/>
  <bookViews>
    <workbookView xWindow="-108" yWindow="-108" windowWidth="23256" windowHeight="13896" firstSheet="7" activeTab="18" xr2:uid="{236C6402-61AA-4AD0-81F5-2B9E49F0D3C6}"/>
  </bookViews>
  <sheets>
    <sheet name="目次" sheetId="1" r:id="rId1"/>
    <sheet name="表13" sheetId="2" r:id="rId2"/>
    <sheet name="表14" sheetId="3" r:id="rId3"/>
    <sheet name="表15-1" sheetId="4" r:id="rId4"/>
    <sheet name="表15-2" sheetId="5" r:id="rId5"/>
    <sheet name="表15-3" sheetId="6" r:id="rId6"/>
    <sheet name="表15-4" sheetId="7" r:id="rId7"/>
    <sheet name="表15-5" sheetId="8" r:id="rId8"/>
    <sheet name="表15-6" sheetId="9" r:id="rId9"/>
    <sheet name="表16-1" sheetId="10" r:id="rId10"/>
    <sheet name="表16-2" sheetId="11" r:id="rId11"/>
    <sheet name="表17" sheetId="12" r:id="rId12"/>
    <sheet name="表18-1" sheetId="13" r:id="rId13"/>
    <sheet name="表18-2" sheetId="14" r:id="rId14"/>
    <sheet name="表19" sheetId="15" r:id="rId15"/>
    <sheet name="表20" sheetId="16" r:id="rId16"/>
    <sheet name="表21-1" sheetId="17" r:id="rId17"/>
    <sheet name="表21-2" sheetId="18" r:id="rId18"/>
    <sheet name="表21-3" sheetId="19" r:id="rId19"/>
  </sheets>
  <externalReferences>
    <externalReference r:id="rId20"/>
  </externalReferences>
  <definedNames>
    <definedName name="_xlnm.Print_Area" localSheetId="1">表13!$C$2:$AA$56</definedName>
    <definedName name="_xlnm.Print_Area" localSheetId="2">表14!$B$2:$AD$40</definedName>
    <definedName name="_xlnm.Print_Area" localSheetId="3">'表15-1'!$B$2:$AR$41</definedName>
    <definedName name="_xlnm.Print_Area" localSheetId="4">'表15-2'!$B$2:$AR$41</definedName>
    <definedName name="_xlnm.Print_Area" localSheetId="5">'表15-3'!$B$2:$AR$41</definedName>
    <definedName name="_xlnm.Print_Area" localSheetId="6">'表15-4'!$B$2:$AC$41</definedName>
    <definedName name="_xlnm.Print_Area" localSheetId="7">'表15-5'!$B$2:$AC$41</definedName>
    <definedName name="_xlnm.Print_Area" localSheetId="8">'表15-6'!$B$2:$AC$41</definedName>
    <definedName name="_xlnm.Print_Area" localSheetId="9">'表16-1'!$B$2:$P$57</definedName>
    <definedName name="_xlnm.Print_Area" localSheetId="10">'表16-2'!$B$2:$P$57</definedName>
    <definedName name="_xlnm.Print_Area" localSheetId="11">表17!$B$2:$M$41</definedName>
    <definedName name="_xlnm.Print_Area" localSheetId="12">'表18-1'!$B$2:$M$56</definedName>
    <definedName name="_xlnm.Print_Area" localSheetId="13">'表18-2'!$B$1:$I$40</definedName>
    <definedName name="_xlnm.Print_Area" localSheetId="14">表19!$D$2:$AF$56</definedName>
    <definedName name="_xlnm.Print_Area" localSheetId="15">表20!$B$2:$W$39</definedName>
    <definedName name="_xlnm.Print_Area" localSheetId="16">'表21-1'!$B$2:$AC$40</definedName>
    <definedName name="_xlnm.Print_Area" localSheetId="17">'表21-2'!$B$2:$AC$40</definedName>
    <definedName name="_xlnm.Print_Area" localSheetId="18">'表21-3'!$B$2:$AC$40</definedName>
    <definedName name="_xlnm.Print_Area" localSheetId="0">目次!$A$1:$D$108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1" i="19" l="1"/>
  <c r="U48" i="19"/>
  <c r="U46" i="19"/>
  <c r="U52" i="19" s="1"/>
  <c r="AB45" i="19"/>
  <c r="AB51" i="19" s="1"/>
  <c r="Y45" i="19"/>
  <c r="Y51" i="19" s="1"/>
  <c r="W45" i="19"/>
  <c r="W51" i="19" s="1"/>
  <c r="P45" i="19"/>
  <c r="P51" i="19" s="1"/>
  <c r="AC42" i="19"/>
  <c r="AC48" i="19" s="1"/>
  <c r="AB42" i="19"/>
  <c r="AA42" i="19"/>
  <c r="Z42" i="19"/>
  <c r="Z48" i="19" s="1"/>
  <c r="Y42" i="19"/>
  <c r="X42" i="19"/>
  <c r="W42" i="19"/>
  <c r="U42" i="19"/>
  <c r="T42" i="19"/>
  <c r="S42" i="19"/>
  <c r="R42" i="19"/>
  <c r="Q42" i="19"/>
  <c r="Q48" i="19" s="1"/>
  <c r="P42" i="19"/>
  <c r="O42" i="19"/>
  <c r="L42" i="19"/>
  <c r="S40" i="19"/>
  <c r="Q40" i="19"/>
  <c r="AC39" i="19"/>
  <c r="AB39" i="19"/>
  <c r="AA39" i="19"/>
  <c r="Z39" i="19"/>
  <c r="Y39" i="19"/>
  <c r="X39" i="19"/>
  <c r="W39" i="19"/>
  <c r="U39" i="19"/>
  <c r="T39" i="19"/>
  <c r="T46" i="19" s="1"/>
  <c r="T52" i="19" s="1"/>
  <c r="S39" i="19"/>
  <c r="S46" i="19" s="1"/>
  <c r="S52" i="19" s="1"/>
  <c r="R39" i="19"/>
  <c r="J39" i="19" s="1"/>
  <c r="Q39" i="19"/>
  <c r="P39" i="19"/>
  <c r="P40" i="19" s="1"/>
  <c r="O39" i="19"/>
  <c r="O40" i="19" s="1"/>
  <c r="N39" i="19"/>
  <c r="M39" i="19"/>
  <c r="L39" i="19"/>
  <c r="K39" i="19"/>
  <c r="AC37" i="19"/>
  <c r="AB37" i="19"/>
  <c r="AA37" i="19"/>
  <c r="Z37" i="19"/>
  <c r="Y37" i="19"/>
  <c r="X37" i="19"/>
  <c r="W37" i="19"/>
  <c r="V37" i="19" s="1"/>
  <c r="U37" i="19"/>
  <c r="U45" i="19" s="1"/>
  <c r="U51" i="19" s="1"/>
  <c r="T37" i="19"/>
  <c r="T45" i="19" s="1"/>
  <c r="S37" i="19"/>
  <c r="K37" i="19" s="1"/>
  <c r="R37" i="19"/>
  <c r="Q37" i="19"/>
  <c r="P37" i="19"/>
  <c r="O37" i="19"/>
  <c r="O38" i="19" s="1"/>
  <c r="N37" i="19"/>
  <c r="M37" i="19"/>
  <c r="L37" i="19"/>
  <c r="AA36" i="19"/>
  <c r="Z36" i="19"/>
  <c r="Y36" i="19"/>
  <c r="W36" i="19"/>
  <c r="I36" i="19"/>
  <c r="AL35" i="19"/>
  <c r="AH35" i="19"/>
  <c r="AG35" i="19"/>
  <c r="V35" i="19"/>
  <c r="AC36" i="19" s="1"/>
  <c r="N35" i="19"/>
  <c r="M35" i="19"/>
  <c r="M45" i="19" s="1"/>
  <c r="L35" i="19"/>
  <c r="K35" i="19"/>
  <c r="F35" i="19" s="1"/>
  <c r="J35" i="19"/>
  <c r="I35" i="19"/>
  <c r="H35" i="19"/>
  <c r="G35" i="19"/>
  <c r="E35" i="19"/>
  <c r="D35" i="19"/>
  <c r="Z34" i="19"/>
  <c r="Y34" i="19"/>
  <c r="X34" i="19"/>
  <c r="U34" i="19"/>
  <c r="T34" i="19"/>
  <c r="S34" i="19"/>
  <c r="R34" i="19"/>
  <c r="AL33" i="19"/>
  <c r="AK33" i="19"/>
  <c r="AH33" i="19"/>
  <c r="AG33" i="19"/>
  <c r="AF33" i="19"/>
  <c r="AJ33" i="19" s="1"/>
  <c r="V33" i="19"/>
  <c r="N33" i="19"/>
  <c r="Q34" i="19" s="1"/>
  <c r="M33" i="19"/>
  <c r="L33" i="19"/>
  <c r="K33" i="19"/>
  <c r="J33" i="19"/>
  <c r="I33" i="19"/>
  <c r="H33" i="19"/>
  <c r="G33" i="19"/>
  <c r="F33" i="19" s="1"/>
  <c r="E33" i="19"/>
  <c r="E37" i="19" s="1"/>
  <c r="E45" i="19" s="1"/>
  <c r="D33" i="19"/>
  <c r="S32" i="19"/>
  <c r="Q32" i="19"/>
  <c r="AH31" i="19"/>
  <c r="AG31" i="19"/>
  <c r="V31" i="19"/>
  <c r="N31" i="19"/>
  <c r="M31" i="19"/>
  <c r="L31" i="19"/>
  <c r="K31" i="19"/>
  <c r="J31" i="19"/>
  <c r="I31" i="19"/>
  <c r="H31" i="19"/>
  <c r="G31" i="19"/>
  <c r="AF31" i="19" s="1"/>
  <c r="E31" i="19"/>
  <c r="D31" i="19"/>
  <c r="S30" i="19"/>
  <c r="P30" i="19"/>
  <c r="AH29" i="19"/>
  <c r="AG29" i="19"/>
  <c r="V29" i="19"/>
  <c r="N29" i="19"/>
  <c r="M29" i="19"/>
  <c r="L29" i="19"/>
  <c r="K29" i="19"/>
  <c r="J29" i="19"/>
  <c r="I29" i="19"/>
  <c r="H29" i="19"/>
  <c r="G29" i="19"/>
  <c r="E29" i="19"/>
  <c r="D29" i="19"/>
  <c r="AC28" i="19"/>
  <c r="AB28" i="19"/>
  <c r="W28" i="19"/>
  <c r="P28" i="19"/>
  <c r="AK27" i="19"/>
  <c r="AH27" i="19"/>
  <c r="AL27" i="19" s="1"/>
  <c r="AG27" i="19"/>
  <c r="V27" i="19"/>
  <c r="AA28" i="19" s="1"/>
  <c r="N27" i="19"/>
  <c r="O28" i="19" s="1"/>
  <c r="M27" i="19"/>
  <c r="L27" i="19"/>
  <c r="K27" i="19"/>
  <c r="J27" i="19"/>
  <c r="I27" i="19"/>
  <c r="H27" i="19"/>
  <c r="G27" i="19"/>
  <c r="E27" i="19"/>
  <c r="D27" i="19"/>
  <c r="AC26" i="19"/>
  <c r="AB26" i="19"/>
  <c r="AA26" i="19"/>
  <c r="U26" i="19"/>
  <c r="T26" i="19"/>
  <c r="S26" i="19"/>
  <c r="Q26" i="19"/>
  <c r="P26" i="19"/>
  <c r="O26" i="19"/>
  <c r="AH25" i="19"/>
  <c r="AL25" i="19" s="1"/>
  <c r="AG25" i="19"/>
  <c r="AK25" i="19" s="1"/>
  <c r="AE25" i="19"/>
  <c r="V25" i="19"/>
  <c r="Z26" i="19" s="1"/>
  <c r="N25" i="19"/>
  <c r="M25" i="19"/>
  <c r="L25" i="19"/>
  <c r="K25" i="19"/>
  <c r="J25" i="19"/>
  <c r="I25" i="19"/>
  <c r="H25" i="19"/>
  <c r="G25" i="19"/>
  <c r="E25" i="19"/>
  <c r="E42" i="19" s="1"/>
  <c r="E48" i="19" s="1"/>
  <c r="D25" i="19"/>
  <c r="AC24" i="19"/>
  <c r="AB24" i="19"/>
  <c r="AA24" i="19"/>
  <c r="Z24" i="19"/>
  <c r="T24" i="19"/>
  <c r="S24" i="19"/>
  <c r="R24" i="19"/>
  <c r="P24" i="19"/>
  <c r="O24" i="19"/>
  <c r="AH23" i="19"/>
  <c r="AL23" i="19" s="1"/>
  <c r="AG23" i="19"/>
  <c r="AK23" i="19" s="1"/>
  <c r="AF23" i="19"/>
  <c r="V23" i="19"/>
  <c r="Y24" i="19" s="1"/>
  <c r="N23" i="19"/>
  <c r="U24" i="19" s="1"/>
  <c r="M23" i="19"/>
  <c r="L23" i="19"/>
  <c r="K23" i="19"/>
  <c r="J23" i="19"/>
  <c r="I23" i="19"/>
  <c r="H23" i="19"/>
  <c r="G23" i="19"/>
  <c r="E23" i="19"/>
  <c r="D23" i="19"/>
  <c r="AB22" i="19"/>
  <c r="AA22" i="19"/>
  <c r="Z22" i="19"/>
  <c r="Y22" i="19"/>
  <c r="S22" i="19"/>
  <c r="R22" i="19"/>
  <c r="Q22" i="19"/>
  <c r="O22" i="19"/>
  <c r="AK21" i="19"/>
  <c r="AH21" i="19"/>
  <c r="AL21" i="19" s="1"/>
  <c r="AG21" i="19"/>
  <c r="AE21" i="19"/>
  <c r="V21" i="19"/>
  <c r="X22" i="19" s="1"/>
  <c r="N21" i="19"/>
  <c r="U22" i="19" s="1"/>
  <c r="M21" i="19"/>
  <c r="L21" i="19"/>
  <c r="K21" i="19"/>
  <c r="J21" i="19"/>
  <c r="I21" i="19"/>
  <c r="H21" i="19"/>
  <c r="G21" i="19"/>
  <c r="E21" i="19"/>
  <c r="D21" i="19"/>
  <c r="AC20" i="19"/>
  <c r="AA20" i="19"/>
  <c r="Z20" i="19"/>
  <c r="X20" i="19"/>
  <c r="R20" i="19"/>
  <c r="Q20" i="19"/>
  <c r="P20" i="19"/>
  <c r="AK19" i="19"/>
  <c r="AH19" i="19"/>
  <c r="AG19" i="19"/>
  <c r="AE19" i="19"/>
  <c r="V19" i="19"/>
  <c r="N19" i="19"/>
  <c r="U20" i="19" s="1"/>
  <c r="M19" i="19"/>
  <c r="L19" i="19"/>
  <c r="K19" i="19"/>
  <c r="J19" i="19"/>
  <c r="I19" i="19"/>
  <c r="H19" i="19"/>
  <c r="G19" i="19"/>
  <c r="E19" i="19"/>
  <c r="D19" i="19"/>
  <c r="AC18" i="19"/>
  <c r="AB18" i="19"/>
  <c r="Z18" i="19"/>
  <c r="Y18" i="19"/>
  <c r="X18" i="19"/>
  <c r="W18" i="19"/>
  <c r="AH18" i="19" s="1"/>
  <c r="AL18" i="19" s="1"/>
  <c r="P18" i="19"/>
  <c r="AH17" i="19"/>
  <c r="AL17" i="19" s="1"/>
  <c r="AG17" i="19"/>
  <c r="AK17" i="19" s="1"/>
  <c r="V17" i="19"/>
  <c r="AA18" i="19" s="1"/>
  <c r="N17" i="19"/>
  <c r="M17" i="19"/>
  <c r="L17" i="19"/>
  <c r="K17" i="19"/>
  <c r="J17" i="19"/>
  <c r="I17" i="19"/>
  <c r="H17" i="19"/>
  <c r="G17" i="19"/>
  <c r="E17" i="19"/>
  <c r="E11" i="19" s="1"/>
  <c r="D17" i="19"/>
  <c r="D11" i="19" s="1"/>
  <c r="Y16" i="19"/>
  <c r="X16" i="19"/>
  <c r="AH15" i="19"/>
  <c r="AL15" i="19" s="1"/>
  <c r="AG15" i="19"/>
  <c r="V15" i="19"/>
  <c r="Z16" i="19" s="1"/>
  <c r="N15" i="19"/>
  <c r="M15" i="19"/>
  <c r="F15" i="19" s="1"/>
  <c r="L15" i="19"/>
  <c r="K15" i="19"/>
  <c r="J15" i="19"/>
  <c r="I15" i="19"/>
  <c r="H15" i="19"/>
  <c r="G15" i="19"/>
  <c r="E15" i="19"/>
  <c r="D15" i="19"/>
  <c r="AB14" i="19"/>
  <c r="AA14" i="19"/>
  <c r="Z14" i="19"/>
  <c r="X14" i="19"/>
  <c r="W14" i="19"/>
  <c r="AH13" i="19"/>
  <c r="AL13" i="19" s="1"/>
  <c r="AG13" i="19"/>
  <c r="V13" i="19"/>
  <c r="N13" i="19"/>
  <c r="O14" i="19" s="1"/>
  <c r="M13" i="19"/>
  <c r="M11" i="19" s="1"/>
  <c r="L13" i="19"/>
  <c r="L11" i="19" s="1"/>
  <c r="K13" i="19"/>
  <c r="J13" i="19"/>
  <c r="I13" i="19"/>
  <c r="H13" i="19"/>
  <c r="G13" i="19"/>
  <c r="E13" i="19"/>
  <c r="D13" i="19"/>
  <c r="AC11" i="19"/>
  <c r="AB11" i="19"/>
  <c r="AA11" i="19"/>
  <c r="Z11" i="19"/>
  <c r="Y11" i="19"/>
  <c r="X11" i="19"/>
  <c r="W11" i="19"/>
  <c r="U11" i="19"/>
  <c r="T11" i="19"/>
  <c r="S11" i="19"/>
  <c r="S48" i="19" s="1"/>
  <c r="R11" i="19"/>
  <c r="Q11" i="19"/>
  <c r="P11" i="19"/>
  <c r="N11" i="19" s="1"/>
  <c r="O11" i="19"/>
  <c r="AC52" i="18"/>
  <c r="R51" i="18"/>
  <c r="Q51" i="18"/>
  <c r="X46" i="18"/>
  <c r="X52" i="18" s="1"/>
  <c r="W46" i="18"/>
  <c r="W52" i="18" s="1"/>
  <c r="U46" i="18"/>
  <c r="U52" i="18" s="1"/>
  <c r="S46" i="18"/>
  <c r="R46" i="18"/>
  <c r="R52" i="18" s="1"/>
  <c r="Z45" i="18"/>
  <c r="Z51" i="18" s="1"/>
  <c r="Y45" i="18"/>
  <c r="Y51" i="18" s="1"/>
  <c r="AC42" i="18"/>
  <c r="AB42" i="18"/>
  <c r="AA42" i="18"/>
  <c r="Z42" i="18"/>
  <c r="Y42" i="18"/>
  <c r="X42" i="18"/>
  <c r="W42" i="18"/>
  <c r="U42" i="18"/>
  <c r="T42" i="18"/>
  <c r="S42" i="18"/>
  <c r="S51" i="18" s="1"/>
  <c r="R42" i="18"/>
  <c r="Q42" i="18"/>
  <c r="P42" i="18"/>
  <c r="O42" i="18"/>
  <c r="I42" i="18"/>
  <c r="G42" i="18"/>
  <c r="AC39" i="18"/>
  <c r="AC46" i="18" s="1"/>
  <c r="AB39" i="18"/>
  <c r="AB46" i="18" s="1"/>
  <c r="AB52" i="18" s="1"/>
  <c r="AA39" i="18"/>
  <c r="Z39" i="18"/>
  <c r="J39" i="18" s="1"/>
  <c r="Y39" i="18"/>
  <c r="I39" i="18" s="1"/>
  <c r="X39" i="18"/>
  <c r="W39" i="18"/>
  <c r="V39" i="18" s="1"/>
  <c r="U39" i="18"/>
  <c r="M39" i="18" s="1"/>
  <c r="T39" i="18"/>
  <c r="L39" i="18" s="1"/>
  <c r="S39" i="18"/>
  <c r="R39" i="18"/>
  <c r="Q39" i="18"/>
  <c r="Q46" i="18" s="1"/>
  <c r="Q52" i="18" s="1"/>
  <c r="P39" i="18"/>
  <c r="P46" i="18" s="1"/>
  <c r="P52" i="18" s="1"/>
  <c r="O39" i="18"/>
  <c r="H39" i="18"/>
  <c r="AC38" i="18"/>
  <c r="AC37" i="18"/>
  <c r="AC45" i="18" s="1"/>
  <c r="AC51" i="18" s="1"/>
  <c r="AB37" i="18"/>
  <c r="AB45" i="18" s="1"/>
  <c r="AB51" i="18" s="1"/>
  <c r="AA37" i="18"/>
  <c r="AA45" i="18" s="1"/>
  <c r="AA51" i="18" s="1"/>
  <c r="Z37" i="18"/>
  <c r="Y37" i="18"/>
  <c r="X37" i="18"/>
  <c r="W37" i="18"/>
  <c r="W45" i="18" s="1"/>
  <c r="W51" i="18" s="1"/>
  <c r="V37" i="18"/>
  <c r="U37" i="18"/>
  <c r="M37" i="18" s="1"/>
  <c r="M45" i="18" s="1"/>
  <c r="T37" i="18"/>
  <c r="S37" i="18"/>
  <c r="S45" i="18" s="1"/>
  <c r="R37" i="18"/>
  <c r="R45" i="18" s="1"/>
  <c r="Q37" i="18"/>
  <c r="Q45" i="18" s="1"/>
  <c r="P37" i="18"/>
  <c r="P45" i="18" s="1"/>
  <c r="P51" i="18" s="1"/>
  <c r="O37" i="18"/>
  <c r="G37" i="18" s="1"/>
  <c r="K37" i="18"/>
  <c r="J37" i="18"/>
  <c r="I37" i="18"/>
  <c r="AC36" i="18"/>
  <c r="AA36" i="18"/>
  <c r="R36" i="18"/>
  <c r="AH35" i="18"/>
  <c r="AL35" i="18" s="1"/>
  <c r="AG35" i="18"/>
  <c r="AK35" i="18" s="1"/>
  <c r="AF35" i="18"/>
  <c r="V35" i="18"/>
  <c r="N35" i="18"/>
  <c r="T36" i="18" s="1"/>
  <c r="M35" i="18"/>
  <c r="L35" i="18"/>
  <c r="K35" i="18"/>
  <c r="J35" i="18"/>
  <c r="I35" i="18"/>
  <c r="H35" i="18"/>
  <c r="G35" i="18"/>
  <c r="F35" i="18" s="1"/>
  <c r="E35" i="18"/>
  <c r="D35" i="18"/>
  <c r="AC34" i="18"/>
  <c r="AB34" i="18"/>
  <c r="Y34" i="18"/>
  <c r="W34" i="18"/>
  <c r="AH33" i="18"/>
  <c r="AL33" i="18" s="1"/>
  <c r="AG33" i="18"/>
  <c r="AE33" i="18"/>
  <c r="V33" i="18"/>
  <c r="AA34" i="18" s="1"/>
  <c r="N33" i="18"/>
  <c r="M33" i="18"/>
  <c r="L33" i="18"/>
  <c r="K33" i="18"/>
  <c r="J33" i="18"/>
  <c r="I33" i="18"/>
  <c r="H33" i="18"/>
  <c r="G33" i="18"/>
  <c r="E33" i="18"/>
  <c r="D33" i="18"/>
  <c r="X32" i="18"/>
  <c r="U32" i="18"/>
  <c r="T32" i="18"/>
  <c r="O32" i="18"/>
  <c r="AH31" i="18"/>
  <c r="AL31" i="18" s="1"/>
  <c r="AG31" i="18"/>
  <c r="AK31" i="18" s="1"/>
  <c r="V31" i="18"/>
  <c r="N31" i="18"/>
  <c r="S32" i="18" s="1"/>
  <c r="M31" i="18"/>
  <c r="L31" i="18"/>
  <c r="K31" i="18"/>
  <c r="J31" i="18"/>
  <c r="I31" i="18"/>
  <c r="H31" i="18"/>
  <c r="G31" i="18"/>
  <c r="E31" i="18"/>
  <c r="D31" i="18"/>
  <c r="AA30" i="18"/>
  <c r="Z30" i="18"/>
  <c r="Y30" i="18"/>
  <c r="W30" i="18"/>
  <c r="T30" i="18"/>
  <c r="AL29" i="18"/>
  <c r="AH29" i="18"/>
  <c r="AG29" i="18"/>
  <c r="AK29" i="18" s="1"/>
  <c r="V29" i="18"/>
  <c r="AC30" i="18" s="1"/>
  <c r="N29" i="18"/>
  <c r="M29" i="18"/>
  <c r="L29" i="18"/>
  <c r="K29" i="18"/>
  <c r="AF29" i="18" s="1"/>
  <c r="J29" i="18"/>
  <c r="I29" i="18"/>
  <c r="H29" i="18"/>
  <c r="G29" i="18"/>
  <c r="E29" i="18"/>
  <c r="D29" i="18"/>
  <c r="Z28" i="18"/>
  <c r="Y28" i="18"/>
  <c r="U28" i="18"/>
  <c r="T28" i="18"/>
  <c r="S28" i="18"/>
  <c r="R28" i="18"/>
  <c r="Q28" i="18"/>
  <c r="AL27" i="18"/>
  <c r="AK27" i="18"/>
  <c r="AH27" i="18"/>
  <c r="AG27" i="18"/>
  <c r="AE27" i="18"/>
  <c r="V27" i="18"/>
  <c r="AC28" i="18" s="1"/>
  <c r="N27" i="18"/>
  <c r="P28" i="18" s="1"/>
  <c r="M27" i="18"/>
  <c r="L27" i="18"/>
  <c r="K27" i="18"/>
  <c r="J27" i="18"/>
  <c r="I27" i="18"/>
  <c r="H27" i="18"/>
  <c r="G27" i="18"/>
  <c r="E27" i="18"/>
  <c r="E37" i="18" s="1"/>
  <c r="D27" i="18"/>
  <c r="D37" i="18" s="1"/>
  <c r="D45" i="18" s="1"/>
  <c r="Y26" i="18"/>
  <c r="T26" i="18"/>
  <c r="R26" i="18"/>
  <c r="Q26" i="18"/>
  <c r="AK25" i="18"/>
  <c r="AH25" i="18"/>
  <c r="AG25" i="18"/>
  <c r="AE25" i="18"/>
  <c r="V25" i="18"/>
  <c r="AC26" i="18" s="1"/>
  <c r="N25" i="18"/>
  <c r="P26" i="18" s="1"/>
  <c r="M25" i="18"/>
  <c r="L25" i="18"/>
  <c r="K25" i="18"/>
  <c r="J25" i="18"/>
  <c r="J45" i="18" s="1"/>
  <c r="I25" i="18"/>
  <c r="H25" i="18"/>
  <c r="G25" i="18"/>
  <c r="E25" i="18"/>
  <c r="D25" i="18"/>
  <c r="X24" i="18"/>
  <c r="S24" i="18"/>
  <c r="Q24" i="18"/>
  <c r="P24" i="18"/>
  <c r="AH23" i="18"/>
  <c r="AG23" i="18"/>
  <c r="V23" i="18"/>
  <c r="N23" i="18"/>
  <c r="O24" i="18" s="1"/>
  <c r="M23" i="18"/>
  <c r="L23" i="18"/>
  <c r="K23" i="18"/>
  <c r="J23" i="18"/>
  <c r="I23" i="18"/>
  <c r="H23" i="18"/>
  <c r="G23" i="18"/>
  <c r="E23" i="18"/>
  <c r="D23" i="18"/>
  <c r="AC22" i="18"/>
  <c r="AB22" i="18"/>
  <c r="AA22" i="18"/>
  <c r="W22" i="18"/>
  <c r="R22" i="18"/>
  <c r="AH21" i="18"/>
  <c r="AL21" i="18" s="1"/>
  <c r="AG21" i="18"/>
  <c r="V21" i="18"/>
  <c r="Z22" i="18" s="1"/>
  <c r="N21" i="18"/>
  <c r="M21" i="18"/>
  <c r="L21" i="18"/>
  <c r="K21" i="18"/>
  <c r="J21" i="18"/>
  <c r="I21" i="18"/>
  <c r="H21" i="18"/>
  <c r="G21" i="18"/>
  <c r="E21" i="18"/>
  <c r="D21" i="18"/>
  <c r="AC20" i="18"/>
  <c r="AB20" i="18"/>
  <c r="AA20" i="18"/>
  <c r="Z20" i="18"/>
  <c r="U20" i="18"/>
  <c r="T20" i="18"/>
  <c r="S20" i="18"/>
  <c r="Q20" i="18"/>
  <c r="P20" i="18"/>
  <c r="O20" i="18"/>
  <c r="AH19" i="18"/>
  <c r="AL19" i="18" s="1"/>
  <c r="AG19" i="18"/>
  <c r="AK19" i="18" s="1"/>
  <c r="V19" i="18"/>
  <c r="Y20" i="18" s="1"/>
  <c r="N19" i="18"/>
  <c r="AE19" i="18" s="1"/>
  <c r="M19" i="18"/>
  <c r="M11" i="18" s="1"/>
  <c r="L19" i="18"/>
  <c r="K19" i="18"/>
  <c r="J19" i="18"/>
  <c r="I19" i="18"/>
  <c r="H19" i="18"/>
  <c r="G19" i="18"/>
  <c r="F19" i="18" s="1"/>
  <c r="E19" i="18"/>
  <c r="D19" i="18"/>
  <c r="AC18" i="18"/>
  <c r="AB18" i="18"/>
  <c r="AA18" i="18"/>
  <c r="Z18" i="18"/>
  <c r="Y18" i="18"/>
  <c r="T18" i="18"/>
  <c r="S18" i="18"/>
  <c r="R18" i="18"/>
  <c r="P18" i="18"/>
  <c r="O18" i="18"/>
  <c r="AL17" i="18"/>
  <c r="AH17" i="18"/>
  <c r="AG17" i="18"/>
  <c r="AK17" i="18" s="1"/>
  <c r="AE17" i="18"/>
  <c r="V17" i="18"/>
  <c r="X18" i="18" s="1"/>
  <c r="N17" i="18"/>
  <c r="U18" i="18" s="1"/>
  <c r="M17" i="18"/>
  <c r="L17" i="18"/>
  <c r="K17" i="18"/>
  <c r="J17" i="18"/>
  <c r="I17" i="18"/>
  <c r="H17" i="18"/>
  <c r="G17" i="18"/>
  <c r="E17" i="18"/>
  <c r="D17" i="18"/>
  <c r="D11" i="18" s="1"/>
  <c r="Z16" i="18"/>
  <c r="S16" i="18"/>
  <c r="R16" i="18"/>
  <c r="Q16" i="18"/>
  <c r="O16" i="18"/>
  <c r="AK15" i="18"/>
  <c r="AH15" i="18"/>
  <c r="AL15" i="18" s="1"/>
  <c r="AG15" i="18"/>
  <c r="V15" i="18"/>
  <c r="AB16" i="18" s="1"/>
  <c r="N15" i="18"/>
  <c r="U16" i="18" s="1"/>
  <c r="M15" i="18"/>
  <c r="L15" i="18"/>
  <c r="K15" i="18"/>
  <c r="J15" i="18"/>
  <c r="I15" i="18"/>
  <c r="H15" i="18"/>
  <c r="G15" i="18"/>
  <c r="E15" i="18"/>
  <c r="D15" i="18"/>
  <c r="X14" i="18"/>
  <c r="M14" i="18"/>
  <c r="AH13" i="18"/>
  <c r="AG13" i="18"/>
  <c r="V13" i="18"/>
  <c r="N13" i="18"/>
  <c r="M13" i="18"/>
  <c r="L13" i="18"/>
  <c r="K13" i="18"/>
  <c r="J13" i="18"/>
  <c r="J14" i="18" s="1"/>
  <c r="I13" i="18"/>
  <c r="I11" i="18" s="1"/>
  <c r="H13" i="18"/>
  <c r="F13" i="18" s="1"/>
  <c r="G13" i="18"/>
  <c r="E13" i="18"/>
  <c r="D13" i="18"/>
  <c r="AC11" i="18"/>
  <c r="AC48" i="18" s="1"/>
  <c r="AB11" i="18"/>
  <c r="AB48" i="18" s="1"/>
  <c r="AA11" i="18"/>
  <c r="Z11" i="18"/>
  <c r="Y11" i="18"/>
  <c r="X11" i="18"/>
  <c r="W11" i="18"/>
  <c r="W48" i="18" s="1"/>
  <c r="U11" i="18"/>
  <c r="T11" i="18"/>
  <c r="S11" i="18"/>
  <c r="S48" i="18" s="1"/>
  <c r="R11" i="18"/>
  <c r="Q11" i="18"/>
  <c r="P11" i="18"/>
  <c r="P48" i="18" s="1"/>
  <c r="O11" i="18"/>
  <c r="K11" i="18"/>
  <c r="J11" i="18"/>
  <c r="E11" i="18"/>
  <c r="W46" i="17"/>
  <c r="W52" i="17" s="1"/>
  <c r="X42" i="17"/>
  <c r="O39" i="17"/>
  <c r="AB37" i="17"/>
  <c r="P37" i="17"/>
  <c r="D37" i="17"/>
  <c r="D45" i="17" s="1"/>
  <c r="X36" i="17"/>
  <c r="AC35" i="17"/>
  <c r="AB35" i="17"/>
  <c r="AA35" i="17"/>
  <c r="AA39" i="17" s="1"/>
  <c r="Z35" i="17"/>
  <c r="Y35" i="17"/>
  <c r="X35" i="17"/>
  <c r="W35" i="17"/>
  <c r="V35" i="17" s="1"/>
  <c r="U35" i="17"/>
  <c r="M35" i="17" s="1"/>
  <c r="T35" i="17"/>
  <c r="S35" i="17"/>
  <c r="R35" i="17"/>
  <c r="Q35" i="17"/>
  <c r="P35" i="17"/>
  <c r="O35" i="17"/>
  <c r="E35" i="17"/>
  <c r="D35" i="17"/>
  <c r="Y34" i="17"/>
  <c r="W34" i="17"/>
  <c r="AC33" i="17"/>
  <c r="AB33" i="17"/>
  <c r="L33" i="17" s="1"/>
  <c r="AA33" i="17"/>
  <c r="Z33" i="17"/>
  <c r="Y33" i="17"/>
  <c r="X33" i="17"/>
  <c r="X34" i="17" s="1"/>
  <c r="W33" i="17"/>
  <c r="V33" i="17" s="1"/>
  <c r="U33" i="17"/>
  <c r="T33" i="17"/>
  <c r="S33" i="17"/>
  <c r="R33" i="17"/>
  <c r="Q33" i="17"/>
  <c r="P33" i="17"/>
  <c r="O33" i="17"/>
  <c r="G33" i="17"/>
  <c r="E33" i="17"/>
  <c r="D33" i="17"/>
  <c r="S32" i="17"/>
  <c r="AC31" i="17"/>
  <c r="AB31" i="17"/>
  <c r="AA31" i="17"/>
  <c r="Z31" i="17"/>
  <c r="Y31" i="17"/>
  <c r="X31" i="17"/>
  <c r="W31" i="17"/>
  <c r="U31" i="17"/>
  <c r="U32" i="17" s="1"/>
  <c r="T31" i="17"/>
  <c r="S31" i="17"/>
  <c r="K31" i="17" s="1"/>
  <c r="R31" i="17"/>
  <c r="Q31" i="17"/>
  <c r="P31" i="17"/>
  <c r="O31" i="17"/>
  <c r="N31" i="17" s="1"/>
  <c r="M31" i="17"/>
  <c r="H31" i="17"/>
  <c r="G31" i="17"/>
  <c r="E31" i="17"/>
  <c r="D31" i="17"/>
  <c r="AC29" i="17"/>
  <c r="AC39" i="17" s="1"/>
  <c r="AB29" i="17"/>
  <c r="AB39" i="17" s="1"/>
  <c r="AA29" i="17"/>
  <c r="Z29" i="17"/>
  <c r="Y29" i="17"/>
  <c r="X29" i="17"/>
  <c r="X39" i="17" s="1"/>
  <c r="W29" i="17"/>
  <c r="W39" i="17" s="1"/>
  <c r="U29" i="17"/>
  <c r="T29" i="17"/>
  <c r="S29" i="17"/>
  <c r="R29" i="17"/>
  <c r="N29" i="17" s="1"/>
  <c r="Q29" i="17"/>
  <c r="Q39" i="17" s="1"/>
  <c r="P29" i="17"/>
  <c r="P39" i="17" s="1"/>
  <c r="O29" i="17"/>
  <c r="I29" i="17"/>
  <c r="H29" i="17"/>
  <c r="G29" i="17"/>
  <c r="E29" i="17"/>
  <c r="D29" i="17"/>
  <c r="AC27" i="17"/>
  <c r="AC37" i="17" s="1"/>
  <c r="AB27" i="17"/>
  <c r="AA27" i="17"/>
  <c r="Z27" i="17"/>
  <c r="Y27" i="17"/>
  <c r="Y37" i="17" s="1"/>
  <c r="X27" i="17"/>
  <c r="X37" i="17" s="1"/>
  <c r="W27" i="17"/>
  <c r="W37" i="17" s="1"/>
  <c r="U27" i="17"/>
  <c r="T27" i="17"/>
  <c r="S27" i="17"/>
  <c r="R27" i="17"/>
  <c r="Q27" i="17"/>
  <c r="P27" i="17"/>
  <c r="O27" i="17"/>
  <c r="J27" i="17"/>
  <c r="I27" i="17"/>
  <c r="H27" i="17"/>
  <c r="G27" i="17"/>
  <c r="E27" i="17"/>
  <c r="D27" i="17"/>
  <c r="AG25" i="17"/>
  <c r="AC25" i="17"/>
  <c r="AC42" i="17" s="1"/>
  <c r="AB25" i="17"/>
  <c r="AA25" i="17"/>
  <c r="AA42" i="17" s="1"/>
  <c r="Z25" i="17"/>
  <c r="Y25" i="17"/>
  <c r="Y42" i="17" s="1"/>
  <c r="X25" i="17"/>
  <c r="W25" i="17"/>
  <c r="W42" i="17" s="1"/>
  <c r="U25" i="17"/>
  <c r="T25" i="17"/>
  <c r="S25" i="17"/>
  <c r="R25" i="17"/>
  <c r="Q25" i="17"/>
  <c r="Q42" i="17" s="1"/>
  <c r="P25" i="17"/>
  <c r="P42" i="17" s="1"/>
  <c r="O25" i="17"/>
  <c r="G25" i="17" s="1"/>
  <c r="K25" i="17"/>
  <c r="J25" i="17"/>
  <c r="I25" i="17"/>
  <c r="E25" i="17"/>
  <c r="D25" i="17"/>
  <c r="AH23" i="17"/>
  <c r="AC23" i="17"/>
  <c r="AB23" i="17"/>
  <c r="L23" i="17" s="1"/>
  <c r="AA23" i="17"/>
  <c r="Z23" i="17"/>
  <c r="Y23" i="17"/>
  <c r="X23" i="17"/>
  <c r="W23" i="17"/>
  <c r="U23" i="17"/>
  <c r="T23" i="17"/>
  <c r="S23" i="17"/>
  <c r="R23" i="17"/>
  <c r="Q23" i="17"/>
  <c r="P23" i="17"/>
  <c r="O23" i="17"/>
  <c r="K23" i="17"/>
  <c r="J23" i="17"/>
  <c r="E23" i="17"/>
  <c r="D23" i="17"/>
  <c r="X22" i="17"/>
  <c r="AG21" i="17"/>
  <c r="AC21" i="17"/>
  <c r="AB21" i="17"/>
  <c r="AA21" i="17"/>
  <c r="Z21" i="17"/>
  <c r="Y21" i="17"/>
  <c r="X21" i="17"/>
  <c r="V21" i="17" s="1"/>
  <c r="W21" i="17"/>
  <c r="U21" i="17"/>
  <c r="T21" i="17"/>
  <c r="S21" i="17"/>
  <c r="R21" i="17"/>
  <c r="Q21" i="17"/>
  <c r="P21" i="17"/>
  <c r="O21" i="17"/>
  <c r="M21" i="17"/>
  <c r="L21" i="17"/>
  <c r="K21" i="17"/>
  <c r="J21" i="17"/>
  <c r="H21" i="17"/>
  <c r="E21" i="17"/>
  <c r="E11" i="17" s="1"/>
  <c r="D21" i="17"/>
  <c r="AG19" i="17"/>
  <c r="AK19" i="17" s="1"/>
  <c r="AC19" i="17"/>
  <c r="AB19" i="17"/>
  <c r="AA19" i="17"/>
  <c r="Z19" i="17"/>
  <c r="Y19" i="17"/>
  <c r="X19" i="17"/>
  <c r="W19" i="17"/>
  <c r="AH19" i="17" s="1"/>
  <c r="U19" i="17"/>
  <c r="M19" i="17" s="1"/>
  <c r="T19" i="17"/>
  <c r="S19" i="17"/>
  <c r="K19" i="17" s="1"/>
  <c r="R19" i="17"/>
  <c r="Q19" i="17"/>
  <c r="Q20" i="17" s="1"/>
  <c r="P19" i="17"/>
  <c r="O19" i="17"/>
  <c r="N19" i="17" s="1"/>
  <c r="L19" i="17"/>
  <c r="I19" i="17"/>
  <c r="H19" i="17"/>
  <c r="G19" i="17"/>
  <c r="E19" i="17"/>
  <c r="D19" i="17"/>
  <c r="AA18" i="17"/>
  <c r="AC17" i="17"/>
  <c r="AB17" i="17"/>
  <c r="AA17" i="17"/>
  <c r="Z17" i="17"/>
  <c r="Z18" i="17" s="1"/>
  <c r="Y17" i="17"/>
  <c r="Y18" i="17" s="1"/>
  <c r="X17" i="17"/>
  <c r="X18" i="17" s="1"/>
  <c r="W17" i="17"/>
  <c r="W18" i="17" s="1"/>
  <c r="V17" i="17"/>
  <c r="AC18" i="17" s="1"/>
  <c r="U17" i="17"/>
  <c r="T17" i="17"/>
  <c r="AG17" i="17" s="1"/>
  <c r="S17" i="17"/>
  <c r="R17" i="17"/>
  <c r="Q17" i="17"/>
  <c r="I17" i="17" s="1"/>
  <c r="P17" i="17"/>
  <c r="O17" i="17"/>
  <c r="G17" i="17" s="1"/>
  <c r="M17" i="17"/>
  <c r="K17" i="17"/>
  <c r="J17" i="17"/>
  <c r="H17" i="17"/>
  <c r="E17" i="17"/>
  <c r="D17" i="17"/>
  <c r="AH15" i="17"/>
  <c r="AC15" i="17"/>
  <c r="AB15" i="17"/>
  <c r="AA15" i="17"/>
  <c r="Z15" i="17"/>
  <c r="Y15" i="17"/>
  <c r="X15" i="17"/>
  <c r="W15" i="17"/>
  <c r="U15" i="17"/>
  <c r="T15" i="17"/>
  <c r="S15" i="17"/>
  <c r="R15" i="17"/>
  <c r="J15" i="17" s="1"/>
  <c r="Q15" i="17"/>
  <c r="P15" i="17"/>
  <c r="H15" i="17" s="1"/>
  <c r="O15" i="17"/>
  <c r="AG15" i="17" s="1"/>
  <c r="L15" i="17"/>
  <c r="K15" i="17"/>
  <c r="I15" i="17"/>
  <c r="E15" i="17"/>
  <c r="D15" i="17"/>
  <c r="AC13" i="17"/>
  <c r="AB13" i="17"/>
  <c r="AB14" i="17" s="1"/>
  <c r="AA13" i="17"/>
  <c r="AA14" i="17" s="1"/>
  <c r="Z13" i="17"/>
  <c r="Y13" i="17"/>
  <c r="I13" i="17" s="1"/>
  <c r="X13" i="17"/>
  <c r="W13" i="17"/>
  <c r="AH13" i="17" s="1"/>
  <c r="AL13" i="17" s="1"/>
  <c r="V13" i="17"/>
  <c r="U13" i="17"/>
  <c r="T13" i="17"/>
  <c r="S13" i="17"/>
  <c r="S11" i="17" s="1"/>
  <c r="R13" i="17"/>
  <c r="R11" i="17" s="1"/>
  <c r="Q13" i="17"/>
  <c r="P13" i="17"/>
  <c r="H13" i="17" s="1"/>
  <c r="O13" i="17"/>
  <c r="M13" i="17"/>
  <c r="L13" i="17"/>
  <c r="J13" i="17"/>
  <c r="E13" i="17"/>
  <c r="D13" i="17"/>
  <c r="AC11" i="17"/>
  <c r="AB11" i="17"/>
  <c r="Y11" i="17"/>
  <c r="W11" i="17"/>
  <c r="P11" i="17"/>
  <c r="D11" i="17"/>
  <c r="V47" i="16"/>
  <c r="P45" i="16"/>
  <c r="P51" i="16" s="1"/>
  <c r="V41" i="16"/>
  <c r="U41" i="16"/>
  <c r="P41" i="16"/>
  <c r="O41" i="16"/>
  <c r="V38" i="16"/>
  <c r="U38" i="16"/>
  <c r="P38" i="16"/>
  <c r="O38" i="16"/>
  <c r="O45" i="16" s="1"/>
  <c r="O51" i="16" s="1"/>
  <c r="I38" i="16"/>
  <c r="V36" i="16"/>
  <c r="V44" i="16" s="1"/>
  <c r="V50" i="16" s="1"/>
  <c r="U36" i="16"/>
  <c r="U44" i="16" s="1"/>
  <c r="U50" i="16" s="1"/>
  <c r="P36" i="16"/>
  <c r="O36" i="16"/>
  <c r="S35" i="16"/>
  <c r="R35" i="16"/>
  <c r="P35" i="16"/>
  <c r="O35" i="16"/>
  <c r="M35" i="16"/>
  <c r="L35" i="16"/>
  <c r="W34" i="16"/>
  <c r="S34" i="16"/>
  <c r="V35" i="16" s="1"/>
  <c r="R34" i="16"/>
  <c r="Q34" i="16"/>
  <c r="Q35" i="16" s="1"/>
  <c r="N34" i="16"/>
  <c r="M34" i="16"/>
  <c r="Z34" i="16" s="1"/>
  <c r="AC34" i="16" s="1"/>
  <c r="L34" i="16"/>
  <c r="K34" i="16"/>
  <c r="J34" i="16"/>
  <c r="I34" i="16"/>
  <c r="G34" i="16"/>
  <c r="J35" i="16" s="1"/>
  <c r="V33" i="16"/>
  <c r="S33" i="16"/>
  <c r="R33" i="16"/>
  <c r="O33" i="16"/>
  <c r="M33" i="16"/>
  <c r="L33" i="16"/>
  <c r="W32" i="16"/>
  <c r="W33" i="16" s="1"/>
  <c r="T32" i="16"/>
  <c r="S32" i="16"/>
  <c r="R32" i="16"/>
  <c r="U33" i="16" s="1"/>
  <c r="Q32" i="16"/>
  <c r="M32" i="16"/>
  <c r="L32" i="16"/>
  <c r="Y32" i="16" s="1"/>
  <c r="AB32" i="16" s="1"/>
  <c r="J32" i="16"/>
  <c r="K32" i="16" s="1"/>
  <c r="I32" i="16"/>
  <c r="F32" i="16"/>
  <c r="W31" i="16"/>
  <c r="U31" i="16"/>
  <c r="S31" i="16"/>
  <c r="R31" i="16"/>
  <c r="M31" i="16"/>
  <c r="L31" i="16"/>
  <c r="W30" i="16"/>
  <c r="T30" i="16"/>
  <c r="S30" i="16"/>
  <c r="Z30" i="16" s="1"/>
  <c r="R30" i="16"/>
  <c r="Q30" i="16"/>
  <c r="M30" i="16"/>
  <c r="P31" i="16" s="1"/>
  <c r="L30" i="16"/>
  <c r="J30" i="16"/>
  <c r="I30" i="16"/>
  <c r="K30" i="16" s="1"/>
  <c r="S29" i="16"/>
  <c r="R29" i="16"/>
  <c r="M29" i="16"/>
  <c r="L29" i="16"/>
  <c r="W28" i="16"/>
  <c r="W38" i="16" s="1"/>
  <c r="S28" i="16"/>
  <c r="R28" i="16"/>
  <c r="Q28" i="16"/>
  <c r="M28" i="16"/>
  <c r="L28" i="16"/>
  <c r="K28" i="16"/>
  <c r="J28" i="16"/>
  <c r="I28" i="16"/>
  <c r="V27" i="16"/>
  <c r="S27" i="16"/>
  <c r="R27" i="16"/>
  <c r="M27" i="16"/>
  <c r="L27" i="16"/>
  <c r="J27" i="16"/>
  <c r="W26" i="16"/>
  <c r="W36" i="16" s="1"/>
  <c r="S26" i="16"/>
  <c r="R26" i="16"/>
  <c r="U27" i="16" s="1"/>
  <c r="Q26" i="16"/>
  <c r="M26" i="16"/>
  <c r="Z26" i="16" s="1"/>
  <c r="AC26" i="16" s="1"/>
  <c r="L26" i="16"/>
  <c r="J26" i="16"/>
  <c r="K26" i="16" s="1"/>
  <c r="I26" i="16"/>
  <c r="G26" i="16"/>
  <c r="V25" i="16"/>
  <c r="U25" i="16"/>
  <c r="S25" i="16"/>
  <c r="R25" i="16"/>
  <c r="M25" i="16"/>
  <c r="L25" i="16"/>
  <c r="Z24" i="16"/>
  <c r="W24" i="16"/>
  <c r="T24" i="16"/>
  <c r="S24" i="16"/>
  <c r="R24" i="16"/>
  <c r="Q24" i="16"/>
  <c r="Q41" i="16" s="1"/>
  <c r="N24" i="16"/>
  <c r="M24" i="16"/>
  <c r="P25" i="16" s="1"/>
  <c r="L24" i="16"/>
  <c r="Y24" i="16" s="1"/>
  <c r="J24" i="16"/>
  <c r="J41" i="16" s="1"/>
  <c r="I24" i="16"/>
  <c r="I41" i="16" s="1"/>
  <c r="F24" i="16"/>
  <c r="U23" i="16"/>
  <c r="S23" i="16"/>
  <c r="R23" i="16"/>
  <c r="M23" i="16"/>
  <c r="L23" i="16"/>
  <c r="Y22" i="16"/>
  <c r="W22" i="16"/>
  <c r="S22" i="16"/>
  <c r="V23" i="16" s="1"/>
  <c r="R22" i="16"/>
  <c r="T22" i="16" s="1"/>
  <c r="W23" i="16" s="1"/>
  <c r="Q22" i="16"/>
  <c r="N22" i="16"/>
  <c r="Q23" i="16" s="1"/>
  <c r="M22" i="16"/>
  <c r="L22" i="16"/>
  <c r="O23" i="16" s="1"/>
  <c r="J22" i="16"/>
  <c r="I22" i="16"/>
  <c r="K22" i="16" s="1"/>
  <c r="V21" i="16"/>
  <c r="S21" i="16"/>
  <c r="R21" i="16"/>
  <c r="M21" i="16"/>
  <c r="L21" i="16"/>
  <c r="Z20" i="16"/>
  <c r="W20" i="16"/>
  <c r="W21" i="16" s="1"/>
  <c r="S20" i="16"/>
  <c r="R20" i="16"/>
  <c r="T20" i="16" s="1"/>
  <c r="Q20" i="16"/>
  <c r="M20" i="16"/>
  <c r="P21" i="16" s="1"/>
  <c r="L20" i="16"/>
  <c r="J20" i="16"/>
  <c r="I20" i="16"/>
  <c r="U19" i="16"/>
  <c r="S19" i="16"/>
  <c r="R19" i="16"/>
  <c r="M19" i="16"/>
  <c r="L19" i="16"/>
  <c r="W18" i="16"/>
  <c r="T18" i="16"/>
  <c r="S18" i="16"/>
  <c r="V19" i="16" s="1"/>
  <c r="R18" i="16"/>
  <c r="Q18" i="16"/>
  <c r="M18" i="16"/>
  <c r="Z18" i="16" s="1"/>
  <c r="L18" i="16"/>
  <c r="N18" i="16" s="1"/>
  <c r="AA18" i="16" s="1"/>
  <c r="K18" i="16"/>
  <c r="J18" i="16"/>
  <c r="I18" i="16"/>
  <c r="U17" i="16"/>
  <c r="S17" i="16"/>
  <c r="R17" i="16"/>
  <c r="P17" i="16"/>
  <c r="M17" i="16"/>
  <c r="L17" i="16"/>
  <c r="W16" i="16"/>
  <c r="S16" i="16"/>
  <c r="V17" i="16" s="1"/>
  <c r="R16" i="16"/>
  <c r="Q16" i="16"/>
  <c r="M16" i="16"/>
  <c r="L16" i="16"/>
  <c r="J16" i="16"/>
  <c r="I16" i="16"/>
  <c r="K16" i="16" s="1"/>
  <c r="G16" i="16"/>
  <c r="S15" i="16"/>
  <c r="R15" i="16"/>
  <c r="P15" i="16"/>
  <c r="O15" i="16"/>
  <c r="M15" i="16"/>
  <c r="L15" i="16"/>
  <c r="Y14" i="16"/>
  <c r="AB14" i="16" s="1"/>
  <c r="W14" i="16"/>
  <c r="S14" i="16"/>
  <c r="R14" i="16"/>
  <c r="U15" i="16" s="1"/>
  <c r="Q14" i="16"/>
  <c r="M14" i="16"/>
  <c r="M10" i="16" s="1"/>
  <c r="L14" i="16"/>
  <c r="N14" i="16" s="1"/>
  <c r="Q15" i="16" s="1"/>
  <c r="K14" i="16"/>
  <c r="J14" i="16"/>
  <c r="I14" i="16"/>
  <c r="F14" i="16"/>
  <c r="U13" i="16"/>
  <c r="S13" i="16"/>
  <c r="R13" i="16"/>
  <c r="P13" i="16"/>
  <c r="M13" i="16"/>
  <c r="L13" i="16"/>
  <c r="W12" i="16"/>
  <c r="S12" i="16"/>
  <c r="V13" i="16" s="1"/>
  <c r="R12" i="16"/>
  <c r="Q12" i="16"/>
  <c r="Q13" i="16" s="1"/>
  <c r="M12" i="16"/>
  <c r="L12" i="16"/>
  <c r="N12" i="16" s="1"/>
  <c r="J12" i="16"/>
  <c r="J10" i="16" s="1"/>
  <c r="I12" i="16"/>
  <c r="V10" i="16"/>
  <c r="U10" i="16"/>
  <c r="R10" i="16"/>
  <c r="Q10" i="16"/>
  <c r="P10" i="16"/>
  <c r="P11" i="16" s="1"/>
  <c r="O10" i="16"/>
  <c r="P70" i="15"/>
  <c r="P69" i="15"/>
  <c r="U66" i="15"/>
  <c r="F66" i="15"/>
  <c r="AB63" i="15"/>
  <c r="AB70" i="15" s="1"/>
  <c r="Z63" i="15"/>
  <c r="X63" i="15"/>
  <c r="X70" i="15" s="1"/>
  <c r="M63" i="15"/>
  <c r="M70" i="15" s="1"/>
  <c r="K63" i="15"/>
  <c r="K70" i="15" s="1"/>
  <c r="I63" i="15"/>
  <c r="I70" i="15" s="1"/>
  <c r="AB62" i="15"/>
  <c r="AB69" i="15" s="1"/>
  <c r="Z62" i="15"/>
  <c r="X62" i="15"/>
  <c r="X69" i="15" s="1"/>
  <c r="M62" i="15"/>
  <c r="M69" i="15" s="1"/>
  <c r="K62" i="15"/>
  <c r="K69" i="15" s="1"/>
  <c r="I62" i="15"/>
  <c r="I69" i="15" s="1"/>
  <c r="AF58" i="15"/>
  <c r="AE58" i="15"/>
  <c r="AC58" i="15"/>
  <c r="AB58" i="15"/>
  <c r="AA58" i="15"/>
  <c r="Z58" i="15"/>
  <c r="Y58" i="15"/>
  <c r="X58" i="15"/>
  <c r="W58" i="15"/>
  <c r="R58" i="15"/>
  <c r="R65" i="15" s="1"/>
  <c r="Q58" i="15"/>
  <c r="P58" i="15"/>
  <c r="N58" i="15"/>
  <c r="M58" i="15"/>
  <c r="L58" i="15"/>
  <c r="K58" i="15"/>
  <c r="J58" i="15"/>
  <c r="I58" i="15"/>
  <c r="H58" i="15"/>
  <c r="H56" i="15"/>
  <c r="AF54" i="15"/>
  <c r="AF63" i="15" s="1"/>
  <c r="AF70" i="15" s="1"/>
  <c r="AE54" i="15"/>
  <c r="AE63" i="15" s="1"/>
  <c r="AE70" i="15" s="1"/>
  <c r="AC54" i="15"/>
  <c r="AC63" i="15" s="1"/>
  <c r="AC70" i="15" s="1"/>
  <c r="AB54" i="15"/>
  <c r="AA54" i="15"/>
  <c r="Z54" i="15"/>
  <c r="Y54" i="15"/>
  <c r="X54" i="15"/>
  <c r="W54" i="15"/>
  <c r="W63" i="15" s="1"/>
  <c r="W70" i="15" s="1"/>
  <c r="Q54" i="15"/>
  <c r="Q63" i="15" s="1"/>
  <c r="Q70" i="15" s="1"/>
  <c r="P54" i="15"/>
  <c r="P63" i="15" s="1"/>
  <c r="N54" i="15"/>
  <c r="N56" i="15" s="1"/>
  <c r="M54" i="15"/>
  <c r="M56" i="15" s="1"/>
  <c r="L54" i="15"/>
  <c r="K54" i="15"/>
  <c r="K56" i="15" s="1"/>
  <c r="J54" i="15"/>
  <c r="J63" i="15" s="1"/>
  <c r="J70" i="15" s="1"/>
  <c r="I54" i="15"/>
  <c r="I56" i="15" s="1"/>
  <c r="H54" i="15"/>
  <c r="H63" i="15" s="1"/>
  <c r="H70" i="15" s="1"/>
  <c r="G54" i="15"/>
  <c r="G63" i="15" s="1"/>
  <c r="AF51" i="15"/>
  <c r="AF62" i="15" s="1"/>
  <c r="AF69" i="15" s="1"/>
  <c r="AE51" i="15"/>
  <c r="AE62" i="15" s="1"/>
  <c r="AE69" i="15" s="1"/>
  <c r="AC51" i="15"/>
  <c r="AB51" i="15"/>
  <c r="AA51" i="15"/>
  <c r="Z51" i="15"/>
  <c r="Y51" i="15"/>
  <c r="X51" i="15"/>
  <c r="W51" i="15"/>
  <c r="W62" i="15" s="1"/>
  <c r="W69" i="15" s="1"/>
  <c r="Q51" i="15"/>
  <c r="Q62" i="15" s="1"/>
  <c r="Q69" i="15" s="1"/>
  <c r="P51" i="15"/>
  <c r="P62" i="15" s="1"/>
  <c r="N51" i="15"/>
  <c r="M51" i="15"/>
  <c r="L51" i="15"/>
  <c r="L62" i="15" s="1"/>
  <c r="L69" i="15" s="1"/>
  <c r="K51" i="15"/>
  <c r="J51" i="15"/>
  <c r="I51" i="15"/>
  <c r="H51" i="15"/>
  <c r="H62" i="15" s="1"/>
  <c r="H69" i="15" s="1"/>
  <c r="N50" i="15"/>
  <c r="L50" i="15"/>
  <c r="AE49" i="15"/>
  <c r="AC49" i="15"/>
  <c r="X49" i="15"/>
  <c r="W49" i="15"/>
  <c r="Q49" i="15"/>
  <c r="O49" i="15"/>
  <c r="M49" i="15"/>
  <c r="H49" i="15"/>
  <c r="G49" i="15"/>
  <c r="AD48" i="15"/>
  <c r="V48" i="15"/>
  <c r="U48" i="15"/>
  <c r="AB49" i="15" s="1"/>
  <c r="O48" i="15"/>
  <c r="O50" i="15" s="1"/>
  <c r="G48" i="15"/>
  <c r="K50" i="15" s="1"/>
  <c r="F48" i="15"/>
  <c r="K49" i="15" s="1"/>
  <c r="B48" i="15"/>
  <c r="A48" i="15" s="1"/>
  <c r="AA47" i="15"/>
  <c r="L47" i="15"/>
  <c r="J47" i="15"/>
  <c r="H47" i="15"/>
  <c r="AF46" i="15"/>
  <c r="AE46" i="15"/>
  <c r="AC46" i="15"/>
  <c r="AA46" i="15"/>
  <c r="Z46" i="15"/>
  <c r="Y46" i="15"/>
  <c r="X46" i="15"/>
  <c r="M46" i="15"/>
  <c r="AD45" i="15"/>
  <c r="AD46" i="15" s="1"/>
  <c r="V45" i="15"/>
  <c r="Z47" i="15" s="1"/>
  <c r="U45" i="15"/>
  <c r="W46" i="15" s="1"/>
  <c r="O45" i="15"/>
  <c r="O47" i="15" s="1"/>
  <c r="G45" i="15"/>
  <c r="B45" i="15" s="1"/>
  <c r="F45" i="15"/>
  <c r="AD44" i="15"/>
  <c r="AA44" i="15"/>
  <c r="Y44" i="15"/>
  <c r="W44" i="15"/>
  <c r="K44" i="15"/>
  <c r="H44" i="15"/>
  <c r="Q43" i="15"/>
  <c r="L43" i="15"/>
  <c r="G43" i="15"/>
  <c r="AH42" i="15"/>
  <c r="AI42" i="15" s="1"/>
  <c r="AD42" i="15"/>
  <c r="AD43" i="15" s="1"/>
  <c r="V42" i="15"/>
  <c r="AC44" i="15" s="1"/>
  <c r="U42" i="15"/>
  <c r="O42" i="15"/>
  <c r="O44" i="15" s="1"/>
  <c r="G42" i="15"/>
  <c r="N44" i="15" s="1"/>
  <c r="F42" i="15"/>
  <c r="P43" i="15" s="1"/>
  <c r="N41" i="15"/>
  <c r="L41" i="15"/>
  <c r="AE40" i="15"/>
  <c r="AC40" i="15"/>
  <c r="X40" i="15"/>
  <c r="Q40" i="15"/>
  <c r="O40" i="15"/>
  <c r="M40" i="15"/>
  <c r="H40" i="15"/>
  <c r="AD39" i="15"/>
  <c r="V39" i="15"/>
  <c r="U39" i="15"/>
  <c r="AB40" i="15" s="1"/>
  <c r="O39" i="15"/>
  <c r="O54" i="15" s="1"/>
  <c r="G39" i="15"/>
  <c r="K41" i="15" s="1"/>
  <c r="F39" i="15"/>
  <c r="K40" i="15" s="1"/>
  <c r="B39" i="15"/>
  <c r="A39" i="15" s="1"/>
  <c r="AC38" i="15"/>
  <c r="AA38" i="15"/>
  <c r="L38" i="15"/>
  <c r="J38" i="15"/>
  <c r="H38" i="15"/>
  <c r="AF37" i="15"/>
  <c r="AC37" i="15"/>
  <c r="AA37" i="15"/>
  <c r="Y37" i="15"/>
  <c r="P37" i="15"/>
  <c r="M37" i="15"/>
  <c r="K37" i="15"/>
  <c r="I37" i="15"/>
  <c r="AD36" i="15"/>
  <c r="AD37" i="15" s="1"/>
  <c r="V36" i="15"/>
  <c r="U36" i="15"/>
  <c r="X37" i="15" s="1"/>
  <c r="O36" i="15"/>
  <c r="G36" i="15"/>
  <c r="B36" i="15" s="1"/>
  <c r="A36" i="15" s="1"/>
  <c r="F36" i="15"/>
  <c r="AD35" i="15"/>
  <c r="AA35" i="15"/>
  <c r="Y35" i="15"/>
  <c r="W35" i="15"/>
  <c r="K35" i="15"/>
  <c r="H35" i="15"/>
  <c r="AB34" i="15"/>
  <c r="Y34" i="15"/>
  <c r="W34" i="15"/>
  <c r="L34" i="15"/>
  <c r="AH33" i="15"/>
  <c r="AI33" i="15" s="1"/>
  <c r="AD33" i="15"/>
  <c r="V33" i="15"/>
  <c r="U33" i="15"/>
  <c r="O33" i="15"/>
  <c r="O35" i="15" s="1"/>
  <c r="G33" i="15"/>
  <c r="N35" i="15" s="1"/>
  <c r="F33" i="15"/>
  <c r="W32" i="15"/>
  <c r="N32" i="15"/>
  <c r="L32" i="15"/>
  <c r="AE31" i="15"/>
  <c r="AC31" i="15"/>
  <c r="X31" i="15"/>
  <c r="Q31" i="15"/>
  <c r="O31" i="15"/>
  <c r="M31" i="15"/>
  <c r="H31" i="15"/>
  <c r="AH30" i="15"/>
  <c r="AI30" i="15" s="1"/>
  <c r="AD30" i="15"/>
  <c r="AD32" i="15" s="1"/>
  <c r="V30" i="15"/>
  <c r="U30" i="15"/>
  <c r="AB31" i="15" s="1"/>
  <c r="O30" i="15"/>
  <c r="O32" i="15" s="1"/>
  <c r="G30" i="15"/>
  <c r="K32" i="15" s="1"/>
  <c r="F30" i="15"/>
  <c r="K31" i="15" s="1"/>
  <c r="B30" i="15"/>
  <c r="A30" i="15" s="1"/>
  <c r="O29" i="15"/>
  <c r="L29" i="15"/>
  <c r="J29" i="15"/>
  <c r="H29" i="15"/>
  <c r="AF28" i="15"/>
  <c r="AC28" i="15"/>
  <c r="AA28" i="15"/>
  <c r="Y28" i="15"/>
  <c r="P28" i="15"/>
  <c r="M28" i="15"/>
  <c r="AD27" i="15"/>
  <c r="AD28" i="15" s="1"/>
  <c r="V27" i="15"/>
  <c r="U27" i="15"/>
  <c r="X28" i="15" s="1"/>
  <c r="O27" i="15"/>
  <c r="G27" i="15"/>
  <c r="B27" i="15" s="1"/>
  <c r="F27" i="15"/>
  <c r="AD26" i="15"/>
  <c r="AA26" i="15"/>
  <c r="AC25" i="15"/>
  <c r="AB25" i="15"/>
  <c r="W25" i="15"/>
  <c r="V25" i="15"/>
  <c r="Q25" i="15"/>
  <c r="N25" i="15"/>
  <c r="K25" i="15"/>
  <c r="J25" i="15"/>
  <c r="H25" i="15"/>
  <c r="AD24" i="15"/>
  <c r="V24" i="15"/>
  <c r="U24" i="15"/>
  <c r="O24" i="15"/>
  <c r="G24" i="15"/>
  <c r="F24" i="15"/>
  <c r="P25" i="15" s="1"/>
  <c r="Y23" i="15"/>
  <c r="X23" i="15"/>
  <c r="M23" i="15"/>
  <c r="L23" i="15"/>
  <c r="K23" i="15"/>
  <c r="H23" i="15"/>
  <c r="AC22" i="15"/>
  <c r="W22" i="15"/>
  <c r="V22" i="15"/>
  <c r="N22" i="15"/>
  <c r="M22" i="15"/>
  <c r="L22" i="15"/>
  <c r="H22" i="15"/>
  <c r="G22" i="15"/>
  <c r="AD21" i="15"/>
  <c r="AD22" i="15" s="1"/>
  <c r="V21" i="15"/>
  <c r="W23" i="15" s="1"/>
  <c r="U21" i="15"/>
  <c r="AF22" i="15" s="1"/>
  <c r="O21" i="15"/>
  <c r="O22" i="15" s="1"/>
  <c r="G21" i="15"/>
  <c r="O23" i="15" s="1"/>
  <c r="F21" i="15"/>
  <c r="Q22" i="15" s="1"/>
  <c r="B21" i="15"/>
  <c r="A21" i="15"/>
  <c r="AI20" i="15"/>
  <c r="AC20" i="15"/>
  <c r="AB20" i="15"/>
  <c r="AA20" i="15"/>
  <c r="Z20" i="15"/>
  <c r="Y20" i="15"/>
  <c r="X20" i="15"/>
  <c r="W20" i="15"/>
  <c r="AH20" i="15" s="1"/>
  <c r="N20" i="15"/>
  <c r="M20" i="15"/>
  <c r="H20" i="15"/>
  <c r="AF19" i="15"/>
  <c r="AE19" i="15"/>
  <c r="AH19" i="15" s="1"/>
  <c r="AI19" i="15" s="1"/>
  <c r="AD19" i="15"/>
  <c r="Z19" i="15"/>
  <c r="Y19" i="15"/>
  <c r="X19" i="15"/>
  <c r="V19" i="15"/>
  <c r="O19" i="15"/>
  <c r="N19" i="15"/>
  <c r="AH18" i="15"/>
  <c r="AI18" i="15" s="1"/>
  <c r="AD18" i="15"/>
  <c r="V18" i="15"/>
  <c r="U18" i="15"/>
  <c r="AC19" i="15" s="1"/>
  <c r="O18" i="15"/>
  <c r="G18" i="15"/>
  <c r="L20" i="15" s="1"/>
  <c r="F18" i="15"/>
  <c r="K19" i="15" s="1"/>
  <c r="AD17" i="15"/>
  <c r="AC17" i="15"/>
  <c r="AB17" i="15"/>
  <c r="X17" i="15"/>
  <c r="W17" i="15"/>
  <c r="AA16" i="15"/>
  <c r="Z16" i="15"/>
  <c r="V16" i="15"/>
  <c r="Q16" i="15"/>
  <c r="P16" i="15"/>
  <c r="N16" i="15"/>
  <c r="K16" i="15"/>
  <c r="J16" i="15"/>
  <c r="H16" i="15"/>
  <c r="AD15" i="15"/>
  <c r="AD16" i="15" s="1"/>
  <c r="V15" i="15"/>
  <c r="AA17" i="15" s="1"/>
  <c r="U15" i="15"/>
  <c r="Y16" i="15" s="1"/>
  <c r="O15" i="15"/>
  <c r="G15" i="15"/>
  <c r="F15" i="15"/>
  <c r="I16" i="15" s="1"/>
  <c r="AF12" i="15"/>
  <c r="AF65" i="15" s="1"/>
  <c r="AE12" i="15"/>
  <c r="AE65" i="15" s="1"/>
  <c r="AC12" i="15"/>
  <c r="AC65" i="15" s="1"/>
  <c r="AB12" i="15"/>
  <c r="AB65" i="15" s="1"/>
  <c r="AA12" i="15"/>
  <c r="AA65" i="15" s="1"/>
  <c r="Z12" i="15"/>
  <c r="Y12" i="15"/>
  <c r="X12" i="15"/>
  <c r="W12" i="15"/>
  <c r="W65" i="15" s="1"/>
  <c r="Q12" i="15"/>
  <c r="Q65" i="15" s="1"/>
  <c r="P12" i="15"/>
  <c r="P65" i="15" s="1"/>
  <c r="N12" i="15"/>
  <c r="N65" i="15" s="1"/>
  <c r="M12" i="15"/>
  <c r="M65" i="15" s="1"/>
  <c r="L12" i="15"/>
  <c r="L65" i="15" s="1"/>
  <c r="K12" i="15"/>
  <c r="K65" i="15" s="1"/>
  <c r="J12" i="15"/>
  <c r="I12" i="15"/>
  <c r="H12" i="15"/>
  <c r="H65" i="15" s="1"/>
  <c r="I48" i="14"/>
  <c r="I46" i="14"/>
  <c r="I52" i="14" s="1"/>
  <c r="H46" i="14"/>
  <c r="I45" i="14"/>
  <c r="I51" i="14" s="1"/>
  <c r="H45" i="14"/>
  <c r="I42" i="14"/>
  <c r="H42" i="14"/>
  <c r="G42" i="14"/>
  <c r="F42" i="14"/>
  <c r="F48" i="14" s="1"/>
  <c r="E42" i="14"/>
  <c r="K39" i="14"/>
  <c r="I39" i="14"/>
  <c r="H39" i="14"/>
  <c r="G39" i="14"/>
  <c r="G46" i="14" s="1"/>
  <c r="F39" i="14"/>
  <c r="F46" i="14" s="1"/>
  <c r="F52" i="14" s="1"/>
  <c r="E39" i="14"/>
  <c r="E46" i="14" s="1"/>
  <c r="E52" i="14" s="1"/>
  <c r="I37" i="14"/>
  <c r="H37" i="14"/>
  <c r="G37" i="14"/>
  <c r="G45" i="14" s="1"/>
  <c r="F37" i="14"/>
  <c r="F45" i="14" s="1"/>
  <c r="F51" i="14" s="1"/>
  <c r="E37" i="14"/>
  <c r="E45" i="14" s="1"/>
  <c r="E51" i="14" s="1"/>
  <c r="I36" i="14"/>
  <c r="K36" i="14" s="1"/>
  <c r="L36" i="14" s="1"/>
  <c r="H36" i="14"/>
  <c r="G36" i="14"/>
  <c r="F36" i="14"/>
  <c r="E36" i="14"/>
  <c r="L35" i="14"/>
  <c r="K35" i="14"/>
  <c r="D35" i="14"/>
  <c r="H34" i="14"/>
  <c r="G34" i="14"/>
  <c r="K33" i="14"/>
  <c r="L33" i="14" s="1"/>
  <c r="D33" i="14"/>
  <c r="F34" i="14" s="1"/>
  <c r="H32" i="14"/>
  <c r="G32" i="14"/>
  <c r="F32" i="14"/>
  <c r="E32" i="14"/>
  <c r="L31" i="14"/>
  <c r="K31" i="14"/>
  <c r="D31" i="14"/>
  <c r="I32" i="14" s="1"/>
  <c r="I30" i="14"/>
  <c r="F30" i="14"/>
  <c r="E30" i="14"/>
  <c r="K29" i="14"/>
  <c r="L29" i="14" s="1"/>
  <c r="D29" i="14"/>
  <c r="H30" i="14" s="1"/>
  <c r="K27" i="14"/>
  <c r="D27" i="14"/>
  <c r="G26" i="14"/>
  <c r="F26" i="14"/>
  <c r="E26" i="14"/>
  <c r="K25" i="14"/>
  <c r="D25" i="14"/>
  <c r="I26" i="14" s="1"/>
  <c r="I24" i="14"/>
  <c r="E24" i="14"/>
  <c r="L23" i="14"/>
  <c r="K23" i="14"/>
  <c r="D23" i="14"/>
  <c r="H24" i="14" s="1"/>
  <c r="H22" i="14"/>
  <c r="G22" i="14"/>
  <c r="K21" i="14"/>
  <c r="L21" i="14" s="1"/>
  <c r="D21" i="14"/>
  <c r="F22" i="14" s="1"/>
  <c r="H20" i="14"/>
  <c r="G20" i="14"/>
  <c r="F20" i="14"/>
  <c r="E20" i="14"/>
  <c r="K19" i="14"/>
  <c r="D19" i="14"/>
  <c r="L19" i="14" s="1"/>
  <c r="I18" i="14"/>
  <c r="F18" i="14"/>
  <c r="E18" i="14"/>
  <c r="L17" i="14"/>
  <c r="K17" i="14"/>
  <c r="D17" i="14"/>
  <c r="H18" i="14" s="1"/>
  <c r="K15" i="14"/>
  <c r="L15" i="14" s="1"/>
  <c r="D15" i="14"/>
  <c r="G14" i="14"/>
  <c r="F14" i="14"/>
  <c r="E14" i="14"/>
  <c r="K13" i="14"/>
  <c r="L13" i="14" s="1"/>
  <c r="D13" i="14"/>
  <c r="I14" i="14" s="1"/>
  <c r="I12" i="14"/>
  <c r="I11" i="14"/>
  <c r="H11" i="14"/>
  <c r="G11" i="14"/>
  <c r="G12" i="14" s="1"/>
  <c r="F11" i="14"/>
  <c r="E11" i="14"/>
  <c r="D11" i="14"/>
  <c r="H12" i="14" s="1"/>
  <c r="M69" i="13"/>
  <c r="L63" i="13"/>
  <c r="L70" i="13" s="1"/>
  <c r="K63" i="13"/>
  <c r="K70" i="13" s="1"/>
  <c r="F63" i="13"/>
  <c r="F70" i="13" s="1"/>
  <c r="J62" i="13"/>
  <c r="M58" i="13"/>
  <c r="L58" i="13"/>
  <c r="K58" i="13"/>
  <c r="J58" i="13"/>
  <c r="H58" i="13"/>
  <c r="G58" i="13"/>
  <c r="G65" i="13" s="1"/>
  <c r="F58" i="13"/>
  <c r="F65" i="13" s="1"/>
  <c r="M54" i="13"/>
  <c r="L54" i="13"/>
  <c r="K54" i="13"/>
  <c r="J54" i="13"/>
  <c r="J63" i="13" s="1"/>
  <c r="J70" i="13" s="1"/>
  <c r="H54" i="13"/>
  <c r="G54" i="13"/>
  <c r="F54" i="13"/>
  <c r="H53" i="13"/>
  <c r="G53" i="13"/>
  <c r="M51" i="13"/>
  <c r="M62" i="13" s="1"/>
  <c r="L51" i="13"/>
  <c r="K51" i="13"/>
  <c r="J51" i="13"/>
  <c r="H51" i="13"/>
  <c r="H62" i="13" s="1"/>
  <c r="H69" i="13" s="1"/>
  <c r="G51" i="13"/>
  <c r="G62" i="13" s="1"/>
  <c r="G69" i="13" s="1"/>
  <c r="F51" i="13"/>
  <c r="E51" i="13"/>
  <c r="D51" i="13"/>
  <c r="J49" i="13"/>
  <c r="I48" i="13"/>
  <c r="E48" i="13"/>
  <c r="H50" i="13" s="1"/>
  <c r="D48" i="13"/>
  <c r="M49" i="13" s="1"/>
  <c r="G47" i="13"/>
  <c r="F47" i="13"/>
  <c r="K46" i="13"/>
  <c r="E46" i="13"/>
  <c r="Q45" i="13"/>
  <c r="I45" i="13"/>
  <c r="L47" i="13" s="1"/>
  <c r="E45" i="13"/>
  <c r="O45" i="13" s="1"/>
  <c r="D45" i="13"/>
  <c r="M46" i="13" s="1"/>
  <c r="J44" i="13"/>
  <c r="H44" i="13"/>
  <c r="M43" i="13"/>
  <c r="G43" i="13"/>
  <c r="F43" i="13"/>
  <c r="I42" i="13"/>
  <c r="L44" i="13" s="1"/>
  <c r="E42" i="13"/>
  <c r="G44" i="13" s="1"/>
  <c r="D42" i="13"/>
  <c r="L43" i="13" s="1"/>
  <c r="L41" i="13"/>
  <c r="K41" i="13"/>
  <c r="F41" i="13"/>
  <c r="I40" i="13"/>
  <c r="H40" i="13"/>
  <c r="O39" i="13"/>
  <c r="Q39" i="13" s="1"/>
  <c r="I39" i="13"/>
  <c r="J41" i="13" s="1"/>
  <c r="E39" i="13"/>
  <c r="E54" i="13" s="1"/>
  <c r="D39" i="13"/>
  <c r="G40" i="13" s="1"/>
  <c r="O38" i="13"/>
  <c r="Q38" i="13" s="1"/>
  <c r="H38" i="13"/>
  <c r="G38" i="13"/>
  <c r="F38" i="13"/>
  <c r="K37" i="13"/>
  <c r="J37" i="13"/>
  <c r="F37" i="13"/>
  <c r="E37" i="13"/>
  <c r="I36" i="13"/>
  <c r="L38" i="13" s="1"/>
  <c r="E36" i="13"/>
  <c r="D36" i="13"/>
  <c r="H37" i="13" s="1"/>
  <c r="K35" i="13"/>
  <c r="J35" i="13"/>
  <c r="M34" i="13"/>
  <c r="I33" i="13"/>
  <c r="E33" i="13"/>
  <c r="D33" i="13"/>
  <c r="J31" i="13"/>
  <c r="I30" i="13"/>
  <c r="E30" i="13"/>
  <c r="H32" i="13" s="1"/>
  <c r="D30" i="13"/>
  <c r="M31" i="13" s="1"/>
  <c r="G29" i="13"/>
  <c r="F29" i="13"/>
  <c r="K28" i="13"/>
  <c r="E28" i="13"/>
  <c r="I27" i="13"/>
  <c r="L29" i="13" s="1"/>
  <c r="E27" i="13"/>
  <c r="O27" i="13" s="1"/>
  <c r="Q27" i="13" s="1"/>
  <c r="D27" i="13"/>
  <c r="M28" i="13" s="1"/>
  <c r="J26" i="13"/>
  <c r="H26" i="13"/>
  <c r="M25" i="13"/>
  <c r="G25" i="13"/>
  <c r="F25" i="13"/>
  <c r="I24" i="13"/>
  <c r="L26" i="13" s="1"/>
  <c r="E24" i="13"/>
  <c r="D24" i="13"/>
  <c r="L25" i="13" s="1"/>
  <c r="L23" i="13"/>
  <c r="K23" i="13"/>
  <c r="F23" i="13"/>
  <c r="I22" i="13"/>
  <c r="H22" i="13"/>
  <c r="E22" i="13"/>
  <c r="O21" i="13"/>
  <c r="Q21" i="13" s="1"/>
  <c r="I21" i="13"/>
  <c r="J23" i="13" s="1"/>
  <c r="P23" i="13" s="1"/>
  <c r="R23" i="13" s="1"/>
  <c r="E21" i="13"/>
  <c r="H23" i="13" s="1"/>
  <c r="D21" i="13"/>
  <c r="G22" i="13" s="1"/>
  <c r="J20" i="13"/>
  <c r="H20" i="13"/>
  <c r="G20" i="13"/>
  <c r="O20" i="13" s="1"/>
  <c r="Q20" i="13" s="1"/>
  <c r="K19" i="13"/>
  <c r="J19" i="13"/>
  <c r="F19" i="13"/>
  <c r="E19" i="13"/>
  <c r="I18" i="13"/>
  <c r="L20" i="13" s="1"/>
  <c r="E18" i="13"/>
  <c r="F20" i="13" s="1"/>
  <c r="D18" i="13"/>
  <c r="I19" i="13" s="1"/>
  <c r="J17" i="13"/>
  <c r="I15" i="13"/>
  <c r="L17" i="13" s="1"/>
  <c r="E15" i="13"/>
  <c r="D15" i="13"/>
  <c r="M12" i="13"/>
  <c r="M65" i="13" s="1"/>
  <c r="L12" i="13"/>
  <c r="K12" i="13"/>
  <c r="J12" i="13"/>
  <c r="I12" i="13"/>
  <c r="H12" i="13"/>
  <c r="G12" i="13"/>
  <c r="F12" i="13"/>
  <c r="K76" i="12"/>
  <c r="J76" i="12"/>
  <c r="I76" i="12"/>
  <c r="H76" i="12"/>
  <c r="G76" i="12"/>
  <c r="F76" i="12"/>
  <c r="K52" i="12"/>
  <c r="H46" i="12"/>
  <c r="H52" i="12" s="1"/>
  <c r="G46" i="12"/>
  <c r="G52" i="12" s="1"/>
  <c r="L43" i="12"/>
  <c r="K43" i="12"/>
  <c r="H43" i="12"/>
  <c r="H49" i="12" s="1"/>
  <c r="G43" i="12"/>
  <c r="G49" i="12" s="1"/>
  <c r="L37" i="12"/>
  <c r="K37" i="12"/>
  <c r="K47" i="12" s="1"/>
  <c r="K53" i="12" s="1"/>
  <c r="H37" i="12"/>
  <c r="H47" i="12" s="1"/>
  <c r="H53" i="12" s="1"/>
  <c r="G37" i="12"/>
  <c r="G47" i="12" s="1"/>
  <c r="G53" i="12" s="1"/>
  <c r="L35" i="12"/>
  <c r="K35" i="12"/>
  <c r="K46" i="12" s="1"/>
  <c r="H35" i="12"/>
  <c r="G35" i="12"/>
  <c r="H34" i="12"/>
  <c r="M33" i="12"/>
  <c r="J33" i="12"/>
  <c r="L34" i="12" s="1"/>
  <c r="I33" i="12"/>
  <c r="F33" i="12"/>
  <c r="M31" i="12"/>
  <c r="J31" i="12"/>
  <c r="L32" i="12" s="1"/>
  <c r="I31" i="12"/>
  <c r="F31" i="12"/>
  <c r="H32" i="12" s="1"/>
  <c r="L30" i="12"/>
  <c r="M29" i="12"/>
  <c r="J29" i="12"/>
  <c r="I29" i="12"/>
  <c r="F29" i="12"/>
  <c r="H30" i="12" s="1"/>
  <c r="H28" i="12"/>
  <c r="M27" i="12"/>
  <c r="M37" i="12" s="1"/>
  <c r="M47" i="12" s="1"/>
  <c r="M53" i="12" s="1"/>
  <c r="J27" i="12"/>
  <c r="I27" i="12"/>
  <c r="F27" i="12"/>
  <c r="M25" i="12"/>
  <c r="M43" i="12" s="1"/>
  <c r="J25" i="12"/>
  <c r="I25" i="12"/>
  <c r="I35" i="12" s="1"/>
  <c r="I46" i="12" s="1"/>
  <c r="I52" i="12" s="1"/>
  <c r="F25" i="12"/>
  <c r="F35" i="12" s="1"/>
  <c r="L24" i="12"/>
  <c r="M23" i="12"/>
  <c r="J23" i="12"/>
  <c r="J43" i="12" s="1"/>
  <c r="I23" i="12"/>
  <c r="I43" i="12" s="1"/>
  <c r="F23" i="12"/>
  <c r="H24" i="12" s="1"/>
  <c r="H22" i="12"/>
  <c r="M21" i="12"/>
  <c r="J21" i="12"/>
  <c r="L22" i="12" s="1"/>
  <c r="I21" i="12"/>
  <c r="F21" i="12"/>
  <c r="M19" i="12"/>
  <c r="J19" i="12"/>
  <c r="L20" i="12" s="1"/>
  <c r="I19" i="12"/>
  <c r="F19" i="12"/>
  <c r="H20" i="12" s="1"/>
  <c r="L18" i="12"/>
  <c r="M17" i="12"/>
  <c r="J17" i="12"/>
  <c r="I17" i="12"/>
  <c r="F17" i="12"/>
  <c r="H18" i="12" s="1"/>
  <c r="H16" i="12"/>
  <c r="L15" i="12"/>
  <c r="K15" i="12"/>
  <c r="J15" i="12"/>
  <c r="I15" i="12"/>
  <c r="F15" i="12"/>
  <c r="L14" i="12"/>
  <c r="M13" i="12"/>
  <c r="J13" i="12"/>
  <c r="I13" i="12"/>
  <c r="F13" i="12"/>
  <c r="M11" i="12"/>
  <c r="J11" i="12"/>
  <c r="L12" i="12" s="1"/>
  <c r="I11" i="12"/>
  <c r="I9" i="12" s="1"/>
  <c r="F11" i="12"/>
  <c r="H12" i="12" s="1"/>
  <c r="H9" i="12"/>
  <c r="G9" i="12"/>
  <c r="B94" i="11"/>
  <c r="N66" i="11"/>
  <c r="O64" i="11"/>
  <c r="O71" i="11" s="1"/>
  <c r="P63" i="11"/>
  <c r="P70" i="11" s="1"/>
  <c r="P59" i="11"/>
  <c r="P66" i="11" s="1"/>
  <c r="O59" i="11"/>
  <c r="O66" i="11" s="1"/>
  <c r="N59" i="11"/>
  <c r="M59" i="11"/>
  <c r="M66" i="11" s="1"/>
  <c r="L59" i="11"/>
  <c r="L66" i="11" s="1"/>
  <c r="K59" i="11"/>
  <c r="K66" i="11" s="1"/>
  <c r="J59" i="11"/>
  <c r="J66" i="11" s="1"/>
  <c r="I59" i="11"/>
  <c r="H59" i="11"/>
  <c r="G59" i="11"/>
  <c r="G66" i="11" s="1"/>
  <c r="F59" i="11"/>
  <c r="F66" i="11" s="1"/>
  <c r="P55" i="11"/>
  <c r="O55" i="11"/>
  <c r="N55" i="11"/>
  <c r="N64" i="11" s="1"/>
  <c r="N71" i="11" s="1"/>
  <c r="M55" i="11"/>
  <c r="L55" i="11"/>
  <c r="K55" i="11"/>
  <c r="J55" i="11"/>
  <c r="I55" i="11"/>
  <c r="H55" i="11"/>
  <c r="G55" i="11"/>
  <c r="F55" i="11"/>
  <c r="D55" i="11"/>
  <c r="H56" i="11" s="1"/>
  <c r="P52" i="11"/>
  <c r="O52" i="11"/>
  <c r="O63" i="11" s="1"/>
  <c r="O70" i="11" s="1"/>
  <c r="N52" i="11"/>
  <c r="M52" i="11"/>
  <c r="L52" i="11"/>
  <c r="K52" i="11"/>
  <c r="J52" i="11"/>
  <c r="I52" i="11"/>
  <c r="H52" i="11"/>
  <c r="G52" i="11"/>
  <c r="F52" i="11"/>
  <c r="K50" i="11"/>
  <c r="H50" i="11"/>
  <c r="G50" i="11"/>
  <c r="F50" i="11"/>
  <c r="D49" i="11"/>
  <c r="P50" i="11" s="1"/>
  <c r="I48" i="11"/>
  <c r="H48" i="11"/>
  <c r="K47" i="11"/>
  <c r="J47" i="11"/>
  <c r="I47" i="11"/>
  <c r="H47" i="11"/>
  <c r="G47" i="11"/>
  <c r="F47" i="11"/>
  <c r="E46" i="11"/>
  <c r="G48" i="11" s="1"/>
  <c r="D46" i="11"/>
  <c r="P47" i="11" s="1"/>
  <c r="M44" i="11"/>
  <c r="L44" i="11"/>
  <c r="D43" i="11"/>
  <c r="P41" i="11"/>
  <c r="O41" i="11"/>
  <c r="D40" i="11"/>
  <c r="N41" i="11" s="1"/>
  <c r="G38" i="11"/>
  <c r="F38" i="11"/>
  <c r="D37" i="11"/>
  <c r="D52" i="11" s="1"/>
  <c r="P53" i="11" s="1"/>
  <c r="I36" i="11"/>
  <c r="H36" i="11"/>
  <c r="P35" i="11"/>
  <c r="K35" i="11"/>
  <c r="J35" i="11"/>
  <c r="I35" i="11"/>
  <c r="H35" i="11"/>
  <c r="G35" i="11"/>
  <c r="F35" i="11"/>
  <c r="E35" i="11"/>
  <c r="E34" i="11"/>
  <c r="G36" i="11" s="1"/>
  <c r="D34" i="11"/>
  <c r="O35" i="11" s="1"/>
  <c r="L32" i="11"/>
  <c r="D31" i="11"/>
  <c r="P29" i="11"/>
  <c r="O29" i="11"/>
  <c r="D28" i="11"/>
  <c r="N29" i="11" s="1"/>
  <c r="G26" i="11"/>
  <c r="F26" i="11"/>
  <c r="D25" i="11"/>
  <c r="P26" i="11" s="1"/>
  <c r="I24" i="11"/>
  <c r="H24" i="11"/>
  <c r="K23" i="11"/>
  <c r="J23" i="11"/>
  <c r="I23" i="11"/>
  <c r="F23" i="11"/>
  <c r="E22" i="11"/>
  <c r="G24" i="11" s="1"/>
  <c r="D22" i="11"/>
  <c r="H23" i="11" s="1"/>
  <c r="L20" i="11"/>
  <c r="D19" i="11"/>
  <c r="P17" i="11"/>
  <c r="O17" i="11"/>
  <c r="K17" i="11"/>
  <c r="D16" i="11"/>
  <c r="N17" i="11" s="1"/>
  <c r="P13" i="11"/>
  <c r="O13" i="11"/>
  <c r="N13" i="11"/>
  <c r="M13" i="11"/>
  <c r="L13" i="11"/>
  <c r="K13" i="11"/>
  <c r="J13" i="11"/>
  <c r="I13" i="11"/>
  <c r="H13" i="11"/>
  <c r="G13" i="11"/>
  <c r="F13" i="11"/>
  <c r="B94" i="10"/>
  <c r="J71" i="10"/>
  <c r="L70" i="10"/>
  <c r="J64" i="10"/>
  <c r="L63" i="10"/>
  <c r="K63" i="10"/>
  <c r="K70" i="10" s="1"/>
  <c r="P59" i="10"/>
  <c r="P66" i="10" s="1"/>
  <c r="O59" i="10"/>
  <c r="O66" i="10" s="1"/>
  <c r="N59" i="10"/>
  <c r="M59" i="10"/>
  <c r="L59" i="10"/>
  <c r="K59" i="10"/>
  <c r="J59" i="10"/>
  <c r="I59" i="10"/>
  <c r="H59" i="10"/>
  <c r="H66" i="10" s="1"/>
  <c r="G59" i="10"/>
  <c r="F59" i="10"/>
  <c r="P55" i="10"/>
  <c r="O55" i="10"/>
  <c r="N55" i="10"/>
  <c r="M55" i="10"/>
  <c r="L55" i="10"/>
  <c r="K55" i="10"/>
  <c r="J55" i="10"/>
  <c r="I55" i="10"/>
  <c r="I64" i="10" s="1"/>
  <c r="H55" i="10"/>
  <c r="G55" i="10"/>
  <c r="F55" i="10"/>
  <c r="P52" i="10"/>
  <c r="P63" i="10" s="1"/>
  <c r="P70" i="10" s="1"/>
  <c r="O52" i="10"/>
  <c r="O63" i="10" s="1"/>
  <c r="O70" i="10" s="1"/>
  <c r="N52" i="10"/>
  <c r="M52" i="10"/>
  <c r="L52" i="10"/>
  <c r="K52" i="10"/>
  <c r="J52" i="10"/>
  <c r="J63" i="10" s="1"/>
  <c r="J70" i="10" s="1"/>
  <c r="I52" i="10"/>
  <c r="H52" i="10"/>
  <c r="G52" i="10"/>
  <c r="F52" i="10"/>
  <c r="M51" i="10"/>
  <c r="L51" i="10"/>
  <c r="N50" i="10"/>
  <c r="M50" i="10"/>
  <c r="E49" i="10"/>
  <c r="D49" i="10"/>
  <c r="P47" i="10"/>
  <c r="D46" i="10"/>
  <c r="O47" i="10" s="1"/>
  <c r="P44" i="10"/>
  <c r="O44" i="10"/>
  <c r="L44" i="10"/>
  <c r="H44" i="10"/>
  <c r="E44" i="10"/>
  <c r="E43" i="10"/>
  <c r="G45" i="10" s="1"/>
  <c r="D43" i="10"/>
  <c r="D40" i="10"/>
  <c r="N39" i="10"/>
  <c r="J39" i="10"/>
  <c r="I39" i="10"/>
  <c r="H39" i="10"/>
  <c r="G39" i="10"/>
  <c r="P38" i="10"/>
  <c r="O38" i="10"/>
  <c r="N38" i="10"/>
  <c r="K38" i="10"/>
  <c r="J38" i="10"/>
  <c r="I38" i="10"/>
  <c r="H38" i="10"/>
  <c r="G38" i="10"/>
  <c r="F38" i="10"/>
  <c r="E38" i="10"/>
  <c r="R38" i="10" s="1"/>
  <c r="S38" i="10" s="1"/>
  <c r="S37" i="10"/>
  <c r="R37" i="10"/>
  <c r="E37" i="10"/>
  <c r="L39" i="10" s="1"/>
  <c r="D37" i="10"/>
  <c r="L38" i="10" s="1"/>
  <c r="F36" i="10"/>
  <c r="N35" i="10"/>
  <c r="G35" i="10"/>
  <c r="F35" i="10"/>
  <c r="E34" i="10"/>
  <c r="L36" i="10" s="1"/>
  <c r="D34" i="10"/>
  <c r="L35" i="10" s="1"/>
  <c r="I33" i="10"/>
  <c r="H33" i="10"/>
  <c r="P32" i="10"/>
  <c r="O32" i="10"/>
  <c r="N32" i="10"/>
  <c r="L32" i="10"/>
  <c r="K32" i="10"/>
  <c r="J32" i="10"/>
  <c r="I32" i="10"/>
  <c r="H32" i="10"/>
  <c r="E32" i="10"/>
  <c r="R32" i="10" s="1"/>
  <c r="S32" i="10" s="1"/>
  <c r="E31" i="10"/>
  <c r="G33" i="10" s="1"/>
  <c r="D31" i="10"/>
  <c r="G32" i="10" s="1"/>
  <c r="D28" i="10"/>
  <c r="N27" i="10"/>
  <c r="J27" i="10"/>
  <c r="I27" i="10"/>
  <c r="H27" i="10"/>
  <c r="G27" i="10"/>
  <c r="P26" i="10"/>
  <c r="O26" i="10"/>
  <c r="N26" i="10"/>
  <c r="K26" i="10"/>
  <c r="J26" i="10"/>
  <c r="I26" i="10"/>
  <c r="H26" i="10"/>
  <c r="G26" i="10"/>
  <c r="F26" i="10"/>
  <c r="E26" i="10"/>
  <c r="R25" i="10"/>
  <c r="S25" i="10" s="1"/>
  <c r="E25" i="10"/>
  <c r="M27" i="10" s="1"/>
  <c r="D25" i="10"/>
  <c r="M26" i="10" s="1"/>
  <c r="F24" i="10"/>
  <c r="N23" i="10"/>
  <c r="G23" i="10"/>
  <c r="F23" i="10"/>
  <c r="E22" i="10"/>
  <c r="E23" i="10" s="1"/>
  <c r="D22" i="10"/>
  <c r="P23" i="10" s="1"/>
  <c r="I21" i="10"/>
  <c r="H21" i="10"/>
  <c r="P20" i="10"/>
  <c r="O20" i="10"/>
  <c r="N20" i="10"/>
  <c r="L20" i="10"/>
  <c r="K20" i="10"/>
  <c r="J20" i="10"/>
  <c r="I20" i="10"/>
  <c r="H20" i="10"/>
  <c r="E20" i="10"/>
  <c r="R20" i="10" s="1"/>
  <c r="S20" i="10" s="1"/>
  <c r="E19" i="10"/>
  <c r="G21" i="10" s="1"/>
  <c r="D19" i="10"/>
  <c r="G20" i="10" s="1"/>
  <c r="D16" i="10"/>
  <c r="P13" i="10"/>
  <c r="O13" i="10"/>
  <c r="N13" i="10"/>
  <c r="M13" i="10"/>
  <c r="L13" i="10"/>
  <c r="K13" i="10"/>
  <c r="J13" i="10"/>
  <c r="J66" i="10" s="1"/>
  <c r="I13" i="10"/>
  <c r="H13" i="10"/>
  <c r="G13" i="10"/>
  <c r="F13" i="10"/>
  <c r="U52" i="9"/>
  <c r="D50" i="9"/>
  <c r="X47" i="9"/>
  <c r="X53" i="9" s="1"/>
  <c r="W47" i="9"/>
  <c r="W53" i="9" s="1"/>
  <c r="Z46" i="9"/>
  <c r="Z52" i="9" s="1"/>
  <c r="Y46" i="9"/>
  <c r="Y52" i="9" s="1"/>
  <c r="U46" i="9"/>
  <c r="T46" i="9"/>
  <c r="T52" i="9" s="1"/>
  <c r="AC43" i="9"/>
  <c r="AB43" i="9"/>
  <c r="AA43" i="9"/>
  <c r="Z43" i="9"/>
  <c r="Y43" i="9"/>
  <c r="X43" i="9"/>
  <c r="W43" i="9"/>
  <c r="U43" i="9"/>
  <c r="T43" i="9"/>
  <c r="S43" i="9"/>
  <c r="R43" i="9"/>
  <c r="R49" i="9" s="1"/>
  <c r="Q43" i="9"/>
  <c r="P43" i="9"/>
  <c r="O43" i="9"/>
  <c r="L43" i="9"/>
  <c r="AC39" i="9"/>
  <c r="AB39" i="9"/>
  <c r="AB47" i="9" s="1"/>
  <c r="AB53" i="9" s="1"/>
  <c r="AA39" i="9"/>
  <c r="AA47" i="9" s="1"/>
  <c r="AA53" i="9" s="1"/>
  <c r="Z39" i="9"/>
  <c r="Y39" i="9"/>
  <c r="Y47" i="9" s="1"/>
  <c r="X39" i="9"/>
  <c r="W39" i="9"/>
  <c r="U39" i="9"/>
  <c r="U47" i="9" s="1"/>
  <c r="U53" i="9" s="1"/>
  <c r="T39" i="9"/>
  <c r="T47" i="9" s="1"/>
  <c r="T53" i="9" s="1"/>
  <c r="S39" i="9"/>
  <c r="S47" i="9" s="1"/>
  <c r="S53" i="9" s="1"/>
  <c r="R39" i="9"/>
  <c r="Q39" i="9"/>
  <c r="P39" i="9"/>
  <c r="O39" i="9"/>
  <c r="O47" i="9" s="1"/>
  <c r="O53" i="9" s="1"/>
  <c r="M39" i="9"/>
  <c r="M47" i="9" s="1"/>
  <c r="L39" i="9"/>
  <c r="K39" i="9"/>
  <c r="AC37" i="9"/>
  <c r="AB37" i="9"/>
  <c r="AB38" i="9" s="1"/>
  <c r="AA37" i="9"/>
  <c r="AA46" i="9" s="1"/>
  <c r="AA52" i="9" s="1"/>
  <c r="Z37" i="9"/>
  <c r="Y37" i="9"/>
  <c r="X37" i="9"/>
  <c r="X46" i="9" s="1"/>
  <c r="X52" i="9" s="1"/>
  <c r="W37" i="9"/>
  <c r="V37" i="9" s="1"/>
  <c r="U37" i="9"/>
  <c r="T37" i="9"/>
  <c r="S37" i="9"/>
  <c r="S46" i="9" s="1"/>
  <c r="S52" i="9" s="1"/>
  <c r="R37" i="9"/>
  <c r="R46" i="9" s="1"/>
  <c r="R52" i="9" s="1"/>
  <c r="Q37" i="9"/>
  <c r="P37" i="9"/>
  <c r="O37" i="9"/>
  <c r="K37" i="9"/>
  <c r="J37" i="9"/>
  <c r="R36" i="9"/>
  <c r="Q36" i="9"/>
  <c r="AI35" i="9"/>
  <c r="AG35" i="9"/>
  <c r="AJ35" i="9" s="1"/>
  <c r="AF35" i="9"/>
  <c r="V35" i="9"/>
  <c r="AC36" i="9" s="1"/>
  <c r="N35" i="9"/>
  <c r="P36" i="9" s="1"/>
  <c r="M35" i="9"/>
  <c r="L35" i="9"/>
  <c r="K35" i="9"/>
  <c r="J35" i="9"/>
  <c r="I35" i="9"/>
  <c r="H35" i="9"/>
  <c r="G35" i="9"/>
  <c r="E35" i="9"/>
  <c r="D35" i="9"/>
  <c r="AB34" i="9"/>
  <c r="AA34" i="9"/>
  <c r="W34" i="9"/>
  <c r="U34" i="9"/>
  <c r="O34" i="9"/>
  <c r="AG33" i="9"/>
  <c r="AJ33" i="9" s="1"/>
  <c r="AF33" i="9"/>
  <c r="AI33" i="9" s="1"/>
  <c r="AE33" i="9"/>
  <c r="V33" i="9"/>
  <c r="Z34" i="9" s="1"/>
  <c r="N33" i="9"/>
  <c r="T34" i="9" s="1"/>
  <c r="M33" i="9"/>
  <c r="L33" i="9"/>
  <c r="K33" i="9"/>
  <c r="J33" i="9"/>
  <c r="I33" i="9"/>
  <c r="H33" i="9"/>
  <c r="G33" i="9"/>
  <c r="E33" i="9"/>
  <c r="D33" i="9"/>
  <c r="Y32" i="9"/>
  <c r="X32" i="9"/>
  <c r="AJ31" i="9"/>
  <c r="AG31" i="9"/>
  <c r="AF31" i="9"/>
  <c r="AI31" i="9" s="1"/>
  <c r="V31" i="9"/>
  <c r="W32" i="9" s="1"/>
  <c r="N31" i="9"/>
  <c r="M31" i="9"/>
  <c r="L31" i="9"/>
  <c r="K31" i="9"/>
  <c r="J31" i="9"/>
  <c r="I31" i="9"/>
  <c r="H31" i="9"/>
  <c r="G31" i="9"/>
  <c r="E31" i="9"/>
  <c r="D31" i="9"/>
  <c r="AC30" i="9"/>
  <c r="AB30" i="9"/>
  <c r="Y30" i="9"/>
  <c r="U30" i="9"/>
  <c r="AG29" i="9"/>
  <c r="AJ29" i="9" s="1"/>
  <c r="AF29" i="9"/>
  <c r="AI29" i="9" s="1"/>
  <c r="V29" i="9"/>
  <c r="AA30" i="9" s="1"/>
  <c r="N29" i="9"/>
  <c r="T30" i="9" s="1"/>
  <c r="M29" i="9"/>
  <c r="L29" i="9"/>
  <c r="K29" i="9"/>
  <c r="J29" i="9"/>
  <c r="I29" i="9"/>
  <c r="H29" i="9"/>
  <c r="G29" i="9"/>
  <c r="E29" i="9"/>
  <c r="D29" i="9"/>
  <c r="D39" i="9" s="1"/>
  <c r="D47" i="9" s="1"/>
  <c r="U28" i="9"/>
  <c r="R28" i="9"/>
  <c r="Q28" i="9"/>
  <c r="AI27" i="9"/>
  <c r="AG27" i="9"/>
  <c r="AJ27" i="9" s="1"/>
  <c r="AF27" i="9"/>
  <c r="V27" i="9"/>
  <c r="AC28" i="9" s="1"/>
  <c r="N27" i="9"/>
  <c r="P28" i="9" s="1"/>
  <c r="M27" i="9"/>
  <c r="L27" i="9"/>
  <c r="K27" i="9"/>
  <c r="J27" i="9"/>
  <c r="I27" i="9"/>
  <c r="H27" i="9"/>
  <c r="G27" i="9"/>
  <c r="E27" i="9"/>
  <c r="D27" i="9"/>
  <c r="D37" i="9" s="1"/>
  <c r="D46" i="9" s="1"/>
  <c r="AB26" i="9"/>
  <c r="AA26" i="9"/>
  <c r="W26" i="9"/>
  <c r="U26" i="9"/>
  <c r="R26" i="9"/>
  <c r="O26" i="9"/>
  <c r="AI25" i="9"/>
  <c r="AG25" i="9"/>
  <c r="AF25" i="9"/>
  <c r="V25" i="9"/>
  <c r="Z26" i="9" s="1"/>
  <c r="N25" i="9"/>
  <c r="T26" i="9" s="1"/>
  <c r="M25" i="9"/>
  <c r="L25" i="9"/>
  <c r="K25" i="9"/>
  <c r="J25" i="9"/>
  <c r="I25" i="9"/>
  <c r="I43" i="9" s="1"/>
  <c r="H25" i="9"/>
  <c r="AE25" i="9" s="1"/>
  <c r="G25" i="9"/>
  <c r="G43" i="9" s="1"/>
  <c r="E25" i="9"/>
  <c r="D25" i="9"/>
  <c r="AB24" i="9"/>
  <c r="Y24" i="9"/>
  <c r="X24" i="9"/>
  <c r="S24" i="9"/>
  <c r="AJ23" i="9"/>
  <c r="AG23" i="9"/>
  <c r="AF23" i="9"/>
  <c r="V23" i="9"/>
  <c r="W24" i="9" s="1"/>
  <c r="N23" i="9"/>
  <c r="M23" i="9"/>
  <c r="L23" i="9"/>
  <c r="K23" i="9"/>
  <c r="J23" i="9"/>
  <c r="I23" i="9"/>
  <c r="H23" i="9"/>
  <c r="G23" i="9"/>
  <c r="E23" i="9"/>
  <c r="D23" i="9"/>
  <c r="AC22" i="9"/>
  <c r="AB22" i="9"/>
  <c r="Y22" i="9"/>
  <c r="U22" i="9"/>
  <c r="T22" i="9"/>
  <c r="AG21" i="9"/>
  <c r="AJ21" i="9" s="1"/>
  <c r="AF21" i="9"/>
  <c r="V21" i="9"/>
  <c r="AA22" i="9" s="1"/>
  <c r="N21" i="9"/>
  <c r="M21" i="9"/>
  <c r="L21" i="9"/>
  <c r="K21" i="9"/>
  <c r="J21" i="9"/>
  <c r="I21" i="9"/>
  <c r="H21" i="9"/>
  <c r="G21" i="9"/>
  <c r="E21" i="9"/>
  <c r="D21" i="9"/>
  <c r="Z20" i="9"/>
  <c r="U20" i="9"/>
  <c r="R20" i="9"/>
  <c r="Q20" i="9"/>
  <c r="AI19" i="9"/>
  <c r="AG19" i="9"/>
  <c r="AF19" i="9"/>
  <c r="V19" i="9"/>
  <c r="N19" i="9"/>
  <c r="P20" i="9" s="1"/>
  <c r="M19" i="9"/>
  <c r="L19" i="9"/>
  <c r="K19" i="9"/>
  <c r="J19" i="9"/>
  <c r="I19" i="9"/>
  <c r="H19" i="9"/>
  <c r="G19" i="9"/>
  <c r="E19" i="9"/>
  <c r="D19" i="9"/>
  <c r="AB18" i="9"/>
  <c r="AA18" i="9"/>
  <c r="W18" i="9"/>
  <c r="R18" i="9"/>
  <c r="O18" i="9"/>
  <c r="AI17" i="9"/>
  <c r="AG17" i="9"/>
  <c r="AJ17" i="9" s="1"/>
  <c r="AF17" i="9"/>
  <c r="V17" i="9"/>
  <c r="Z18" i="9" s="1"/>
  <c r="N17" i="9"/>
  <c r="U18" i="9" s="1"/>
  <c r="M17" i="9"/>
  <c r="L17" i="9"/>
  <c r="K17" i="9"/>
  <c r="J17" i="9"/>
  <c r="I17" i="9"/>
  <c r="H17" i="9"/>
  <c r="AE17" i="9" s="1"/>
  <c r="G17" i="9"/>
  <c r="E17" i="9"/>
  <c r="D17" i="9"/>
  <c r="AB16" i="9"/>
  <c r="Y16" i="9"/>
  <c r="X16" i="9"/>
  <c r="S16" i="9"/>
  <c r="O16" i="9"/>
  <c r="AJ15" i="9"/>
  <c r="AG15" i="9"/>
  <c r="AF15" i="9"/>
  <c r="V15" i="9"/>
  <c r="W16" i="9" s="1"/>
  <c r="N15" i="9"/>
  <c r="M15" i="9"/>
  <c r="L15" i="9"/>
  <c r="K15" i="9"/>
  <c r="J15" i="9"/>
  <c r="I15" i="9"/>
  <c r="H15" i="9"/>
  <c r="G15" i="9"/>
  <c r="E15" i="9"/>
  <c r="E11" i="9" s="1"/>
  <c r="D15" i="9"/>
  <c r="AA14" i="9"/>
  <c r="U14" i="9"/>
  <c r="T14" i="9"/>
  <c r="S14" i="9"/>
  <c r="R14" i="9"/>
  <c r="Q14" i="9"/>
  <c r="AJ13" i="9"/>
  <c r="AI13" i="9"/>
  <c r="AG13" i="9"/>
  <c r="AF13" i="9"/>
  <c r="V13" i="9"/>
  <c r="AC14" i="9" s="1"/>
  <c r="N13" i="9"/>
  <c r="P14" i="9" s="1"/>
  <c r="M13" i="9"/>
  <c r="L13" i="9"/>
  <c r="K13" i="9"/>
  <c r="J13" i="9"/>
  <c r="I13" i="9"/>
  <c r="H13" i="9"/>
  <c r="G13" i="9"/>
  <c r="E13" i="9"/>
  <c r="D13" i="9"/>
  <c r="D11" i="9" s="1"/>
  <c r="AG11" i="9"/>
  <c r="AC11" i="9"/>
  <c r="AC49" i="9" s="1"/>
  <c r="AB11" i="9"/>
  <c r="AB49" i="9" s="1"/>
  <c r="AA11" i="9"/>
  <c r="Z11" i="9"/>
  <c r="Y11" i="9"/>
  <c r="X11" i="9"/>
  <c r="W11" i="9"/>
  <c r="U11" i="9"/>
  <c r="T11" i="9"/>
  <c r="T12" i="9" s="1"/>
  <c r="S11" i="9"/>
  <c r="R11" i="9"/>
  <c r="Q11" i="9"/>
  <c r="Q49" i="9" s="1"/>
  <c r="P11" i="9"/>
  <c r="P49" i="9" s="1"/>
  <c r="O11" i="9"/>
  <c r="N11" i="9" s="1"/>
  <c r="O12" i="9" s="1"/>
  <c r="G11" i="9"/>
  <c r="T53" i="8"/>
  <c r="D50" i="8"/>
  <c r="X49" i="8"/>
  <c r="W49" i="8"/>
  <c r="X47" i="8"/>
  <c r="X53" i="8" s="1"/>
  <c r="L47" i="8"/>
  <c r="AB46" i="8"/>
  <c r="AB52" i="8" s="1"/>
  <c r="AA46" i="8"/>
  <c r="AA52" i="8" s="1"/>
  <c r="Z46" i="8"/>
  <c r="Z52" i="8" s="1"/>
  <c r="P46" i="8"/>
  <c r="P52" i="8" s="1"/>
  <c r="O46" i="8"/>
  <c r="O52" i="8" s="1"/>
  <c r="N46" i="8"/>
  <c r="AC43" i="8"/>
  <c r="AB43" i="8"/>
  <c r="AA43" i="8"/>
  <c r="Z43" i="8"/>
  <c r="Y43" i="8"/>
  <c r="X43" i="8"/>
  <c r="W43" i="8"/>
  <c r="U43" i="8"/>
  <c r="U49" i="8" s="1"/>
  <c r="T43" i="8"/>
  <c r="T49" i="8" s="1"/>
  <c r="S43" i="8"/>
  <c r="R43" i="8"/>
  <c r="Q43" i="8"/>
  <c r="P43" i="8"/>
  <c r="O43" i="8"/>
  <c r="M43" i="8"/>
  <c r="U40" i="8"/>
  <c r="T40" i="8"/>
  <c r="AC39" i="8"/>
  <c r="AC47" i="8" s="1"/>
  <c r="AC53" i="8" s="1"/>
  <c r="AB39" i="8"/>
  <c r="AA39" i="8"/>
  <c r="K39" i="8" s="1"/>
  <c r="Z39" i="8"/>
  <c r="Z40" i="8" s="1"/>
  <c r="Y39" i="8"/>
  <c r="X39" i="8"/>
  <c r="W39" i="8"/>
  <c r="W47" i="8" s="1"/>
  <c r="W53" i="8" s="1"/>
  <c r="U39" i="8"/>
  <c r="U47" i="8" s="1"/>
  <c r="U53" i="8" s="1"/>
  <c r="T39" i="8"/>
  <c r="T47" i="8" s="1"/>
  <c r="S39" i="8"/>
  <c r="S40" i="8" s="1"/>
  <c r="R39" i="8"/>
  <c r="R40" i="8" s="1"/>
  <c r="Q39" i="8"/>
  <c r="Q47" i="8" s="1"/>
  <c r="Q53" i="8" s="1"/>
  <c r="P39" i="8"/>
  <c r="P47" i="8" s="1"/>
  <c r="P53" i="8" s="1"/>
  <c r="O39" i="8"/>
  <c r="O40" i="8" s="1"/>
  <c r="N39" i="8"/>
  <c r="Q40" i="8" s="1"/>
  <c r="M39" i="8"/>
  <c r="L39" i="8"/>
  <c r="T38" i="8"/>
  <c r="S38" i="8"/>
  <c r="AC37" i="8"/>
  <c r="AC46" i="8" s="1"/>
  <c r="AC52" i="8" s="1"/>
  <c r="AB37" i="8"/>
  <c r="AA37" i="8"/>
  <c r="Z37" i="8"/>
  <c r="J37" i="8" s="1"/>
  <c r="Y37" i="8"/>
  <c r="Y46" i="8" s="1"/>
  <c r="Y52" i="8" s="1"/>
  <c r="X37" i="8"/>
  <c r="W37" i="8"/>
  <c r="U37" i="8"/>
  <c r="U46" i="8" s="1"/>
  <c r="U52" i="8" s="1"/>
  <c r="T37" i="8"/>
  <c r="T46" i="8" s="1"/>
  <c r="T52" i="8" s="1"/>
  <c r="S37" i="8"/>
  <c r="AF37" i="8" s="1"/>
  <c r="AI37" i="8" s="1"/>
  <c r="R37" i="8"/>
  <c r="R38" i="8" s="1"/>
  <c r="Q37" i="8"/>
  <c r="Q38" i="8" s="1"/>
  <c r="P37" i="8"/>
  <c r="O37" i="8"/>
  <c r="N37" i="8" s="1"/>
  <c r="M37" i="8"/>
  <c r="M46" i="8" s="1"/>
  <c r="M52" i="8" s="1"/>
  <c r="L37" i="8"/>
  <c r="K37" i="8"/>
  <c r="AB36" i="8"/>
  <c r="AA36" i="8"/>
  <c r="W36" i="8"/>
  <c r="T36" i="8"/>
  <c r="S36" i="8"/>
  <c r="R36" i="8"/>
  <c r="O36" i="8"/>
  <c r="AJ35" i="8"/>
  <c r="AI35" i="8"/>
  <c r="AG35" i="8"/>
  <c r="AF35" i="8"/>
  <c r="V35" i="8"/>
  <c r="AC36" i="8" s="1"/>
  <c r="N35" i="8"/>
  <c r="Q36" i="8" s="1"/>
  <c r="M35" i="8"/>
  <c r="L35" i="8"/>
  <c r="K35" i="8"/>
  <c r="J35" i="8"/>
  <c r="I35" i="8"/>
  <c r="H35" i="8"/>
  <c r="G35" i="8"/>
  <c r="E35" i="8"/>
  <c r="D35" i="8"/>
  <c r="AC34" i="8"/>
  <c r="AB34" i="8"/>
  <c r="Y34" i="8"/>
  <c r="X34" i="8"/>
  <c r="Q34" i="8"/>
  <c r="P34" i="8"/>
  <c r="O34" i="8"/>
  <c r="AG33" i="8"/>
  <c r="AJ33" i="8" s="1"/>
  <c r="AF33" i="8"/>
  <c r="AI33" i="8" s="1"/>
  <c r="V33" i="8"/>
  <c r="AA34" i="8" s="1"/>
  <c r="N33" i="8"/>
  <c r="U34" i="8" s="1"/>
  <c r="M33" i="8"/>
  <c r="L33" i="8"/>
  <c r="K33" i="8"/>
  <c r="J33" i="8"/>
  <c r="I33" i="8"/>
  <c r="H33" i="8"/>
  <c r="G33" i="8"/>
  <c r="AE33" i="8" s="1"/>
  <c r="F33" i="8"/>
  <c r="E33" i="8"/>
  <c r="D33" i="8"/>
  <c r="AG31" i="8"/>
  <c r="AF31" i="8"/>
  <c r="AE31" i="8"/>
  <c r="V31" i="8"/>
  <c r="N31" i="8"/>
  <c r="M31" i="8"/>
  <c r="L31" i="8"/>
  <c r="K31" i="8"/>
  <c r="J31" i="8"/>
  <c r="I31" i="8"/>
  <c r="H31" i="8"/>
  <c r="G31" i="8"/>
  <c r="E31" i="8"/>
  <c r="D31" i="8"/>
  <c r="X30" i="8"/>
  <c r="W30" i="8"/>
  <c r="U30" i="8"/>
  <c r="R30" i="8"/>
  <c r="Q30" i="8"/>
  <c r="AI29" i="8"/>
  <c r="AG29" i="8"/>
  <c r="AJ29" i="8" s="1"/>
  <c r="AF29" i="8"/>
  <c r="V29" i="8"/>
  <c r="V39" i="8" s="1"/>
  <c r="N29" i="8"/>
  <c r="T30" i="8" s="1"/>
  <c r="M29" i="8"/>
  <c r="L29" i="8"/>
  <c r="K29" i="8"/>
  <c r="J29" i="8"/>
  <c r="I29" i="8"/>
  <c r="H29" i="8"/>
  <c r="G29" i="8"/>
  <c r="E29" i="8"/>
  <c r="E39" i="8" s="1"/>
  <c r="E47" i="8" s="1"/>
  <c r="D29" i="8"/>
  <c r="D39" i="8" s="1"/>
  <c r="D47" i="8" s="1"/>
  <c r="AB28" i="8"/>
  <c r="AA28" i="8"/>
  <c r="T28" i="8"/>
  <c r="S28" i="8"/>
  <c r="R28" i="8"/>
  <c r="O28" i="8"/>
  <c r="AJ27" i="8"/>
  <c r="AI27" i="8"/>
  <c r="AG27" i="8"/>
  <c r="AF27" i="8"/>
  <c r="V27" i="8"/>
  <c r="N27" i="8"/>
  <c r="Q28" i="8" s="1"/>
  <c r="M27" i="8"/>
  <c r="L27" i="8"/>
  <c r="K27" i="8"/>
  <c r="K43" i="8" s="1"/>
  <c r="J27" i="8"/>
  <c r="J43" i="8" s="1"/>
  <c r="I27" i="8"/>
  <c r="H27" i="8"/>
  <c r="G27" i="8"/>
  <c r="G43" i="8" s="1"/>
  <c r="E27" i="8"/>
  <c r="E37" i="8" s="1"/>
  <c r="E46" i="8" s="1"/>
  <c r="E52" i="8" s="1"/>
  <c r="D27" i="8"/>
  <c r="D37" i="8" s="1"/>
  <c r="D46" i="8" s="1"/>
  <c r="D52" i="8" s="1"/>
  <c r="AC26" i="8"/>
  <c r="AB26" i="8"/>
  <c r="Y26" i="8"/>
  <c r="X26" i="8"/>
  <c r="Q26" i="8"/>
  <c r="P26" i="8"/>
  <c r="O26" i="8"/>
  <c r="AH25" i="8"/>
  <c r="AG25" i="8"/>
  <c r="AJ25" i="8" s="1"/>
  <c r="AF25" i="8"/>
  <c r="AI25" i="8" s="1"/>
  <c r="AE25" i="8"/>
  <c r="V25" i="8"/>
  <c r="AA26" i="8" s="1"/>
  <c r="N25" i="8"/>
  <c r="U26" i="8" s="1"/>
  <c r="F25" i="8"/>
  <c r="M26" i="8" s="1"/>
  <c r="E25" i="8"/>
  <c r="E43" i="8" s="1"/>
  <c r="D25" i="8"/>
  <c r="D43" i="8" s="1"/>
  <c r="S24" i="8"/>
  <c r="R24" i="8"/>
  <c r="Q24" i="8"/>
  <c r="AJ23" i="8"/>
  <c r="AI23" i="8"/>
  <c r="AG23" i="8"/>
  <c r="AF23" i="8"/>
  <c r="V23" i="8"/>
  <c r="AC24" i="8" s="1"/>
  <c r="N23" i="8"/>
  <c r="P24" i="8" s="1"/>
  <c r="M23" i="8"/>
  <c r="L23" i="8"/>
  <c r="K23" i="8"/>
  <c r="J23" i="8"/>
  <c r="I23" i="8"/>
  <c r="H23" i="8"/>
  <c r="G23" i="8"/>
  <c r="E23" i="8"/>
  <c r="D23" i="8"/>
  <c r="AC22" i="8"/>
  <c r="AB22" i="8"/>
  <c r="AA22" i="8"/>
  <c r="X22" i="8"/>
  <c r="W22" i="8"/>
  <c r="P22" i="8"/>
  <c r="O22" i="8"/>
  <c r="M22" i="8"/>
  <c r="AG21" i="8"/>
  <c r="AJ21" i="8" s="1"/>
  <c r="AF21" i="8"/>
  <c r="AI21" i="8" s="1"/>
  <c r="AE21" i="8"/>
  <c r="AH21" i="8" s="1"/>
  <c r="V21" i="8"/>
  <c r="Z22" i="8" s="1"/>
  <c r="N21" i="8"/>
  <c r="U22" i="8" s="1"/>
  <c r="M21" i="8"/>
  <c r="L21" i="8"/>
  <c r="L22" i="8" s="1"/>
  <c r="K21" i="8"/>
  <c r="K22" i="8" s="1"/>
  <c r="J21" i="8"/>
  <c r="I21" i="8"/>
  <c r="H21" i="8"/>
  <c r="H22" i="8" s="1"/>
  <c r="G21" i="8"/>
  <c r="G22" i="8" s="1"/>
  <c r="F21" i="8"/>
  <c r="J22" i="8" s="1"/>
  <c r="E21" i="8"/>
  <c r="E11" i="8" s="1"/>
  <c r="D21" i="8"/>
  <c r="D11" i="8" s="1"/>
  <c r="Y20" i="8"/>
  <c r="X20" i="8"/>
  <c r="AG19" i="8"/>
  <c r="AF19" i="8"/>
  <c r="AI19" i="8" s="1"/>
  <c r="V19" i="8"/>
  <c r="W20" i="8" s="1"/>
  <c r="N19" i="8"/>
  <c r="M19" i="8"/>
  <c r="L19" i="8"/>
  <c r="K19" i="8"/>
  <c r="J19" i="8"/>
  <c r="I19" i="8"/>
  <c r="H19" i="8"/>
  <c r="G19" i="8"/>
  <c r="E19" i="8"/>
  <c r="D19" i="8"/>
  <c r="AC18" i="8"/>
  <c r="W18" i="8"/>
  <c r="U18" i="8"/>
  <c r="T18" i="8"/>
  <c r="P18" i="8"/>
  <c r="AG17" i="8"/>
  <c r="AJ17" i="8" s="1"/>
  <c r="AF17" i="8"/>
  <c r="AI17" i="8" s="1"/>
  <c r="V17" i="8"/>
  <c r="AB18" i="8" s="1"/>
  <c r="N17" i="8"/>
  <c r="S18" i="8" s="1"/>
  <c r="M17" i="8"/>
  <c r="L17" i="8"/>
  <c r="L11" i="8" s="1"/>
  <c r="K17" i="8"/>
  <c r="J17" i="8"/>
  <c r="I17" i="8"/>
  <c r="H17" i="8"/>
  <c r="G17" i="8"/>
  <c r="E17" i="8"/>
  <c r="D17" i="8"/>
  <c r="S16" i="8"/>
  <c r="R16" i="8"/>
  <c r="Q16" i="8"/>
  <c r="AJ15" i="8"/>
  <c r="AI15" i="8"/>
  <c r="AG15" i="8"/>
  <c r="AF15" i="8"/>
  <c r="V15" i="8"/>
  <c r="AC16" i="8" s="1"/>
  <c r="N15" i="8"/>
  <c r="P16" i="8" s="1"/>
  <c r="M15" i="8"/>
  <c r="L15" i="8"/>
  <c r="K15" i="8"/>
  <c r="J15" i="8"/>
  <c r="I15" i="8"/>
  <c r="I11" i="8" s="1"/>
  <c r="H15" i="8"/>
  <c r="G15" i="8"/>
  <c r="E15" i="8"/>
  <c r="D15" i="8"/>
  <c r="AC14" i="8"/>
  <c r="AB14" i="8"/>
  <c r="AA14" i="8"/>
  <c r="W14" i="8"/>
  <c r="P14" i="8"/>
  <c r="O14" i="8"/>
  <c r="M14" i="8"/>
  <c r="AG13" i="8"/>
  <c r="AJ13" i="8" s="1"/>
  <c r="AF13" i="8"/>
  <c r="AI13" i="8" s="1"/>
  <c r="AE13" i="8"/>
  <c r="AH13" i="8" s="1"/>
  <c r="V13" i="8"/>
  <c r="Z14" i="8" s="1"/>
  <c r="N13" i="8"/>
  <c r="U14" i="8" s="1"/>
  <c r="M13" i="8"/>
  <c r="L13" i="8"/>
  <c r="L14" i="8" s="1"/>
  <c r="K13" i="8"/>
  <c r="K14" i="8" s="1"/>
  <c r="J13" i="8"/>
  <c r="J14" i="8" s="1"/>
  <c r="I13" i="8"/>
  <c r="H13" i="8"/>
  <c r="H14" i="8" s="1"/>
  <c r="G13" i="8"/>
  <c r="G14" i="8" s="1"/>
  <c r="F13" i="8"/>
  <c r="I14" i="8" s="1"/>
  <c r="E13" i="8"/>
  <c r="D13" i="8"/>
  <c r="AC11" i="8"/>
  <c r="AB11" i="8"/>
  <c r="AA11" i="8"/>
  <c r="Z11" i="8"/>
  <c r="Y11" i="8"/>
  <c r="X11" i="8"/>
  <c r="W11" i="8"/>
  <c r="U11" i="8"/>
  <c r="T11" i="8"/>
  <c r="S11" i="8"/>
  <c r="S49" i="8" s="1"/>
  <c r="R11" i="8"/>
  <c r="R49" i="8" s="1"/>
  <c r="Q11" i="8"/>
  <c r="P11" i="8"/>
  <c r="O11" i="8"/>
  <c r="D50" i="7"/>
  <c r="W47" i="7"/>
  <c r="X46" i="7"/>
  <c r="X52" i="7" s="1"/>
  <c r="X43" i="7"/>
  <c r="W43" i="7"/>
  <c r="W39" i="7"/>
  <c r="U37" i="7"/>
  <c r="AG35" i="7"/>
  <c r="AC35" i="7"/>
  <c r="AB35" i="7"/>
  <c r="AA35" i="7"/>
  <c r="Z35" i="7"/>
  <c r="Y35" i="7"/>
  <c r="X35" i="7"/>
  <c r="W35" i="7"/>
  <c r="U35" i="7"/>
  <c r="U39" i="7" s="1"/>
  <c r="T35" i="7"/>
  <c r="S35" i="7"/>
  <c r="AF35" i="7" s="1"/>
  <c r="R35" i="7"/>
  <c r="Q35" i="7"/>
  <c r="P35" i="7"/>
  <c r="O35" i="7"/>
  <c r="J35" i="7"/>
  <c r="I35" i="7"/>
  <c r="H35" i="7"/>
  <c r="G35" i="7"/>
  <c r="E35" i="7"/>
  <c r="D35" i="7"/>
  <c r="AG33" i="7"/>
  <c r="AC33" i="7"/>
  <c r="AB33" i="7"/>
  <c r="AA33" i="7"/>
  <c r="Z33" i="7"/>
  <c r="Y33" i="7"/>
  <c r="X33" i="7"/>
  <c r="W33" i="7"/>
  <c r="U33" i="7"/>
  <c r="T33" i="7"/>
  <c r="S33" i="7"/>
  <c r="R33" i="7"/>
  <c r="Q33" i="7"/>
  <c r="P33" i="7"/>
  <c r="O33" i="7"/>
  <c r="M33" i="7"/>
  <c r="H33" i="7"/>
  <c r="G33" i="7"/>
  <c r="E33" i="7"/>
  <c r="D33" i="7"/>
  <c r="AC31" i="7"/>
  <c r="AB31" i="7"/>
  <c r="AA31" i="7"/>
  <c r="Z31" i="7"/>
  <c r="Y31" i="7"/>
  <c r="X31" i="7"/>
  <c r="W31" i="7"/>
  <c r="U31" i="7"/>
  <c r="T31" i="7"/>
  <c r="S31" i="7"/>
  <c r="R31" i="7"/>
  <c r="Q31" i="7"/>
  <c r="P31" i="7"/>
  <c r="O31" i="7"/>
  <c r="L31" i="7"/>
  <c r="H31" i="7"/>
  <c r="G31" i="7"/>
  <c r="E31" i="7"/>
  <c r="D31" i="7"/>
  <c r="AC29" i="7"/>
  <c r="AB29" i="7"/>
  <c r="AA29" i="7"/>
  <c r="K29" i="7" s="1"/>
  <c r="Z29" i="7"/>
  <c r="Z39" i="7" s="1"/>
  <c r="Y29" i="7"/>
  <c r="Y39" i="7" s="1"/>
  <c r="X29" i="7"/>
  <c r="W29" i="7"/>
  <c r="U29" i="7"/>
  <c r="T29" i="7"/>
  <c r="S29" i="7"/>
  <c r="S39" i="7" s="1"/>
  <c r="S47" i="7" s="1"/>
  <c r="R29" i="7"/>
  <c r="Q29" i="7"/>
  <c r="P29" i="7"/>
  <c r="O29" i="7"/>
  <c r="N29" i="7" s="1"/>
  <c r="E29" i="7"/>
  <c r="E39" i="7" s="1"/>
  <c r="E47" i="7" s="1"/>
  <c r="D29" i="7"/>
  <c r="D39" i="7" s="1"/>
  <c r="D47" i="7" s="1"/>
  <c r="AC27" i="7"/>
  <c r="AB27" i="7"/>
  <c r="AA27" i="7"/>
  <c r="Z27" i="7"/>
  <c r="Z37" i="7" s="1"/>
  <c r="Y27" i="7"/>
  <c r="Y37" i="7" s="1"/>
  <c r="X27" i="7"/>
  <c r="X37" i="7" s="1"/>
  <c r="W27" i="7"/>
  <c r="U27" i="7"/>
  <c r="T27" i="7"/>
  <c r="S27" i="7"/>
  <c r="R27" i="7"/>
  <c r="R37" i="7" s="1"/>
  <c r="R46" i="7" s="1"/>
  <c r="Q27" i="7"/>
  <c r="P27" i="7"/>
  <c r="O27" i="7"/>
  <c r="J27" i="7"/>
  <c r="E27" i="7"/>
  <c r="D27" i="7"/>
  <c r="AC25" i="7"/>
  <c r="AB25" i="7"/>
  <c r="AA25" i="7"/>
  <c r="Z25" i="7"/>
  <c r="Y25" i="7"/>
  <c r="Y43" i="7" s="1"/>
  <c r="X25" i="7"/>
  <c r="W25" i="7"/>
  <c r="U25" i="7"/>
  <c r="T25" i="7"/>
  <c r="S25" i="7"/>
  <c r="R25" i="7"/>
  <c r="R43" i="7" s="1"/>
  <c r="Q25" i="7"/>
  <c r="Q43" i="7" s="1"/>
  <c r="P25" i="7"/>
  <c r="O25" i="7"/>
  <c r="N25" i="7"/>
  <c r="M25" i="7"/>
  <c r="I25" i="7"/>
  <c r="E25" i="7"/>
  <c r="E43" i="7" s="1"/>
  <c r="E49" i="7" s="1"/>
  <c r="D25" i="7"/>
  <c r="AC23" i="7"/>
  <c r="AB23" i="7"/>
  <c r="AA23" i="7"/>
  <c r="Z23" i="7"/>
  <c r="Y23" i="7"/>
  <c r="X23" i="7"/>
  <c r="W23" i="7"/>
  <c r="U23" i="7"/>
  <c r="T23" i="7"/>
  <c r="S23" i="7"/>
  <c r="R23" i="7"/>
  <c r="Q23" i="7"/>
  <c r="P23" i="7"/>
  <c r="O23" i="7"/>
  <c r="N23" i="7"/>
  <c r="U24" i="7" s="1"/>
  <c r="M23" i="7"/>
  <c r="L23" i="7"/>
  <c r="H23" i="7"/>
  <c r="E23" i="7"/>
  <c r="D23" i="7"/>
  <c r="AC21" i="7"/>
  <c r="AB21" i="7"/>
  <c r="AA21" i="7"/>
  <c r="AA22" i="7" s="1"/>
  <c r="Z21" i="7"/>
  <c r="Y21" i="7"/>
  <c r="X21" i="7"/>
  <c r="W21" i="7"/>
  <c r="V21" i="7" s="1"/>
  <c r="W22" i="7" s="1"/>
  <c r="U21" i="7"/>
  <c r="T21" i="7"/>
  <c r="S21" i="7"/>
  <c r="S22" i="7" s="1"/>
  <c r="R21" i="7"/>
  <c r="Q21" i="7"/>
  <c r="P21" i="7"/>
  <c r="O21" i="7"/>
  <c r="N21" i="7"/>
  <c r="U22" i="7" s="1"/>
  <c r="M21" i="7"/>
  <c r="L21" i="7"/>
  <c r="K21" i="7"/>
  <c r="G21" i="7"/>
  <c r="E21" i="7"/>
  <c r="D21" i="7"/>
  <c r="AC19" i="7"/>
  <c r="AB19" i="7"/>
  <c r="AA19" i="7"/>
  <c r="Z19" i="7"/>
  <c r="Y19" i="7"/>
  <c r="X19" i="7"/>
  <c r="W19" i="7"/>
  <c r="U19" i="7"/>
  <c r="T19" i="7"/>
  <c r="S19" i="7"/>
  <c r="R19" i="7"/>
  <c r="Q19" i="7"/>
  <c r="P19" i="7"/>
  <c r="O19" i="7"/>
  <c r="M19" i="7"/>
  <c r="L19" i="7"/>
  <c r="K19" i="7"/>
  <c r="J19" i="7"/>
  <c r="E19" i="7"/>
  <c r="D19" i="7"/>
  <c r="AC17" i="7"/>
  <c r="AB17" i="7"/>
  <c r="AA17" i="7"/>
  <c r="Z17" i="7"/>
  <c r="Z18" i="7" s="1"/>
  <c r="Y17" i="7"/>
  <c r="X17" i="7"/>
  <c r="W17" i="7"/>
  <c r="V17" i="7"/>
  <c r="U17" i="7"/>
  <c r="T17" i="7"/>
  <c r="S17" i="7"/>
  <c r="R17" i="7"/>
  <c r="Q17" i="7"/>
  <c r="P17" i="7"/>
  <c r="O17" i="7"/>
  <c r="M17" i="7"/>
  <c r="L17" i="7"/>
  <c r="K17" i="7"/>
  <c r="J17" i="7"/>
  <c r="E17" i="7"/>
  <c r="D17" i="7"/>
  <c r="AC15" i="7"/>
  <c r="AB15" i="7"/>
  <c r="AB16" i="7" s="1"/>
  <c r="AA15" i="7"/>
  <c r="AA16" i="7" s="1"/>
  <c r="Z15" i="7"/>
  <c r="Z16" i="7" s="1"/>
  <c r="Y15" i="7"/>
  <c r="Y16" i="7" s="1"/>
  <c r="X15" i="7"/>
  <c r="W15" i="7"/>
  <c r="V15" i="7"/>
  <c r="U15" i="7"/>
  <c r="T15" i="7"/>
  <c r="S15" i="7"/>
  <c r="R15" i="7"/>
  <c r="Q15" i="7"/>
  <c r="P15" i="7"/>
  <c r="O15" i="7"/>
  <c r="L15" i="7"/>
  <c r="K15" i="7"/>
  <c r="J15" i="7"/>
  <c r="I15" i="7"/>
  <c r="E15" i="7"/>
  <c r="D15" i="7"/>
  <c r="AG13" i="7"/>
  <c r="AC13" i="7"/>
  <c r="AB13" i="7"/>
  <c r="AA13" i="7"/>
  <c r="Z13" i="7"/>
  <c r="Z14" i="7" s="1"/>
  <c r="Y13" i="7"/>
  <c r="X13" i="7"/>
  <c r="W13" i="7"/>
  <c r="V13" i="7"/>
  <c r="AC14" i="7" s="1"/>
  <c r="U13" i="7"/>
  <c r="T13" i="7"/>
  <c r="S13" i="7"/>
  <c r="R13" i="7"/>
  <c r="Q13" i="7"/>
  <c r="P13" i="7"/>
  <c r="O13" i="7"/>
  <c r="K13" i="7"/>
  <c r="J13" i="7"/>
  <c r="I13" i="7"/>
  <c r="H13" i="7"/>
  <c r="E13" i="7"/>
  <c r="D13" i="7"/>
  <c r="AC11" i="7"/>
  <c r="AB11" i="7"/>
  <c r="U11" i="7"/>
  <c r="T11" i="7"/>
  <c r="S11" i="7"/>
  <c r="R11" i="7"/>
  <c r="Q11" i="7"/>
  <c r="P11" i="7"/>
  <c r="E11" i="7"/>
  <c r="D11" i="7"/>
  <c r="Z53" i="6"/>
  <c r="D50" i="6"/>
  <c r="AB49" i="6"/>
  <c r="AR47" i="6"/>
  <c r="AQ47" i="6"/>
  <c r="AQ53" i="6" s="1"/>
  <c r="AL47" i="6"/>
  <c r="AL53" i="6" s="1"/>
  <c r="AG47" i="6"/>
  <c r="AG53" i="6" s="1"/>
  <c r="AE47" i="6"/>
  <c r="AE53" i="6" s="1"/>
  <c r="Z47" i="6"/>
  <c r="U47" i="6"/>
  <c r="U53" i="6" s="1"/>
  <c r="T47" i="6"/>
  <c r="G47" i="6"/>
  <c r="AQ46" i="6"/>
  <c r="AQ52" i="6" s="1"/>
  <c r="AK46" i="6"/>
  <c r="AK52" i="6" s="1"/>
  <c r="AJ46" i="6"/>
  <c r="AJ52" i="6" s="1"/>
  <c r="AE46" i="6"/>
  <c r="AE52" i="6" s="1"/>
  <c r="Y46" i="6"/>
  <c r="Y52" i="6" s="1"/>
  <c r="X46" i="6"/>
  <c r="X52" i="6" s="1"/>
  <c r="L46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E43" i="6"/>
  <c r="AD43" i="6"/>
  <c r="AC43" i="6"/>
  <c r="AB43" i="6"/>
  <c r="AA43" i="6"/>
  <c r="Z43" i="6"/>
  <c r="Y43" i="6"/>
  <c r="X43" i="6"/>
  <c r="W43" i="6"/>
  <c r="V43" i="6"/>
  <c r="U43" i="6"/>
  <c r="T43" i="6"/>
  <c r="Q43" i="6"/>
  <c r="E43" i="6"/>
  <c r="AU39" i="6"/>
  <c r="AR39" i="6"/>
  <c r="AQ39" i="6"/>
  <c r="AP39" i="6"/>
  <c r="AP47" i="6" s="1"/>
  <c r="AP53" i="6" s="1"/>
  <c r="AO39" i="6"/>
  <c r="AO47" i="6" s="1"/>
  <c r="AO53" i="6" s="1"/>
  <c r="AN39" i="6"/>
  <c r="AN47" i="6" s="1"/>
  <c r="AN53" i="6" s="1"/>
  <c r="AM39" i="6"/>
  <c r="AL39" i="6"/>
  <c r="AK39" i="6"/>
  <c r="AJ39" i="6"/>
  <c r="AI39" i="6"/>
  <c r="AI47" i="6" s="1"/>
  <c r="AI53" i="6" s="1"/>
  <c r="AH39" i="6"/>
  <c r="AG39" i="6"/>
  <c r="AE39" i="6"/>
  <c r="AD39" i="6"/>
  <c r="AD47" i="6" s="1"/>
  <c r="AD53" i="6" s="1"/>
  <c r="AC39" i="6"/>
  <c r="AC47" i="6" s="1"/>
  <c r="AB39" i="6"/>
  <c r="AB47" i="6" s="1"/>
  <c r="AB53" i="6" s="1"/>
  <c r="AA39" i="6"/>
  <c r="AA47" i="6" s="1"/>
  <c r="AA53" i="6" s="1"/>
  <c r="Z39" i="6"/>
  <c r="Y39" i="6"/>
  <c r="X39" i="6"/>
  <c r="W39" i="6"/>
  <c r="V39" i="6"/>
  <c r="U39" i="6"/>
  <c r="T39" i="6"/>
  <c r="R39" i="6"/>
  <c r="R47" i="6" s="1"/>
  <c r="Q39" i="6"/>
  <c r="Q47" i="6" s="1"/>
  <c r="Q53" i="6" s="1"/>
  <c r="M39" i="6"/>
  <c r="K39" i="6"/>
  <c r="J39" i="6"/>
  <c r="G39" i="6"/>
  <c r="E39" i="6"/>
  <c r="E47" i="6" s="1"/>
  <c r="AR37" i="6"/>
  <c r="AQ37" i="6"/>
  <c r="AP37" i="6"/>
  <c r="AO37" i="6"/>
  <c r="AN37" i="6"/>
  <c r="AN46" i="6" s="1"/>
  <c r="AN52" i="6" s="1"/>
  <c r="AM37" i="6"/>
  <c r="AL37" i="6"/>
  <c r="AK37" i="6"/>
  <c r="AJ37" i="6"/>
  <c r="AI37" i="6"/>
  <c r="AI46" i="6" s="1"/>
  <c r="AI52" i="6" s="1"/>
  <c r="AH37" i="6"/>
  <c r="AH46" i="6" s="1"/>
  <c r="AH52" i="6" s="1"/>
  <c r="AG37" i="6"/>
  <c r="AG46" i="6" s="1"/>
  <c r="AG52" i="6" s="1"/>
  <c r="AE37" i="6"/>
  <c r="AD37" i="6"/>
  <c r="AC37" i="6"/>
  <c r="AB37" i="6"/>
  <c r="AA37" i="6"/>
  <c r="Z37" i="6"/>
  <c r="Z46" i="6" s="1"/>
  <c r="Z52" i="6" s="1"/>
  <c r="Y37" i="6"/>
  <c r="X37" i="6"/>
  <c r="W37" i="6"/>
  <c r="W46" i="6" s="1"/>
  <c r="W52" i="6" s="1"/>
  <c r="V37" i="6"/>
  <c r="V46" i="6" s="1"/>
  <c r="V52" i="6" s="1"/>
  <c r="U37" i="6"/>
  <c r="U46" i="6" s="1"/>
  <c r="U52" i="6" s="1"/>
  <c r="T37" i="6"/>
  <c r="T46" i="6" s="1"/>
  <c r="T52" i="6" s="1"/>
  <c r="R37" i="6"/>
  <c r="P37" i="6"/>
  <c r="O37" i="6"/>
  <c r="L37" i="6"/>
  <c r="K37" i="6"/>
  <c r="J37" i="6"/>
  <c r="J46" i="6" s="1"/>
  <c r="AL36" i="6"/>
  <c r="AE36" i="6"/>
  <c r="AB36" i="6"/>
  <c r="AA36" i="6"/>
  <c r="Z36" i="6"/>
  <c r="Y36" i="6"/>
  <c r="T36" i="6"/>
  <c r="AV35" i="6"/>
  <c r="AU35" i="6"/>
  <c r="AX35" i="6" s="1"/>
  <c r="AF35" i="6"/>
  <c r="S35" i="6"/>
  <c r="X36" i="6" s="1"/>
  <c r="R35" i="6"/>
  <c r="Q35" i="6"/>
  <c r="P35" i="6"/>
  <c r="P36" i="6" s="1"/>
  <c r="O35" i="6"/>
  <c r="N35" i="6"/>
  <c r="M35" i="6"/>
  <c r="L35" i="6"/>
  <c r="K35" i="6"/>
  <c r="J35" i="6"/>
  <c r="I35" i="6"/>
  <c r="H35" i="6"/>
  <c r="G35" i="6"/>
  <c r="F35" i="6" s="1"/>
  <c r="E35" i="6"/>
  <c r="D35" i="6"/>
  <c r="AQ34" i="6"/>
  <c r="AE34" i="6"/>
  <c r="AD34" i="6"/>
  <c r="Y34" i="6"/>
  <c r="U34" i="6"/>
  <c r="T34" i="6"/>
  <c r="AX33" i="6"/>
  <c r="AV33" i="6"/>
  <c r="AU33" i="6"/>
  <c r="AF33" i="6"/>
  <c r="S33" i="6"/>
  <c r="AC34" i="6" s="1"/>
  <c r="R33" i="6"/>
  <c r="Q33" i="6"/>
  <c r="P33" i="6"/>
  <c r="O33" i="6"/>
  <c r="N33" i="6"/>
  <c r="M33" i="6"/>
  <c r="L33" i="6"/>
  <c r="K33" i="6"/>
  <c r="J33" i="6"/>
  <c r="I33" i="6"/>
  <c r="H33" i="6"/>
  <c r="G33" i="6"/>
  <c r="E33" i="6"/>
  <c r="D33" i="6"/>
  <c r="AQ32" i="6"/>
  <c r="AJ32" i="6"/>
  <c r="AD32" i="6"/>
  <c r="Y32" i="6"/>
  <c r="W32" i="6"/>
  <c r="J32" i="6"/>
  <c r="AX31" i="6"/>
  <c r="AV31" i="6"/>
  <c r="AY31" i="6" s="1"/>
  <c r="AU31" i="6"/>
  <c r="AF31" i="6"/>
  <c r="AI32" i="6" s="1"/>
  <c r="S31" i="6"/>
  <c r="V32" i="6" s="1"/>
  <c r="R31" i="6"/>
  <c r="Q31" i="6"/>
  <c r="P31" i="6"/>
  <c r="O31" i="6"/>
  <c r="N31" i="6"/>
  <c r="N32" i="6" s="1"/>
  <c r="M31" i="6"/>
  <c r="L31" i="6"/>
  <c r="K31" i="6"/>
  <c r="J31" i="6"/>
  <c r="I31" i="6"/>
  <c r="H31" i="6"/>
  <c r="G31" i="6"/>
  <c r="F31" i="6"/>
  <c r="Q32" i="6" s="1"/>
  <c r="E31" i="6"/>
  <c r="D31" i="6"/>
  <c r="AR30" i="6"/>
  <c r="AQ30" i="6"/>
  <c r="AP30" i="6"/>
  <c r="AO30" i="6"/>
  <c r="AJ30" i="6"/>
  <c r="AE30" i="6"/>
  <c r="AD30" i="6"/>
  <c r="AC30" i="6"/>
  <c r="AB30" i="6"/>
  <c r="W30" i="6"/>
  <c r="AX29" i="6"/>
  <c r="AV29" i="6"/>
  <c r="AY29" i="6" s="1"/>
  <c r="AU29" i="6"/>
  <c r="AF29" i="6"/>
  <c r="AN30" i="6" s="1"/>
  <c r="S29" i="6"/>
  <c r="AA30" i="6" s="1"/>
  <c r="R29" i="6"/>
  <c r="Q29" i="6"/>
  <c r="P29" i="6"/>
  <c r="O29" i="6"/>
  <c r="N29" i="6"/>
  <c r="M29" i="6"/>
  <c r="L29" i="6"/>
  <c r="K29" i="6"/>
  <c r="J29" i="6"/>
  <c r="I29" i="6"/>
  <c r="H29" i="6"/>
  <c r="G29" i="6"/>
  <c r="E29" i="6"/>
  <c r="D29" i="6"/>
  <c r="D39" i="6" s="1"/>
  <c r="AO28" i="6"/>
  <c r="AJ28" i="6"/>
  <c r="AI28" i="6"/>
  <c r="AH28" i="6"/>
  <c r="AB28" i="6"/>
  <c r="W28" i="6"/>
  <c r="V28" i="6"/>
  <c r="U28" i="6"/>
  <c r="AV27" i="6"/>
  <c r="AY27" i="6" s="1"/>
  <c r="AU27" i="6"/>
  <c r="AF27" i="6"/>
  <c r="AG28" i="6" s="1"/>
  <c r="S27" i="6"/>
  <c r="T28" i="6" s="1"/>
  <c r="R27" i="6"/>
  <c r="Q27" i="6"/>
  <c r="P27" i="6"/>
  <c r="O27" i="6"/>
  <c r="N27" i="6"/>
  <c r="M27" i="6"/>
  <c r="L27" i="6"/>
  <c r="K27" i="6"/>
  <c r="J27" i="6"/>
  <c r="I27" i="6"/>
  <c r="H27" i="6"/>
  <c r="G27" i="6"/>
  <c r="E27" i="6"/>
  <c r="E37" i="6" s="1"/>
  <c r="E46" i="6" s="1"/>
  <c r="D27" i="6"/>
  <c r="D37" i="6" s="1"/>
  <c r="D46" i="6" s="1"/>
  <c r="AO26" i="6"/>
  <c r="AM26" i="6"/>
  <c r="AH26" i="6"/>
  <c r="AB26" i="6"/>
  <c r="AA26" i="6"/>
  <c r="Z26" i="6"/>
  <c r="U26" i="6"/>
  <c r="AV25" i="6"/>
  <c r="AY25" i="6" s="1"/>
  <c r="AU25" i="6"/>
  <c r="AX25" i="6" s="1"/>
  <c r="AF25" i="6"/>
  <c r="AL26" i="6" s="1"/>
  <c r="S25" i="6"/>
  <c r="Y26" i="6" s="1"/>
  <c r="R25" i="6"/>
  <c r="Q25" i="6"/>
  <c r="P25" i="6"/>
  <c r="O25" i="6"/>
  <c r="O43" i="6" s="1"/>
  <c r="N25" i="6"/>
  <c r="N43" i="6" s="1"/>
  <c r="M25" i="6"/>
  <c r="L25" i="6"/>
  <c r="K25" i="6"/>
  <c r="J25" i="6"/>
  <c r="I25" i="6"/>
  <c r="H25" i="6"/>
  <c r="G25" i="6"/>
  <c r="E25" i="6"/>
  <c r="D25" i="6"/>
  <c r="AE24" i="6"/>
  <c r="Z24" i="6"/>
  <c r="U24" i="6"/>
  <c r="AY23" i="6"/>
  <c r="AX23" i="6"/>
  <c r="AV23" i="6"/>
  <c r="AU23" i="6"/>
  <c r="AF23" i="6"/>
  <c r="AM24" i="6" s="1"/>
  <c r="S23" i="6"/>
  <c r="R23" i="6"/>
  <c r="Q23" i="6"/>
  <c r="P23" i="6"/>
  <c r="O23" i="6"/>
  <c r="N23" i="6"/>
  <c r="M23" i="6"/>
  <c r="L23" i="6"/>
  <c r="K23" i="6"/>
  <c r="J23" i="6"/>
  <c r="I23" i="6"/>
  <c r="H23" i="6"/>
  <c r="AT23" i="6" s="1"/>
  <c r="G23" i="6"/>
  <c r="E23" i="6"/>
  <c r="D23" i="6"/>
  <c r="AM22" i="6"/>
  <c r="AK22" i="6"/>
  <c r="AJ22" i="6"/>
  <c r="W22" i="6"/>
  <c r="J22" i="6"/>
  <c r="AV21" i="6"/>
  <c r="AU21" i="6"/>
  <c r="AF21" i="6"/>
  <c r="AI22" i="6" s="1"/>
  <c r="S21" i="6"/>
  <c r="V22" i="6" s="1"/>
  <c r="R21" i="6"/>
  <c r="Q21" i="6"/>
  <c r="P21" i="6"/>
  <c r="P22" i="6" s="1"/>
  <c r="O21" i="6"/>
  <c r="N21" i="6"/>
  <c r="M21" i="6"/>
  <c r="L21" i="6"/>
  <c r="K21" i="6"/>
  <c r="J21" i="6"/>
  <c r="I21" i="6"/>
  <c r="H21" i="6"/>
  <c r="G21" i="6"/>
  <c r="G22" i="6" s="1"/>
  <c r="F21" i="6"/>
  <c r="E21" i="6"/>
  <c r="D21" i="6"/>
  <c r="AR20" i="6"/>
  <c r="AQ20" i="6"/>
  <c r="AP20" i="6"/>
  <c r="AO20" i="6"/>
  <c r="AK20" i="6"/>
  <c r="AJ20" i="6"/>
  <c r="AG20" i="6"/>
  <c r="AE20" i="6"/>
  <c r="AD20" i="6"/>
  <c r="AC20" i="6"/>
  <c r="AB20" i="6"/>
  <c r="W20" i="6"/>
  <c r="AX19" i="6"/>
  <c r="AV19" i="6"/>
  <c r="AY19" i="6" s="1"/>
  <c r="AU19" i="6"/>
  <c r="AF19" i="6"/>
  <c r="AN20" i="6" s="1"/>
  <c r="S19" i="6"/>
  <c r="AA20" i="6" s="1"/>
  <c r="R19" i="6"/>
  <c r="Q19" i="6"/>
  <c r="P19" i="6"/>
  <c r="O19" i="6"/>
  <c r="N19" i="6"/>
  <c r="M19" i="6"/>
  <c r="L19" i="6"/>
  <c r="K19" i="6"/>
  <c r="J19" i="6"/>
  <c r="I19" i="6"/>
  <c r="H19" i="6"/>
  <c r="G19" i="6"/>
  <c r="AT19" i="6" s="1"/>
  <c r="E19" i="6"/>
  <c r="D19" i="6"/>
  <c r="AP18" i="6"/>
  <c r="AO18" i="6"/>
  <c r="AK18" i="6"/>
  <c r="AJ18" i="6"/>
  <c r="AI18" i="6"/>
  <c r="AH18" i="6"/>
  <c r="U18" i="6"/>
  <c r="AV17" i="6"/>
  <c r="AY17" i="6" s="1"/>
  <c r="AU17" i="6"/>
  <c r="AX17" i="6" s="1"/>
  <c r="AF17" i="6"/>
  <c r="AG18" i="6" s="1"/>
  <c r="S17" i="6"/>
  <c r="T18" i="6" s="1"/>
  <c r="R17" i="6"/>
  <c r="Q17" i="6"/>
  <c r="P17" i="6"/>
  <c r="O17" i="6"/>
  <c r="N17" i="6"/>
  <c r="M17" i="6"/>
  <c r="L17" i="6"/>
  <c r="K17" i="6"/>
  <c r="J17" i="6"/>
  <c r="I17" i="6"/>
  <c r="H17" i="6"/>
  <c r="G17" i="6"/>
  <c r="E17" i="6"/>
  <c r="E11" i="6" s="1"/>
  <c r="D17" i="6"/>
  <c r="AP16" i="6"/>
  <c r="AO16" i="6"/>
  <c r="AN16" i="6"/>
  <c r="AM16" i="6"/>
  <c r="AI16" i="6"/>
  <c r="AH16" i="6"/>
  <c r="AC16" i="6"/>
  <c r="AB16" i="6"/>
  <c r="AA16" i="6"/>
  <c r="Z16" i="6"/>
  <c r="V16" i="6"/>
  <c r="U16" i="6"/>
  <c r="M16" i="6"/>
  <c r="AV15" i="6"/>
  <c r="AY15" i="6" s="1"/>
  <c r="AU15" i="6"/>
  <c r="AX15" i="6" s="1"/>
  <c r="AF15" i="6"/>
  <c r="AL16" i="6" s="1"/>
  <c r="S15" i="6"/>
  <c r="Y16" i="6" s="1"/>
  <c r="R15" i="6"/>
  <c r="Q15" i="6"/>
  <c r="P15" i="6"/>
  <c r="O15" i="6"/>
  <c r="N15" i="6"/>
  <c r="M15" i="6"/>
  <c r="L15" i="6"/>
  <c r="L16" i="6" s="1"/>
  <c r="K15" i="6"/>
  <c r="K16" i="6" s="1"/>
  <c r="J15" i="6"/>
  <c r="I15" i="6"/>
  <c r="H15" i="6"/>
  <c r="G15" i="6"/>
  <c r="F15" i="6" s="1"/>
  <c r="E15" i="6"/>
  <c r="D15" i="6"/>
  <c r="AR14" i="6"/>
  <c r="AN14" i="6"/>
  <c r="AM14" i="6"/>
  <c r="AI14" i="6"/>
  <c r="AH14" i="6"/>
  <c r="AG14" i="6"/>
  <c r="AE14" i="6"/>
  <c r="AA14" i="6"/>
  <c r="Z14" i="6"/>
  <c r="V14" i="6"/>
  <c r="U14" i="6"/>
  <c r="T14" i="6"/>
  <c r="AY13" i="6"/>
  <c r="AV13" i="6"/>
  <c r="AU13" i="6"/>
  <c r="AX13" i="6" s="1"/>
  <c r="AF13" i="6"/>
  <c r="AQ14" i="6" s="1"/>
  <c r="S13" i="6"/>
  <c r="AD14" i="6" s="1"/>
  <c r="R13" i="6"/>
  <c r="Q13" i="6"/>
  <c r="P13" i="6"/>
  <c r="O13" i="6"/>
  <c r="N13" i="6"/>
  <c r="M13" i="6"/>
  <c r="L13" i="6"/>
  <c r="K13" i="6"/>
  <c r="J13" i="6"/>
  <c r="I13" i="6"/>
  <c r="AT13" i="6" s="1"/>
  <c r="H13" i="6"/>
  <c r="G13" i="6"/>
  <c r="F13" i="6" s="1"/>
  <c r="E13" i="6"/>
  <c r="D13" i="6"/>
  <c r="X12" i="6"/>
  <c r="AR11" i="6"/>
  <c r="AQ11" i="6"/>
  <c r="AP11" i="6"/>
  <c r="AO11" i="6"/>
  <c r="AN11" i="6"/>
  <c r="AM11" i="6"/>
  <c r="AL11" i="6"/>
  <c r="AK11" i="6"/>
  <c r="AK49" i="6" s="1"/>
  <c r="AJ11" i="6"/>
  <c r="AI11" i="6"/>
  <c r="AH11" i="6"/>
  <c r="AG11" i="6"/>
  <c r="AG49" i="6" s="1"/>
  <c r="AE11" i="6"/>
  <c r="AD11" i="6"/>
  <c r="AD12" i="6" s="1"/>
  <c r="AC11" i="6"/>
  <c r="AC12" i="6" s="1"/>
  <c r="AB11" i="6"/>
  <c r="AB12" i="6" s="1"/>
  <c r="AA11" i="6"/>
  <c r="Z11" i="6"/>
  <c r="Z12" i="6" s="1"/>
  <c r="Y11" i="6"/>
  <c r="X11" i="6"/>
  <c r="W11" i="6"/>
  <c r="W12" i="6" s="1"/>
  <c r="V11" i="6"/>
  <c r="V12" i="6" s="1"/>
  <c r="U11" i="6"/>
  <c r="U49" i="6" s="1"/>
  <c r="T11" i="6"/>
  <c r="S11" i="6"/>
  <c r="J11" i="6"/>
  <c r="H11" i="6"/>
  <c r="G11" i="6"/>
  <c r="X53" i="5"/>
  <c r="AC52" i="5"/>
  <c r="D50" i="5"/>
  <c r="AI49" i="5"/>
  <c r="W49" i="5"/>
  <c r="AN47" i="5"/>
  <c r="AN53" i="5" s="1"/>
  <c r="AB47" i="5"/>
  <c r="AB53" i="5" s="1"/>
  <c r="P47" i="5"/>
  <c r="AG46" i="5"/>
  <c r="AG52" i="5" s="1"/>
  <c r="U46" i="5"/>
  <c r="U52" i="5" s="1"/>
  <c r="I46" i="5"/>
  <c r="AR43" i="5"/>
  <c r="AR49" i="5" s="1"/>
  <c r="AQ43" i="5"/>
  <c r="AQ49" i="5" s="1"/>
  <c r="AP43" i="5"/>
  <c r="AP49" i="5" s="1"/>
  <c r="AO43" i="5"/>
  <c r="AN43" i="5"/>
  <c r="AN49" i="5" s="1"/>
  <c r="AM43" i="5"/>
  <c r="AM49" i="5" s="1"/>
  <c r="AL43" i="5"/>
  <c r="AL49" i="5" s="1"/>
  <c r="AK43" i="5"/>
  <c r="AJ43" i="5"/>
  <c r="AI43" i="5"/>
  <c r="AH43" i="5"/>
  <c r="AH49" i="5" s="1"/>
  <c r="AG43" i="5"/>
  <c r="AG49" i="5" s="1"/>
  <c r="AE43" i="5"/>
  <c r="AE49" i="5" s="1"/>
  <c r="AD43" i="5"/>
  <c r="AD49" i="5" s="1"/>
  <c r="AC43" i="5"/>
  <c r="AB43" i="5"/>
  <c r="AB49" i="5" s="1"/>
  <c r="AA43" i="5"/>
  <c r="AA49" i="5" s="1"/>
  <c r="Z43" i="5"/>
  <c r="Y43" i="5"/>
  <c r="Y49" i="5" s="1"/>
  <c r="X43" i="5"/>
  <c r="W43" i="5"/>
  <c r="V43" i="5"/>
  <c r="V49" i="5" s="1"/>
  <c r="U43" i="5"/>
  <c r="U49" i="5" s="1"/>
  <c r="T43" i="5"/>
  <c r="T49" i="5" s="1"/>
  <c r="N43" i="5"/>
  <c r="AR39" i="5"/>
  <c r="AQ39" i="5"/>
  <c r="AP39" i="5"/>
  <c r="AO39" i="5"/>
  <c r="AN39" i="5"/>
  <c r="AM39" i="5"/>
  <c r="AM47" i="5" s="1"/>
  <c r="AM53" i="5" s="1"/>
  <c r="AL39" i="5"/>
  <c r="AL47" i="5" s="1"/>
  <c r="AL53" i="5" s="1"/>
  <c r="AK39" i="5"/>
  <c r="AK47" i="5" s="1"/>
  <c r="AK53" i="5" s="1"/>
  <c r="AJ39" i="5"/>
  <c r="AI39" i="5"/>
  <c r="AH39" i="5"/>
  <c r="AG39" i="5"/>
  <c r="AE39" i="5"/>
  <c r="AD39" i="5"/>
  <c r="AC39" i="5"/>
  <c r="AB39" i="5"/>
  <c r="AA39" i="5"/>
  <c r="AA47" i="5" s="1"/>
  <c r="AA53" i="5" s="1"/>
  <c r="Z39" i="5"/>
  <c r="Z47" i="5" s="1"/>
  <c r="Y39" i="5"/>
  <c r="Y47" i="5" s="1"/>
  <c r="Y53" i="5" s="1"/>
  <c r="X39" i="5"/>
  <c r="X47" i="5" s="1"/>
  <c r="W39" i="5"/>
  <c r="W40" i="5" s="1"/>
  <c r="V39" i="5"/>
  <c r="U39" i="5"/>
  <c r="T39" i="5"/>
  <c r="S39" i="5"/>
  <c r="P39" i="5"/>
  <c r="O39" i="5"/>
  <c r="O47" i="5" s="1"/>
  <c r="M39" i="5"/>
  <c r="K39" i="5"/>
  <c r="K47" i="5" s="1"/>
  <c r="J39" i="5"/>
  <c r="H39" i="5"/>
  <c r="G39" i="5"/>
  <c r="AR37" i="5"/>
  <c r="AR46" i="5" s="1"/>
  <c r="AR52" i="5" s="1"/>
  <c r="AQ37" i="5"/>
  <c r="AQ46" i="5" s="1"/>
  <c r="AQ52" i="5" s="1"/>
  <c r="AP37" i="5"/>
  <c r="AP46" i="5" s="1"/>
  <c r="AP52" i="5" s="1"/>
  <c r="AO37" i="5"/>
  <c r="AN37" i="5"/>
  <c r="AM37" i="5"/>
  <c r="AL37" i="5"/>
  <c r="AK37" i="5"/>
  <c r="AJ37" i="5"/>
  <c r="AI37" i="5"/>
  <c r="AH37" i="5"/>
  <c r="AG37" i="5"/>
  <c r="AE37" i="5"/>
  <c r="AE46" i="5" s="1"/>
  <c r="AE52" i="5" s="1"/>
  <c r="AD37" i="5"/>
  <c r="AD46" i="5" s="1"/>
  <c r="AD52" i="5" s="1"/>
  <c r="AC37" i="5"/>
  <c r="AC46" i="5" s="1"/>
  <c r="AB37" i="5"/>
  <c r="AA37" i="5"/>
  <c r="Z37" i="5"/>
  <c r="Y37" i="5"/>
  <c r="X37" i="5"/>
  <c r="W37" i="5"/>
  <c r="V37" i="5"/>
  <c r="U37" i="5"/>
  <c r="T37" i="5"/>
  <c r="T46" i="5" s="1"/>
  <c r="T52" i="5" s="1"/>
  <c r="R37" i="5"/>
  <c r="R46" i="5" s="1"/>
  <c r="R52" i="5" s="1"/>
  <c r="Q37" i="5"/>
  <c r="P37" i="5"/>
  <c r="P46" i="5" s="1"/>
  <c r="O37" i="5"/>
  <c r="M37" i="5"/>
  <c r="L37" i="5"/>
  <c r="I37" i="5"/>
  <c r="H37" i="5"/>
  <c r="H46" i="5" s="1"/>
  <c r="H52" i="5" s="1"/>
  <c r="G37" i="5"/>
  <c r="G46" i="5" s="1"/>
  <c r="AI36" i="5"/>
  <c r="Y36" i="5"/>
  <c r="W36" i="5"/>
  <c r="V36" i="5"/>
  <c r="AV35" i="5"/>
  <c r="AY35" i="5" s="1"/>
  <c r="AU35" i="5"/>
  <c r="AX35" i="5" s="1"/>
  <c r="AF35" i="5"/>
  <c r="AH36" i="5" s="1"/>
  <c r="S35" i="5"/>
  <c r="U36" i="5" s="1"/>
  <c r="R35" i="5"/>
  <c r="Q35" i="5"/>
  <c r="P35" i="5"/>
  <c r="O35" i="5"/>
  <c r="N35" i="5"/>
  <c r="M35" i="5"/>
  <c r="L35" i="5"/>
  <c r="K35" i="5"/>
  <c r="J35" i="5"/>
  <c r="I35" i="5"/>
  <c r="H35" i="5"/>
  <c r="G35" i="5"/>
  <c r="E35" i="5"/>
  <c r="D35" i="5"/>
  <c r="AN34" i="5"/>
  <c r="AA34" i="5"/>
  <c r="AV33" i="5"/>
  <c r="AY33" i="5" s="1"/>
  <c r="AU33" i="5"/>
  <c r="AX33" i="5" s="1"/>
  <c r="AF33" i="5"/>
  <c r="AM34" i="5" s="1"/>
  <c r="S33" i="5"/>
  <c r="Z34" i="5" s="1"/>
  <c r="R33" i="5"/>
  <c r="Q33" i="5"/>
  <c r="P33" i="5"/>
  <c r="O33" i="5"/>
  <c r="N33" i="5"/>
  <c r="M33" i="5"/>
  <c r="L33" i="5"/>
  <c r="K33" i="5"/>
  <c r="J33" i="5"/>
  <c r="I33" i="5"/>
  <c r="H33" i="5"/>
  <c r="G33" i="5"/>
  <c r="E33" i="5"/>
  <c r="D33" i="5"/>
  <c r="AG32" i="5"/>
  <c r="T32" i="5"/>
  <c r="AV31" i="5"/>
  <c r="AY31" i="5" s="1"/>
  <c r="AU31" i="5"/>
  <c r="AX31" i="5" s="1"/>
  <c r="AF31" i="5"/>
  <c r="AR32" i="5" s="1"/>
  <c r="S31" i="5"/>
  <c r="AE32" i="5" s="1"/>
  <c r="R31" i="5"/>
  <c r="Q31" i="5"/>
  <c r="P31" i="5"/>
  <c r="O31" i="5"/>
  <c r="N31" i="5"/>
  <c r="M31" i="5"/>
  <c r="L31" i="5"/>
  <c r="K31" i="5"/>
  <c r="J31" i="5"/>
  <c r="I31" i="5"/>
  <c r="H31" i="5"/>
  <c r="G31" i="5"/>
  <c r="AT31" i="5" s="1"/>
  <c r="E31" i="5"/>
  <c r="D31" i="5"/>
  <c r="AL30" i="5"/>
  <c r="Y30" i="5"/>
  <c r="AV29" i="5"/>
  <c r="AY29" i="5" s="1"/>
  <c r="AU29" i="5"/>
  <c r="AX29" i="5" s="1"/>
  <c r="AF29" i="5"/>
  <c r="S29" i="5"/>
  <c r="X30" i="5" s="1"/>
  <c r="R29" i="5"/>
  <c r="Q29" i="5"/>
  <c r="P29" i="5"/>
  <c r="O29" i="5"/>
  <c r="N29" i="5"/>
  <c r="M29" i="5"/>
  <c r="L29" i="5"/>
  <c r="K29" i="5"/>
  <c r="J29" i="5"/>
  <c r="I29" i="5"/>
  <c r="H29" i="5"/>
  <c r="G29" i="5"/>
  <c r="E29" i="5"/>
  <c r="D29" i="5"/>
  <c r="D39" i="5" s="1"/>
  <c r="D47" i="5" s="1"/>
  <c r="D53" i="5" s="1"/>
  <c r="AQ28" i="5"/>
  <c r="AD28" i="5"/>
  <c r="T28" i="5"/>
  <c r="AX27" i="5"/>
  <c r="AV27" i="5"/>
  <c r="AY27" i="5" s="1"/>
  <c r="AU27" i="5"/>
  <c r="AF27" i="5"/>
  <c r="AP28" i="5" s="1"/>
  <c r="S27" i="5"/>
  <c r="AC28" i="5" s="1"/>
  <c r="R27" i="5"/>
  <c r="R43" i="5" s="1"/>
  <c r="Q27" i="5"/>
  <c r="P27" i="5"/>
  <c r="O27" i="5"/>
  <c r="N27" i="5"/>
  <c r="M27" i="5"/>
  <c r="L27" i="5"/>
  <c r="L43" i="5" s="1"/>
  <c r="K27" i="5"/>
  <c r="K43" i="5" s="1"/>
  <c r="J27" i="5"/>
  <c r="J43" i="5" s="1"/>
  <c r="I27" i="5"/>
  <c r="I43" i="5" s="1"/>
  <c r="H27" i="5"/>
  <c r="H43" i="5" s="1"/>
  <c r="G27" i="5"/>
  <c r="E27" i="5"/>
  <c r="E37" i="5" s="1"/>
  <c r="D27" i="5"/>
  <c r="D37" i="5" s="1"/>
  <c r="D46" i="5" s="1"/>
  <c r="AJ26" i="5"/>
  <c r="W26" i="5"/>
  <c r="J26" i="5"/>
  <c r="AV25" i="5"/>
  <c r="AU25" i="5"/>
  <c r="AT25" i="5"/>
  <c r="AW25" i="5" s="1"/>
  <c r="AF25" i="5"/>
  <c r="AI26" i="5" s="1"/>
  <c r="S25" i="5"/>
  <c r="V26" i="5" s="1"/>
  <c r="F25" i="5"/>
  <c r="E25" i="5"/>
  <c r="D25" i="5"/>
  <c r="D43" i="5" s="1"/>
  <c r="AO24" i="5"/>
  <c r="AB24" i="5"/>
  <c r="AV23" i="5"/>
  <c r="AY23" i="5" s="1"/>
  <c r="AU23" i="5"/>
  <c r="AX23" i="5" s="1"/>
  <c r="AF23" i="5"/>
  <c r="AN24" i="5" s="1"/>
  <c r="S23" i="5"/>
  <c r="AA24" i="5" s="1"/>
  <c r="R23" i="5"/>
  <c r="Q23" i="5"/>
  <c r="P23" i="5"/>
  <c r="O23" i="5"/>
  <c r="N23" i="5"/>
  <c r="M23" i="5"/>
  <c r="L23" i="5"/>
  <c r="K23" i="5"/>
  <c r="J23" i="5"/>
  <c r="I23" i="5"/>
  <c r="H23" i="5"/>
  <c r="G23" i="5"/>
  <c r="AT23" i="5" s="1"/>
  <c r="E23" i="5"/>
  <c r="D23" i="5"/>
  <c r="AH22" i="5"/>
  <c r="U22" i="5"/>
  <c r="AV21" i="5"/>
  <c r="AY21" i="5" s="1"/>
  <c r="AU21" i="5"/>
  <c r="AX21" i="5" s="1"/>
  <c r="AF21" i="5"/>
  <c r="AG22" i="5" s="1"/>
  <c r="S21" i="5"/>
  <c r="T22" i="5" s="1"/>
  <c r="R21" i="5"/>
  <c r="Q21" i="5"/>
  <c r="P21" i="5"/>
  <c r="O21" i="5"/>
  <c r="N21" i="5"/>
  <c r="M21" i="5"/>
  <c r="L21" i="5"/>
  <c r="K21" i="5"/>
  <c r="J21" i="5"/>
  <c r="I21" i="5"/>
  <c r="H21" i="5"/>
  <c r="G21" i="5"/>
  <c r="E21" i="5"/>
  <c r="D21" i="5"/>
  <c r="D11" i="5" s="1"/>
  <c r="AM20" i="5"/>
  <c r="Z20" i="5"/>
  <c r="AV19" i="5"/>
  <c r="AY19" i="5" s="1"/>
  <c r="AU19" i="5"/>
  <c r="AX19" i="5" s="1"/>
  <c r="AF19" i="5"/>
  <c r="AL20" i="5" s="1"/>
  <c r="S19" i="5"/>
  <c r="Y20" i="5" s="1"/>
  <c r="R19" i="5"/>
  <c r="Q19" i="5"/>
  <c r="P19" i="5"/>
  <c r="O19" i="5"/>
  <c r="N19" i="5"/>
  <c r="M19" i="5"/>
  <c r="L19" i="5"/>
  <c r="K19" i="5"/>
  <c r="J19" i="5"/>
  <c r="I19" i="5"/>
  <c r="H19" i="5"/>
  <c r="G19" i="5"/>
  <c r="E19" i="5"/>
  <c r="D19" i="5"/>
  <c r="AR18" i="5"/>
  <c r="AE18" i="5"/>
  <c r="AY17" i="5"/>
  <c r="AV17" i="5"/>
  <c r="AU17" i="5"/>
  <c r="AX17" i="5" s="1"/>
  <c r="AF17" i="5"/>
  <c r="AQ18" i="5" s="1"/>
  <c r="S17" i="5"/>
  <c r="AD18" i="5" s="1"/>
  <c r="R17" i="5"/>
  <c r="Q17" i="5"/>
  <c r="P17" i="5"/>
  <c r="O17" i="5"/>
  <c r="N17" i="5"/>
  <c r="M17" i="5"/>
  <c r="L17" i="5"/>
  <c r="K17" i="5"/>
  <c r="J17" i="5"/>
  <c r="I17" i="5"/>
  <c r="H17" i="5"/>
  <c r="G17" i="5"/>
  <c r="E17" i="5"/>
  <c r="D17" i="5"/>
  <c r="AK16" i="5"/>
  <c r="X16" i="5"/>
  <c r="AV15" i="5"/>
  <c r="AY15" i="5" s="1"/>
  <c r="AU15" i="5"/>
  <c r="AF15" i="5"/>
  <c r="AJ16" i="5" s="1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E15" i="5"/>
  <c r="D15" i="5"/>
  <c r="AP14" i="5"/>
  <c r="AC14" i="5"/>
  <c r="AV13" i="5"/>
  <c r="AY13" i="5" s="1"/>
  <c r="AU13" i="5"/>
  <c r="AX13" i="5" s="1"/>
  <c r="AF13" i="5"/>
  <c r="AO14" i="5" s="1"/>
  <c r="S13" i="5"/>
  <c r="AB14" i="5" s="1"/>
  <c r="R13" i="5"/>
  <c r="Q13" i="5"/>
  <c r="P13" i="5"/>
  <c r="O13" i="5"/>
  <c r="N13" i="5"/>
  <c r="M13" i="5"/>
  <c r="L13" i="5"/>
  <c r="K13" i="5"/>
  <c r="J13" i="5"/>
  <c r="I13" i="5"/>
  <c r="H13" i="5"/>
  <c r="F13" i="5" s="1"/>
  <c r="P14" i="5" s="1"/>
  <c r="G13" i="5"/>
  <c r="E13" i="5"/>
  <c r="D13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E11" i="5"/>
  <c r="AD11" i="5"/>
  <c r="AC11" i="5"/>
  <c r="AB11" i="5"/>
  <c r="AA11" i="5"/>
  <c r="Z11" i="5"/>
  <c r="Y11" i="5"/>
  <c r="X11" i="5"/>
  <c r="W11" i="5"/>
  <c r="V11" i="5"/>
  <c r="U11" i="5"/>
  <c r="T11" i="5"/>
  <c r="R11" i="5"/>
  <c r="Q11" i="5"/>
  <c r="O11" i="5"/>
  <c r="M11" i="5"/>
  <c r="J11" i="5"/>
  <c r="H11" i="5"/>
  <c r="E11" i="5"/>
  <c r="D50" i="4"/>
  <c r="AC39" i="4"/>
  <c r="E39" i="4"/>
  <c r="D37" i="4"/>
  <c r="D46" i="4" s="1"/>
  <c r="Z36" i="4"/>
  <c r="AR35" i="4"/>
  <c r="AQ35" i="4"/>
  <c r="AP35" i="4"/>
  <c r="AO35" i="4"/>
  <c r="AN35" i="4"/>
  <c r="AM35" i="4"/>
  <c r="M35" i="4" s="1"/>
  <c r="AL35" i="4"/>
  <c r="AK35" i="4"/>
  <c r="AJ35" i="4"/>
  <c r="AI35" i="4"/>
  <c r="AH35" i="4"/>
  <c r="AG35" i="4"/>
  <c r="AE35" i="4"/>
  <c r="AE36" i="4" s="1"/>
  <c r="AD35" i="4"/>
  <c r="AD36" i="4" s="1"/>
  <c r="AC35" i="4"/>
  <c r="P35" i="4" s="1"/>
  <c r="AB35" i="4"/>
  <c r="AA35" i="4"/>
  <c r="N35" i="4" s="1"/>
  <c r="Z35" i="4"/>
  <c r="Y35" i="4"/>
  <c r="X35" i="4"/>
  <c r="X36" i="4" s="1"/>
  <c r="W35" i="4"/>
  <c r="W36" i="4" s="1"/>
  <c r="V35" i="4"/>
  <c r="V36" i="4" s="1"/>
  <c r="U35" i="4"/>
  <c r="T35" i="4"/>
  <c r="S35" i="4" s="1"/>
  <c r="R35" i="4"/>
  <c r="Q35" i="4"/>
  <c r="O35" i="4"/>
  <c r="K35" i="4"/>
  <c r="J35" i="4"/>
  <c r="I35" i="4"/>
  <c r="E35" i="4"/>
  <c r="D35" i="4"/>
  <c r="AR33" i="4"/>
  <c r="R33" i="4" s="1"/>
  <c r="AQ33" i="4"/>
  <c r="AP33" i="4"/>
  <c r="AO33" i="4"/>
  <c r="AN33" i="4"/>
  <c r="AM33" i="4"/>
  <c r="AL33" i="4"/>
  <c r="AK33" i="4"/>
  <c r="AJ33" i="4"/>
  <c r="AI33" i="4"/>
  <c r="AH33" i="4"/>
  <c r="AG33" i="4"/>
  <c r="AE33" i="4"/>
  <c r="AD33" i="4"/>
  <c r="AC33" i="4"/>
  <c r="AB33" i="4"/>
  <c r="AA33" i="4"/>
  <c r="Z33" i="4"/>
  <c r="Y33" i="4"/>
  <c r="X33" i="4"/>
  <c r="W33" i="4"/>
  <c r="V33" i="4"/>
  <c r="I33" i="4" s="1"/>
  <c r="U33" i="4"/>
  <c r="T33" i="4"/>
  <c r="AU33" i="4" s="1"/>
  <c r="P33" i="4"/>
  <c r="O33" i="4"/>
  <c r="N33" i="4"/>
  <c r="K33" i="4"/>
  <c r="J33" i="4"/>
  <c r="H33" i="4"/>
  <c r="E33" i="4"/>
  <c r="D33" i="4"/>
  <c r="AR31" i="4"/>
  <c r="AQ31" i="4"/>
  <c r="AP31" i="4"/>
  <c r="AO31" i="4"/>
  <c r="AN31" i="4"/>
  <c r="AM31" i="4"/>
  <c r="AL31" i="4"/>
  <c r="AK31" i="4"/>
  <c r="K31" i="4" s="1"/>
  <c r="AJ31" i="4"/>
  <c r="AI31" i="4"/>
  <c r="AH31" i="4"/>
  <c r="AG31" i="4"/>
  <c r="AE31" i="4"/>
  <c r="AD31" i="4"/>
  <c r="AC31" i="4"/>
  <c r="AC32" i="4" s="1"/>
  <c r="AB31" i="4"/>
  <c r="AB32" i="4" s="1"/>
  <c r="AA31" i="4"/>
  <c r="N31" i="4" s="1"/>
  <c r="Z31" i="4"/>
  <c r="Y31" i="4"/>
  <c r="L31" i="4" s="1"/>
  <c r="X31" i="4"/>
  <c r="W31" i="4"/>
  <c r="V31" i="4"/>
  <c r="V32" i="4" s="1"/>
  <c r="U31" i="4"/>
  <c r="T31" i="4"/>
  <c r="S31" i="4"/>
  <c r="P31" i="4"/>
  <c r="O31" i="4"/>
  <c r="M31" i="4"/>
  <c r="I31" i="4"/>
  <c r="H31" i="4"/>
  <c r="G31" i="4"/>
  <c r="E31" i="4"/>
  <c r="D31" i="4"/>
  <c r="AR29" i="4"/>
  <c r="AQ29" i="4"/>
  <c r="AP29" i="4"/>
  <c r="AP39" i="4" s="1"/>
  <c r="AO29" i="4"/>
  <c r="AN29" i="4"/>
  <c r="AM29" i="4"/>
  <c r="AL29" i="4"/>
  <c r="AK29" i="4"/>
  <c r="AK39" i="4" s="1"/>
  <c r="AJ29" i="4"/>
  <c r="AI29" i="4"/>
  <c r="AH29" i="4"/>
  <c r="AG29" i="4"/>
  <c r="AE29" i="4"/>
  <c r="AD29" i="4"/>
  <c r="AD39" i="4" s="1"/>
  <c r="AC29" i="4"/>
  <c r="AB29" i="4"/>
  <c r="AA29" i="4"/>
  <c r="Z29" i="4"/>
  <c r="Y29" i="4"/>
  <c r="Y39" i="4" s="1"/>
  <c r="X29" i="4"/>
  <c r="W29" i="4"/>
  <c r="V29" i="4"/>
  <c r="U29" i="4"/>
  <c r="T29" i="4"/>
  <c r="S29" i="4" s="1"/>
  <c r="R29" i="4"/>
  <c r="O29" i="4"/>
  <c r="N29" i="4"/>
  <c r="M29" i="4"/>
  <c r="L29" i="4"/>
  <c r="I29" i="4"/>
  <c r="H29" i="4"/>
  <c r="E29" i="4"/>
  <c r="D29" i="4"/>
  <c r="AR27" i="4"/>
  <c r="AQ27" i="4"/>
  <c r="AP27" i="4"/>
  <c r="AP37" i="4" s="1"/>
  <c r="AO27" i="4"/>
  <c r="AN27" i="4"/>
  <c r="AM27" i="4"/>
  <c r="AM28" i="4" s="1"/>
  <c r="AL27" i="4"/>
  <c r="AK27" i="4"/>
  <c r="AJ27" i="4"/>
  <c r="AI27" i="4"/>
  <c r="AI37" i="4" s="1"/>
  <c r="AH27" i="4"/>
  <c r="AH28" i="4" s="1"/>
  <c r="AG27" i="4"/>
  <c r="AF27" i="4" s="1"/>
  <c r="AE27" i="4"/>
  <c r="AD27" i="4"/>
  <c r="AD37" i="4" s="1"/>
  <c r="AC27" i="4"/>
  <c r="AB27" i="4"/>
  <c r="AA27" i="4"/>
  <c r="Z27" i="4"/>
  <c r="Y27" i="4"/>
  <c r="L27" i="4" s="1"/>
  <c r="X27" i="4"/>
  <c r="W27" i="4"/>
  <c r="W37" i="4" s="1"/>
  <c r="V27" i="4"/>
  <c r="V37" i="4" s="1"/>
  <c r="U27" i="4"/>
  <c r="T27" i="4"/>
  <c r="R27" i="4"/>
  <c r="Q27" i="4"/>
  <c r="N27" i="4"/>
  <c r="M27" i="4"/>
  <c r="K27" i="4"/>
  <c r="H27" i="4"/>
  <c r="G27" i="4"/>
  <c r="E27" i="4"/>
  <c r="E37" i="4" s="1"/>
  <c r="E46" i="4" s="1"/>
  <c r="D27" i="4"/>
  <c r="AR25" i="4"/>
  <c r="AQ25" i="4"/>
  <c r="AP25" i="4"/>
  <c r="AO25" i="4"/>
  <c r="AN25" i="4"/>
  <c r="N25" i="4" s="1"/>
  <c r="AM25" i="4"/>
  <c r="AL25" i="4"/>
  <c r="AK25" i="4"/>
  <c r="AJ25" i="4"/>
  <c r="AJ43" i="4" s="1"/>
  <c r="AI25" i="4"/>
  <c r="AH25" i="4"/>
  <c r="AG25" i="4"/>
  <c r="AE25" i="4"/>
  <c r="AD25" i="4"/>
  <c r="Q25" i="4" s="1"/>
  <c r="AC25" i="4"/>
  <c r="AB25" i="4"/>
  <c r="O25" i="4" s="1"/>
  <c r="AA25" i="4"/>
  <c r="Z25" i="4"/>
  <c r="Y25" i="4"/>
  <c r="X25" i="4"/>
  <c r="X43" i="4" s="1"/>
  <c r="W25" i="4"/>
  <c r="J25" i="4" s="1"/>
  <c r="V25" i="4"/>
  <c r="U25" i="4"/>
  <c r="T25" i="4"/>
  <c r="R25" i="4"/>
  <c r="P25" i="4"/>
  <c r="M25" i="4"/>
  <c r="L25" i="4"/>
  <c r="K25" i="4"/>
  <c r="G25" i="4"/>
  <c r="E25" i="4"/>
  <c r="D25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E23" i="4"/>
  <c r="AD23" i="4"/>
  <c r="AC23" i="4"/>
  <c r="AB23" i="4"/>
  <c r="AA23" i="4"/>
  <c r="Z23" i="4"/>
  <c r="Y23" i="4"/>
  <c r="X23" i="4"/>
  <c r="W23" i="4"/>
  <c r="J23" i="4" s="1"/>
  <c r="V23" i="4"/>
  <c r="U23" i="4"/>
  <c r="H23" i="4" s="1"/>
  <c r="T23" i="4"/>
  <c r="R23" i="4"/>
  <c r="Q23" i="4"/>
  <c r="P23" i="4"/>
  <c r="O23" i="4"/>
  <c r="L23" i="4"/>
  <c r="K23" i="4"/>
  <c r="I23" i="4"/>
  <c r="E23" i="4"/>
  <c r="D23" i="4"/>
  <c r="AR21" i="4"/>
  <c r="AQ21" i="4"/>
  <c r="AP21" i="4"/>
  <c r="AO21" i="4"/>
  <c r="AN21" i="4"/>
  <c r="AM21" i="4"/>
  <c r="AL21" i="4"/>
  <c r="L21" i="4" s="1"/>
  <c r="AK21" i="4"/>
  <c r="AJ21" i="4"/>
  <c r="AI21" i="4"/>
  <c r="AH21" i="4"/>
  <c r="AG21" i="4"/>
  <c r="AG11" i="4" s="1"/>
  <c r="AE21" i="4"/>
  <c r="AD21" i="4"/>
  <c r="AC21" i="4"/>
  <c r="AB21" i="4"/>
  <c r="O21" i="4" s="1"/>
  <c r="AA21" i="4"/>
  <c r="Z21" i="4"/>
  <c r="M21" i="4" s="1"/>
  <c r="Y21" i="4"/>
  <c r="X21" i="4"/>
  <c r="W21" i="4"/>
  <c r="V21" i="4"/>
  <c r="U21" i="4"/>
  <c r="T21" i="4"/>
  <c r="Q21" i="4"/>
  <c r="P21" i="4"/>
  <c r="N21" i="4"/>
  <c r="K21" i="4"/>
  <c r="J21" i="4"/>
  <c r="I21" i="4"/>
  <c r="E21" i="4"/>
  <c r="D21" i="4"/>
  <c r="AR19" i="4"/>
  <c r="AQ19" i="4"/>
  <c r="Q19" i="4" s="1"/>
  <c r="AP19" i="4"/>
  <c r="AO19" i="4"/>
  <c r="AN19" i="4"/>
  <c r="AM19" i="4"/>
  <c r="AL19" i="4"/>
  <c r="AK19" i="4"/>
  <c r="AJ19" i="4"/>
  <c r="AI19" i="4"/>
  <c r="AH19" i="4"/>
  <c r="AG19" i="4"/>
  <c r="AV19" i="4" s="1"/>
  <c r="AE19" i="4"/>
  <c r="R19" i="4" s="1"/>
  <c r="AD19" i="4"/>
  <c r="AC19" i="4"/>
  <c r="AB19" i="4"/>
  <c r="AA19" i="4"/>
  <c r="Z19" i="4"/>
  <c r="M19" i="4" s="1"/>
  <c r="Y19" i="4"/>
  <c r="X19" i="4"/>
  <c r="K19" i="4" s="1"/>
  <c r="W19" i="4"/>
  <c r="V19" i="4"/>
  <c r="U19" i="4"/>
  <c r="H19" i="4" s="1"/>
  <c r="T19" i="4"/>
  <c r="P19" i="4"/>
  <c r="O19" i="4"/>
  <c r="N19" i="4"/>
  <c r="J19" i="4"/>
  <c r="I19" i="4"/>
  <c r="G19" i="4"/>
  <c r="E19" i="4"/>
  <c r="D19" i="4"/>
  <c r="AR17" i="4"/>
  <c r="AR11" i="4" s="1"/>
  <c r="AQ17" i="4"/>
  <c r="AP17" i="4"/>
  <c r="AO17" i="4"/>
  <c r="AN17" i="4"/>
  <c r="AM17" i="4"/>
  <c r="AL17" i="4"/>
  <c r="AK17" i="4"/>
  <c r="AJ17" i="4"/>
  <c r="J17" i="4" s="1"/>
  <c r="AI17" i="4"/>
  <c r="AH17" i="4"/>
  <c r="AG17" i="4"/>
  <c r="AE17" i="4"/>
  <c r="AD17" i="4"/>
  <c r="AC17" i="4"/>
  <c r="AB17" i="4"/>
  <c r="AA17" i="4"/>
  <c r="Z17" i="4"/>
  <c r="Y17" i="4"/>
  <c r="X17" i="4"/>
  <c r="K17" i="4" s="1"/>
  <c r="W17" i="4"/>
  <c r="V17" i="4"/>
  <c r="U17" i="4"/>
  <c r="T17" i="4"/>
  <c r="T11" i="4" s="1"/>
  <c r="S17" i="4"/>
  <c r="X18" i="4" s="1"/>
  <c r="O17" i="4"/>
  <c r="N17" i="4"/>
  <c r="M17" i="4"/>
  <c r="L17" i="4"/>
  <c r="I17" i="4"/>
  <c r="H17" i="4"/>
  <c r="G17" i="4"/>
  <c r="E17" i="4"/>
  <c r="D17" i="4"/>
  <c r="AR15" i="4"/>
  <c r="AQ15" i="4"/>
  <c r="AP15" i="4"/>
  <c r="AO15" i="4"/>
  <c r="AN15" i="4"/>
  <c r="AM15" i="4"/>
  <c r="AL15" i="4"/>
  <c r="AK15" i="4"/>
  <c r="AJ15" i="4"/>
  <c r="AI15" i="4"/>
  <c r="AV15" i="4" s="1"/>
  <c r="AH15" i="4"/>
  <c r="AG15" i="4"/>
  <c r="AE15" i="4"/>
  <c r="AD15" i="4"/>
  <c r="AC15" i="4"/>
  <c r="P15" i="4" s="1"/>
  <c r="AB15" i="4"/>
  <c r="O15" i="4" s="1"/>
  <c r="AA15" i="4"/>
  <c r="Z15" i="4"/>
  <c r="Y15" i="4"/>
  <c r="X15" i="4"/>
  <c r="W15" i="4"/>
  <c r="V15" i="4"/>
  <c r="U15" i="4"/>
  <c r="T15" i="4"/>
  <c r="R15" i="4"/>
  <c r="Q15" i="4"/>
  <c r="N15" i="4"/>
  <c r="M15" i="4"/>
  <c r="L15" i="4"/>
  <c r="H15" i="4"/>
  <c r="G15" i="4"/>
  <c r="E15" i="4"/>
  <c r="D15" i="4"/>
  <c r="AR13" i="4"/>
  <c r="AQ13" i="4"/>
  <c r="AP13" i="4"/>
  <c r="AP11" i="4" s="1"/>
  <c r="AO13" i="4"/>
  <c r="AN13" i="4"/>
  <c r="AM13" i="4"/>
  <c r="AL13" i="4"/>
  <c r="AK13" i="4"/>
  <c r="AJ13" i="4"/>
  <c r="AI13" i="4"/>
  <c r="AH13" i="4"/>
  <c r="AG13" i="4"/>
  <c r="AE13" i="4"/>
  <c r="AD13" i="4"/>
  <c r="AC13" i="4"/>
  <c r="AB13" i="4"/>
  <c r="AA13" i="4"/>
  <c r="Z13" i="4"/>
  <c r="Y13" i="4"/>
  <c r="X13" i="4"/>
  <c r="K13" i="4" s="1"/>
  <c r="W13" i="4"/>
  <c r="V13" i="4"/>
  <c r="AU13" i="4" s="1"/>
  <c r="U13" i="4"/>
  <c r="H13" i="4" s="1"/>
  <c r="T13" i="4"/>
  <c r="R13" i="4"/>
  <c r="Q13" i="4"/>
  <c r="P13" i="4"/>
  <c r="M13" i="4"/>
  <c r="L13" i="4"/>
  <c r="J13" i="4"/>
  <c r="G13" i="4"/>
  <c r="E13" i="4"/>
  <c r="E11" i="4" s="1"/>
  <c r="D13" i="4"/>
  <c r="AH11" i="4"/>
  <c r="V11" i="4"/>
  <c r="Z61" i="3"/>
  <c r="Y61" i="3"/>
  <c r="V61" i="3"/>
  <c r="M61" i="3"/>
  <c r="AC60" i="3"/>
  <c r="AC61" i="3" s="1"/>
  <c r="AB60" i="3"/>
  <c r="AB61" i="3" s="1"/>
  <c r="AA60" i="3"/>
  <c r="Z60" i="3"/>
  <c r="Y60" i="3"/>
  <c r="W60" i="3"/>
  <c r="W61" i="3" s="1"/>
  <c r="V60" i="3"/>
  <c r="T60" i="3"/>
  <c r="S60" i="3"/>
  <c r="Q60" i="3"/>
  <c r="P60" i="3"/>
  <c r="P61" i="3" s="1"/>
  <c r="O60" i="3"/>
  <c r="N60" i="3"/>
  <c r="M60" i="3"/>
  <c r="K60" i="3"/>
  <c r="J60" i="3"/>
  <c r="J61" i="3" s="1"/>
  <c r="H60" i="3"/>
  <c r="G60" i="3"/>
  <c r="G50" i="3"/>
  <c r="AB47" i="3"/>
  <c r="AC45" i="3"/>
  <c r="AC51" i="3" s="1"/>
  <c r="S45" i="3"/>
  <c r="S51" i="3" s="1"/>
  <c r="Q45" i="3"/>
  <c r="Q51" i="3" s="1"/>
  <c r="G45" i="3"/>
  <c r="G51" i="3" s="1"/>
  <c r="T44" i="3"/>
  <c r="T50" i="3" s="1"/>
  <c r="G44" i="3"/>
  <c r="W42" i="3"/>
  <c r="V42" i="3"/>
  <c r="V48" i="3" s="1"/>
  <c r="AC41" i="3"/>
  <c r="AC42" i="3" s="1"/>
  <c r="AB41" i="3"/>
  <c r="AB42" i="3" s="1"/>
  <c r="AA41" i="3"/>
  <c r="Z41" i="3"/>
  <c r="Z47" i="3" s="1"/>
  <c r="Y41" i="3"/>
  <c r="Y47" i="3" s="1"/>
  <c r="W41" i="3"/>
  <c r="W47" i="3" s="1"/>
  <c r="V41" i="3"/>
  <c r="V47" i="3" s="1"/>
  <c r="T41" i="3"/>
  <c r="T47" i="3" s="1"/>
  <c r="S41" i="3"/>
  <c r="S47" i="3" s="1"/>
  <c r="Q41" i="3"/>
  <c r="Q42" i="3" s="1"/>
  <c r="Q48" i="3" s="1"/>
  <c r="P41" i="3"/>
  <c r="P42" i="3" s="1"/>
  <c r="O41" i="3"/>
  <c r="N41" i="3"/>
  <c r="M41" i="3"/>
  <c r="K41" i="3"/>
  <c r="K47" i="3" s="1"/>
  <c r="J41" i="3"/>
  <c r="J47" i="3" s="1"/>
  <c r="H41" i="3"/>
  <c r="H47" i="3" s="1"/>
  <c r="G41" i="3"/>
  <c r="G47" i="3" s="1"/>
  <c r="AC39" i="3"/>
  <c r="P39" i="3"/>
  <c r="N39" i="3"/>
  <c r="AC38" i="3"/>
  <c r="AB38" i="3"/>
  <c r="AB45" i="3" s="1"/>
  <c r="Z38" i="3"/>
  <c r="Z45" i="3" s="1"/>
  <c r="Z51" i="3" s="1"/>
  <c r="Y38" i="3"/>
  <c r="Y45" i="3" s="1"/>
  <c r="Y51" i="3" s="1"/>
  <c r="W38" i="3"/>
  <c r="V38" i="3"/>
  <c r="V45" i="3" s="1"/>
  <c r="V51" i="3" s="1"/>
  <c r="T38" i="3"/>
  <c r="T45" i="3" s="1"/>
  <c r="T51" i="3" s="1"/>
  <c r="S38" i="3"/>
  <c r="Q38" i="3"/>
  <c r="Q39" i="3" s="1"/>
  <c r="P38" i="3"/>
  <c r="P45" i="3" s="1"/>
  <c r="P51" i="3" s="1"/>
  <c r="N38" i="3"/>
  <c r="N45" i="3" s="1"/>
  <c r="N51" i="3" s="1"/>
  <c r="M38" i="3"/>
  <c r="M39" i="3" s="1"/>
  <c r="L38" i="3"/>
  <c r="K38" i="3"/>
  <c r="J38" i="3"/>
  <c r="J39" i="3" s="1"/>
  <c r="H38" i="3"/>
  <c r="H45" i="3" s="1"/>
  <c r="H51" i="3" s="1"/>
  <c r="G38" i="3"/>
  <c r="Z37" i="3"/>
  <c r="J37" i="3"/>
  <c r="AC36" i="3"/>
  <c r="AC44" i="3" s="1"/>
  <c r="AC50" i="3" s="1"/>
  <c r="AB36" i="3"/>
  <c r="AB44" i="3" s="1"/>
  <c r="AB50" i="3" s="1"/>
  <c r="Z36" i="3"/>
  <c r="Z44" i="3" s="1"/>
  <c r="Z50" i="3" s="1"/>
  <c r="Y36" i="3"/>
  <c r="Y44" i="3" s="1"/>
  <c r="Y50" i="3" s="1"/>
  <c r="W36" i="3"/>
  <c r="V36" i="3"/>
  <c r="T36" i="3"/>
  <c r="S36" i="3"/>
  <c r="S44" i="3" s="1"/>
  <c r="S50" i="3" s="1"/>
  <c r="Q36" i="3"/>
  <c r="Q44" i="3" s="1"/>
  <c r="Q50" i="3" s="1"/>
  <c r="P36" i="3"/>
  <c r="P44" i="3" s="1"/>
  <c r="N36" i="3"/>
  <c r="N44" i="3" s="1"/>
  <c r="N50" i="3" s="1"/>
  <c r="M36" i="3"/>
  <c r="M44" i="3" s="1"/>
  <c r="M50" i="3" s="1"/>
  <c r="K36" i="3"/>
  <c r="K44" i="3" s="1"/>
  <c r="K50" i="3" s="1"/>
  <c r="J36" i="3"/>
  <c r="J44" i="3" s="1"/>
  <c r="J50" i="3" s="1"/>
  <c r="H36" i="3"/>
  <c r="H44" i="3" s="1"/>
  <c r="H50" i="3" s="1"/>
  <c r="G36" i="3"/>
  <c r="P37" i="3" s="1"/>
  <c r="AC35" i="3"/>
  <c r="AB35" i="3"/>
  <c r="Z35" i="3"/>
  <c r="Y35" i="3"/>
  <c r="W35" i="3"/>
  <c r="V35" i="3"/>
  <c r="R35" i="3"/>
  <c r="Q35" i="3"/>
  <c r="P35" i="3"/>
  <c r="N35" i="3"/>
  <c r="M35" i="3"/>
  <c r="L35" i="3"/>
  <c r="K35" i="3"/>
  <c r="J35" i="3"/>
  <c r="AD34" i="3"/>
  <c r="AD35" i="3" s="1"/>
  <c r="AA34" i="3"/>
  <c r="AA35" i="3" s="1"/>
  <c r="X34" i="3"/>
  <c r="X35" i="3" s="1"/>
  <c r="U34" i="3"/>
  <c r="R34" i="3"/>
  <c r="O34" i="3"/>
  <c r="O35" i="3" s="1"/>
  <c r="L34" i="3"/>
  <c r="I34" i="3"/>
  <c r="AC33" i="3"/>
  <c r="AB33" i="3"/>
  <c r="AA33" i="3"/>
  <c r="Z33" i="3"/>
  <c r="Y33" i="3"/>
  <c r="W33" i="3"/>
  <c r="V33" i="3"/>
  <c r="Q33" i="3"/>
  <c r="P33" i="3"/>
  <c r="N33" i="3"/>
  <c r="M33" i="3"/>
  <c r="L33" i="3"/>
  <c r="J33" i="3"/>
  <c r="AD32" i="3"/>
  <c r="AD33" i="3" s="1"/>
  <c r="AA32" i="3"/>
  <c r="X32" i="3"/>
  <c r="X33" i="3" s="1"/>
  <c r="U32" i="3"/>
  <c r="R32" i="3"/>
  <c r="R33" i="3" s="1"/>
  <c r="O32" i="3"/>
  <c r="O33" i="3" s="1"/>
  <c r="L32" i="3"/>
  <c r="I32" i="3"/>
  <c r="AD31" i="3"/>
  <c r="AC31" i="3"/>
  <c r="AB31" i="3"/>
  <c r="Z31" i="3"/>
  <c r="Y31" i="3"/>
  <c r="W31" i="3"/>
  <c r="V31" i="3"/>
  <c r="Q31" i="3"/>
  <c r="P31" i="3"/>
  <c r="N31" i="3"/>
  <c r="M31" i="3"/>
  <c r="K31" i="3"/>
  <c r="J31" i="3"/>
  <c r="AD30" i="3"/>
  <c r="AA30" i="3"/>
  <c r="AA31" i="3" s="1"/>
  <c r="X30" i="3"/>
  <c r="X31" i="3" s="1"/>
  <c r="U30" i="3"/>
  <c r="R30" i="3"/>
  <c r="O30" i="3"/>
  <c r="L30" i="3"/>
  <c r="I30" i="3"/>
  <c r="F30" i="3"/>
  <c r="AC29" i="3"/>
  <c r="AB29" i="3"/>
  <c r="Z29" i="3"/>
  <c r="Y29" i="3"/>
  <c r="W29" i="3"/>
  <c r="V29" i="3"/>
  <c r="Q29" i="3"/>
  <c r="P29" i="3"/>
  <c r="N29" i="3"/>
  <c r="M29" i="3"/>
  <c r="K29" i="3"/>
  <c r="J29" i="3"/>
  <c r="AD28" i="3"/>
  <c r="AA28" i="3"/>
  <c r="X28" i="3"/>
  <c r="X29" i="3" s="1"/>
  <c r="U28" i="3"/>
  <c r="R28" i="3"/>
  <c r="R38" i="3" s="1"/>
  <c r="R45" i="3" s="1"/>
  <c r="O28" i="3"/>
  <c r="O29" i="3" s="1"/>
  <c r="L28" i="3"/>
  <c r="L29" i="3" s="1"/>
  <c r="I28" i="3"/>
  <c r="AC27" i="3"/>
  <c r="AB27" i="3"/>
  <c r="Z27" i="3"/>
  <c r="Y27" i="3"/>
  <c r="X27" i="3"/>
  <c r="W27" i="3"/>
  <c r="V27" i="3"/>
  <c r="Q27" i="3"/>
  <c r="P27" i="3"/>
  <c r="N27" i="3"/>
  <c r="M27" i="3"/>
  <c r="K27" i="3"/>
  <c r="J27" i="3"/>
  <c r="AD26" i="3"/>
  <c r="AA26" i="3"/>
  <c r="AA36" i="3" s="1"/>
  <c r="X26" i="3"/>
  <c r="X36" i="3" s="1"/>
  <c r="U26" i="3"/>
  <c r="R26" i="3"/>
  <c r="O26" i="3"/>
  <c r="O36" i="3" s="1"/>
  <c r="L26" i="3"/>
  <c r="L36" i="3" s="1"/>
  <c r="I26" i="3"/>
  <c r="AD25" i="3"/>
  <c r="AC25" i="3"/>
  <c r="AB25" i="3"/>
  <c r="Y25" i="3"/>
  <c r="V25" i="3"/>
  <c r="Q25" i="3"/>
  <c r="P25" i="3"/>
  <c r="N25" i="3"/>
  <c r="M25" i="3"/>
  <c r="L25" i="3"/>
  <c r="K25" i="3"/>
  <c r="J25" i="3"/>
  <c r="AD24" i="3"/>
  <c r="AA24" i="3"/>
  <c r="AA25" i="3" s="1"/>
  <c r="X24" i="3"/>
  <c r="X60" i="3" s="1"/>
  <c r="U24" i="3"/>
  <c r="R24" i="3"/>
  <c r="R25" i="3" s="1"/>
  <c r="O24" i="3"/>
  <c r="O25" i="3" s="1"/>
  <c r="L24" i="3"/>
  <c r="L60" i="3" s="1"/>
  <c r="I24" i="3"/>
  <c r="AD23" i="3"/>
  <c r="AC23" i="3"/>
  <c r="AB23" i="3"/>
  <c r="Z23" i="3"/>
  <c r="Y23" i="3"/>
  <c r="W23" i="3"/>
  <c r="V23" i="3"/>
  <c r="Q23" i="3"/>
  <c r="P23" i="3"/>
  <c r="N23" i="3"/>
  <c r="M23" i="3"/>
  <c r="K23" i="3"/>
  <c r="J23" i="3"/>
  <c r="AD22" i="3"/>
  <c r="AA22" i="3"/>
  <c r="AA23" i="3" s="1"/>
  <c r="X22" i="3"/>
  <c r="U22" i="3"/>
  <c r="X23" i="3" s="1"/>
  <c r="R22" i="3"/>
  <c r="R23" i="3" s="1"/>
  <c r="O22" i="3"/>
  <c r="O23" i="3" s="1"/>
  <c r="L22" i="3"/>
  <c r="L23" i="3" s="1"/>
  <c r="I22" i="3"/>
  <c r="AC21" i="3"/>
  <c r="AB21" i="3"/>
  <c r="Z21" i="3"/>
  <c r="Y21" i="3"/>
  <c r="W21" i="3"/>
  <c r="V21" i="3"/>
  <c r="Q21" i="3"/>
  <c r="P21" i="3"/>
  <c r="N21" i="3"/>
  <c r="M21" i="3"/>
  <c r="K21" i="3"/>
  <c r="J21" i="3"/>
  <c r="AD20" i="3"/>
  <c r="AD21" i="3" s="1"/>
  <c r="AA20" i="3"/>
  <c r="AA21" i="3" s="1"/>
  <c r="X20" i="3"/>
  <c r="X21" i="3" s="1"/>
  <c r="U20" i="3"/>
  <c r="R20" i="3"/>
  <c r="R21" i="3" s="1"/>
  <c r="O20" i="3"/>
  <c r="O21" i="3" s="1"/>
  <c r="L20" i="3"/>
  <c r="L21" i="3" s="1"/>
  <c r="I20" i="3"/>
  <c r="AC19" i="3"/>
  <c r="AB19" i="3"/>
  <c r="AA19" i="3"/>
  <c r="Z19" i="3"/>
  <c r="Y19" i="3"/>
  <c r="W19" i="3"/>
  <c r="V19" i="3"/>
  <c r="Q19" i="3"/>
  <c r="P19" i="3"/>
  <c r="N19" i="3"/>
  <c r="M19" i="3"/>
  <c r="L19" i="3"/>
  <c r="K19" i="3"/>
  <c r="J19" i="3"/>
  <c r="AD18" i="3"/>
  <c r="AD19" i="3" s="1"/>
  <c r="AA18" i="3"/>
  <c r="X18" i="3"/>
  <c r="X19" i="3" s="1"/>
  <c r="U18" i="3"/>
  <c r="R18" i="3"/>
  <c r="R19" i="3" s="1"/>
  <c r="O18" i="3"/>
  <c r="O19" i="3" s="1"/>
  <c r="L18" i="3"/>
  <c r="I18" i="3"/>
  <c r="AD17" i="3"/>
  <c r="AC17" i="3"/>
  <c r="AB17" i="3"/>
  <c r="Z17" i="3"/>
  <c r="Y17" i="3"/>
  <c r="W17" i="3"/>
  <c r="V17" i="3"/>
  <c r="Q17" i="3"/>
  <c r="P17" i="3"/>
  <c r="N17" i="3"/>
  <c r="M17" i="3"/>
  <c r="K17" i="3"/>
  <c r="J17" i="3"/>
  <c r="AD16" i="3"/>
  <c r="AA16" i="3"/>
  <c r="AA17" i="3" s="1"/>
  <c r="X16" i="3"/>
  <c r="U16" i="3"/>
  <c r="X17" i="3" s="1"/>
  <c r="R16" i="3"/>
  <c r="R10" i="3" s="1"/>
  <c r="R11" i="3" s="1"/>
  <c r="O16" i="3"/>
  <c r="O17" i="3" s="1"/>
  <c r="L16" i="3"/>
  <c r="L17" i="3" s="1"/>
  <c r="I16" i="3"/>
  <c r="AC15" i="3"/>
  <c r="AB15" i="3"/>
  <c r="Z15" i="3"/>
  <c r="Y15" i="3"/>
  <c r="W15" i="3"/>
  <c r="V15" i="3"/>
  <c r="Q15" i="3"/>
  <c r="P15" i="3"/>
  <c r="N15" i="3"/>
  <c r="M15" i="3"/>
  <c r="K15" i="3"/>
  <c r="J15" i="3"/>
  <c r="AD14" i="3"/>
  <c r="AD15" i="3" s="1"/>
  <c r="AA14" i="3"/>
  <c r="X14" i="3"/>
  <c r="X15" i="3" s="1"/>
  <c r="U14" i="3"/>
  <c r="R14" i="3"/>
  <c r="R15" i="3" s="1"/>
  <c r="O14" i="3"/>
  <c r="L14" i="3"/>
  <c r="L15" i="3" s="1"/>
  <c r="I14" i="3"/>
  <c r="O15" i="3" s="1"/>
  <c r="AC13" i="3"/>
  <c r="AB13" i="3"/>
  <c r="AA13" i="3"/>
  <c r="Z13" i="3"/>
  <c r="Y13" i="3"/>
  <c r="W13" i="3"/>
  <c r="V13" i="3"/>
  <c r="Q13" i="3"/>
  <c r="P13" i="3"/>
  <c r="N13" i="3"/>
  <c r="M13" i="3"/>
  <c r="L13" i="3"/>
  <c r="K13" i="3"/>
  <c r="J13" i="3"/>
  <c r="AD12" i="3"/>
  <c r="AD13" i="3" s="1"/>
  <c r="AA12" i="3"/>
  <c r="X12" i="3"/>
  <c r="X13" i="3" s="1"/>
  <c r="U12" i="3"/>
  <c r="R12" i="3"/>
  <c r="O12" i="3"/>
  <c r="O13" i="3" s="1"/>
  <c r="L12" i="3"/>
  <c r="I12" i="3"/>
  <c r="R13" i="3" s="1"/>
  <c r="Q11" i="3"/>
  <c r="P11" i="3"/>
  <c r="AC10" i="3"/>
  <c r="AC11" i="3" s="1"/>
  <c r="AB10" i="3"/>
  <c r="AB11" i="3" s="1"/>
  <c r="Z10" i="3"/>
  <c r="Z11" i="3" s="1"/>
  <c r="Y10" i="3"/>
  <c r="Y11" i="3" s="1"/>
  <c r="W10" i="3"/>
  <c r="W11" i="3" s="1"/>
  <c r="V10" i="3"/>
  <c r="V11" i="3" s="1"/>
  <c r="U10" i="3"/>
  <c r="T10" i="3"/>
  <c r="S10" i="3"/>
  <c r="Q10" i="3"/>
  <c r="P10" i="3"/>
  <c r="N10" i="3"/>
  <c r="N11" i="3" s="1"/>
  <c r="M10" i="3"/>
  <c r="M11" i="3" s="1"/>
  <c r="K10" i="3"/>
  <c r="K11" i="3" s="1"/>
  <c r="J10" i="3"/>
  <c r="J11" i="3" s="1"/>
  <c r="I10" i="3"/>
  <c r="H10" i="3"/>
  <c r="G10" i="3"/>
  <c r="W70" i="2"/>
  <c r="V69" i="2"/>
  <c r="U69" i="2"/>
  <c r="H69" i="2"/>
  <c r="G69" i="2"/>
  <c r="Z67" i="2"/>
  <c r="S67" i="2"/>
  <c r="M67" i="2"/>
  <c r="F67" i="2"/>
  <c r="O65" i="2"/>
  <c r="X63" i="2"/>
  <c r="O63" i="2"/>
  <c r="O70" i="2" s="1"/>
  <c r="K63" i="2"/>
  <c r="J63" i="2"/>
  <c r="J70" i="2" s="1"/>
  <c r="W62" i="2"/>
  <c r="W69" i="2" s="1"/>
  <c r="V62" i="2"/>
  <c r="U62" i="2"/>
  <c r="O62" i="2"/>
  <c r="O69" i="2" s="1"/>
  <c r="I62" i="2"/>
  <c r="H62" i="2"/>
  <c r="G62" i="2"/>
  <c r="Z58" i="2"/>
  <c r="X58" i="2"/>
  <c r="W58" i="2"/>
  <c r="V58" i="2"/>
  <c r="U58" i="2"/>
  <c r="T58" i="2"/>
  <c r="M58" i="2"/>
  <c r="K58" i="2"/>
  <c r="J58" i="2"/>
  <c r="I58" i="2"/>
  <c r="H58" i="2"/>
  <c r="G58" i="2"/>
  <c r="Z54" i="2"/>
  <c r="Z63" i="2" s="1"/>
  <c r="Z70" i="2" s="1"/>
  <c r="Y54" i="2"/>
  <c r="Y63" i="2" s="1"/>
  <c r="X54" i="2"/>
  <c r="W54" i="2"/>
  <c r="W63" i="2" s="1"/>
  <c r="V54" i="2"/>
  <c r="V63" i="2" s="1"/>
  <c r="V70" i="2" s="1"/>
  <c r="U54" i="2"/>
  <c r="U63" i="2" s="1"/>
  <c r="U70" i="2" s="1"/>
  <c r="T54" i="2"/>
  <c r="T63" i="2" s="1"/>
  <c r="T70" i="2" s="1"/>
  <c r="M54" i="2"/>
  <c r="M63" i="2" s="1"/>
  <c r="M70" i="2" s="1"/>
  <c r="K54" i="2"/>
  <c r="J54" i="2"/>
  <c r="I54" i="2"/>
  <c r="H54" i="2"/>
  <c r="H63" i="2" s="1"/>
  <c r="H70" i="2" s="1"/>
  <c r="G54" i="2"/>
  <c r="G63" i="2" s="1"/>
  <c r="G70" i="2" s="1"/>
  <c r="Z51" i="2"/>
  <c r="X51" i="2"/>
  <c r="W51" i="2"/>
  <c r="V51" i="2"/>
  <c r="U51" i="2"/>
  <c r="T51" i="2"/>
  <c r="T62" i="2" s="1"/>
  <c r="T69" i="2" s="1"/>
  <c r="M51" i="2"/>
  <c r="M62" i="2" s="1"/>
  <c r="M69" i="2" s="1"/>
  <c r="K51" i="2"/>
  <c r="J51" i="2"/>
  <c r="I51" i="2"/>
  <c r="H51" i="2"/>
  <c r="G51" i="2"/>
  <c r="Y50" i="2"/>
  <c r="X50" i="2"/>
  <c r="G50" i="2"/>
  <c r="T49" i="2"/>
  <c r="S49" i="2"/>
  <c r="M49" i="2"/>
  <c r="AB48" i="2"/>
  <c r="AC48" i="2" s="1"/>
  <c r="AA48" i="2"/>
  <c r="AA49" i="2" s="1"/>
  <c r="Y48" i="2"/>
  <c r="Y49" i="2" s="1"/>
  <c r="S48" i="2"/>
  <c r="W50" i="2" s="1"/>
  <c r="R48" i="2"/>
  <c r="F34" i="3" s="1"/>
  <c r="L48" i="2"/>
  <c r="L49" i="2" s="1"/>
  <c r="F48" i="2"/>
  <c r="K50" i="2" s="1"/>
  <c r="E48" i="2"/>
  <c r="I47" i="2"/>
  <c r="H47" i="2"/>
  <c r="Y45" i="2"/>
  <c r="S45" i="2"/>
  <c r="R45" i="2"/>
  <c r="S46" i="2" s="1"/>
  <c r="N45" i="2"/>
  <c r="N46" i="2" s="1"/>
  <c r="L45" i="2"/>
  <c r="L47" i="2" s="1"/>
  <c r="F45" i="2"/>
  <c r="E45" i="2"/>
  <c r="V44" i="2"/>
  <c r="T44" i="2"/>
  <c r="H44" i="2"/>
  <c r="G44" i="2"/>
  <c r="U43" i="2"/>
  <c r="T43" i="2"/>
  <c r="L43" i="2"/>
  <c r="K43" i="2"/>
  <c r="J43" i="2"/>
  <c r="Y42" i="2"/>
  <c r="Y44" i="2" s="1"/>
  <c r="S42" i="2"/>
  <c r="S43" i="2" s="1"/>
  <c r="R42" i="2"/>
  <c r="X43" i="2" s="1"/>
  <c r="L42" i="2"/>
  <c r="L44" i="2" s="1"/>
  <c r="F42" i="2"/>
  <c r="K44" i="2" s="1"/>
  <c r="E42" i="2"/>
  <c r="X41" i="2"/>
  <c r="W41" i="2"/>
  <c r="V41" i="2"/>
  <c r="T41" i="2"/>
  <c r="I41" i="2"/>
  <c r="X40" i="2"/>
  <c r="W40" i="2"/>
  <c r="V40" i="2"/>
  <c r="S40" i="2"/>
  <c r="AB39" i="2"/>
  <c r="AC39" i="2" s="1"/>
  <c r="AA39" i="2"/>
  <c r="AA40" i="2" s="1"/>
  <c r="Y39" i="2"/>
  <c r="Y41" i="2" s="1"/>
  <c r="S39" i="2"/>
  <c r="R39" i="2"/>
  <c r="L39" i="2"/>
  <c r="F39" i="2"/>
  <c r="F54" i="2" s="1"/>
  <c r="E39" i="2"/>
  <c r="Y38" i="2"/>
  <c r="X38" i="2"/>
  <c r="T38" i="2"/>
  <c r="K38" i="2"/>
  <c r="I38" i="2"/>
  <c r="H38" i="2"/>
  <c r="G38" i="2"/>
  <c r="Y37" i="2"/>
  <c r="X37" i="2"/>
  <c r="T37" i="2"/>
  <c r="S37" i="2"/>
  <c r="K37" i="2"/>
  <c r="J37" i="2"/>
  <c r="I37" i="2"/>
  <c r="H37" i="2"/>
  <c r="Y36" i="2"/>
  <c r="S36" i="2"/>
  <c r="R36" i="2"/>
  <c r="N36" i="2"/>
  <c r="N37" i="2" s="1"/>
  <c r="L36" i="2"/>
  <c r="L51" i="2" s="1"/>
  <c r="F36" i="2"/>
  <c r="E36" i="2"/>
  <c r="M37" i="2" s="1"/>
  <c r="T35" i="2"/>
  <c r="J35" i="2"/>
  <c r="I35" i="2"/>
  <c r="H35" i="2"/>
  <c r="G35" i="2"/>
  <c r="M34" i="2"/>
  <c r="L34" i="2"/>
  <c r="K34" i="2"/>
  <c r="J34" i="2"/>
  <c r="F34" i="2"/>
  <c r="B34" i="2" s="1"/>
  <c r="A34" i="2" s="1"/>
  <c r="Y33" i="2"/>
  <c r="Y34" i="2" s="1"/>
  <c r="S33" i="2"/>
  <c r="S58" i="2" s="1"/>
  <c r="R33" i="2"/>
  <c r="L33" i="2"/>
  <c r="F33" i="2"/>
  <c r="E33" i="2"/>
  <c r="N34" i="2" s="1"/>
  <c r="B33" i="2"/>
  <c r="A33" i="2" s="1"/>
  <c r="X31" i="2"/>
  <c r="W31" i="2"/>
  <c r="V31" i="2"/>
  <c r="U31" i="2"/>
  <c r="L31" i="2"/>
  <c r="K31" i="2"/>
  <c r="G31" i="2"/>
  <c r="Y30" i="2"/>
  <c r="Y31" i="2" s="1"/>
  <c r="S30" i="2"/>
  <c r="T32" i="2" s="1"/>
  <c r="R30" i="2"/>
  <c r="T31" i="2" s="1"/>
  <c r="L30" i="2"/>
  <c r="L32" i="2" s="1"/>
  <c r="F30" i="2"/>
  <c r="J32" i="2" s="1"/>
  <c r="E30" i="2"/>
  <c r="M31" i="2" s="1"/>
  <c r="Y29" i="2"/>
  <c r="X29" i="2"/>
  <c r="W29" i="2"/>
  <c r="T29" i="2"/>
  <c r="L29" i="2"/>
  <c r="Y28" i="2"/>
  <c r="X28" i="2"/>
  <c r="W28" i="2"/>
  <c r="T28" i="2"/>
  <c r="S28" i="2"/>
  <c r="N28" i="2"/>
  <c r="M28" i="2"/>
  <c r="K28" i="2"/>
  <c r="J28" i="2"/>
  <c r="I28" i="2"/>
  <c r="H28" i="2"/>
  <c r="G28" i="2"/>
  <c r="AA27" i="2"/>
  <c r="AB27" i="2" s="1"/>
  <c r="AC27" i="2" s="1"/>
  <c r="Y27" i="2"/>
  <c r="S27" i="2"/>
  <c r="V29" i="2" s="1"/>
  <c r="R27" i="2"/>
  <c r="V28" i="2" s="1"/>
  <c r="N27" i="2"/>
  <c r="L27" i="2"/>
  <c r="L28" i="2" s="1"/>
  <c r="F27" i="2"/>
  <c r="K29" i="2" s="1"/>
  <c r="E27" i="2"/>
  <c r="Y26" i="2"/>
  <c r="L26" i="2"/>
  <c r="I26" i="2"/>
  <c r="H26" i="2"/>
  <c r="G26" i="2"/>
  <c r="Y25" i="2"/>
  <c r="T25" i="2"/>
  <c r="S25" i="2"/>
  <c r="K25" i="2"/>
  <c r="J25" i="2"/>
  <c r="I25" i="2"/>
  <c r="Y24" i="2"/>
  <c r="S24" i="2"/>
  <c r="X26" i="2" s="1"/>
  <c r="R24" i="2"/>
  <c r="X25" i="2" s="1"/>
  <c r="N24" i="2"/>
  <c r="N25" i="2" s="1"/>
  <c r="L24" i="2"/>
  <c r="F24" i="2"/>
  <c r="K26" i="2" s="1"/>
  <c r="E24" i="2"/>
  <c r="W23" i="2"/>
  <c r="I23" i="2"/>
  <c r="H23" i="2"/>
  <c r="X22" i="2"/>
  <c r="W22" i="2"/>
  <c r="V22" i="2"/>
  <c r="U22" i="2"/>
  <c r="F22" i="2"/>
  <c r="AA21" i="2"/>
  <c r="AA22" i="2" s="1"/>
  <c r="Y21" i="2"/>
  <c r="Y23" i="2" s="1"/>
  <c r="S21" i="2"/>
  <c r="S22" i="2" s="1"/>
  <c r="R21" i="2"/>
  <c r="L21" i="2"/>
  <c r="L23" i="2" s="1"/>
  <c r="F21" i="2"/>
  <c r="G23" i="2" s="1"/>
  <c r="E21" i="2"/>
  <c r="G22" i="2" s="1"/>
  <c r="Y20" i="2"/>
  <c r="X20" i="2"/>
  <c r="W20" i="2"/>
  <c r="T20" i="2"/>
  <c r="Y19" i="2"/>
  <c r="X19" i="2"/>
  <c r="W19" i="2"/>
  <c r="S19" i="2"/>
  <c r="M19" i="2"/>
  <c r="K19" i="2"/>
  <c r="J19" i="2"/>
  <c r="I19" i="2"/>
  <c r="H19" i="2"/>
  <c r="G19" i="2"/>
  <c r="AA18" i="2"/>
  <c r="AB18" i="2" s="1"/>
  <c r="AC18" i="2" s="1"/>
  <c r="Y18" i="2"/>
  <c r="S18" i="2"/>
  <c r="V20" i="2" s="1"/>
  <c r="R18" i="2"/>
  <c r="L18" i="2"/>
  <c r="L19" i="2" s="1"/>
  <c r="F18" i="2"/>
  <c r="I20" i="2" s="1"/>
  <c r="E18" i="2"/>
  <c r="Y17" i="2"/>
  <c r="T17" i="2"/>
  <c r="L17" i="2"/>
  <c r="I17" i="2"/>
  <c r="H17" i="2"/>
  <c r="G17" i="2"/>
  <c r="Y16" i="2"/>
  <c r="K16" i="2"/>
  <c r="J16" i="2"/>
  <c r="I16" i="2"/>
  <c r="Y15" i="2"/>
  <c r="S15" i="2"/>
  <c r="X17" i="2" s="1"/>
  <c r="R15" i="2"/>
  <c r="AA15" i="2" s="1"/>
  <c r="N15" i="2"/>
  <c r="B15" i="2" s="1"/>
  <c r="A15" i="2" s="1"/>
  <c r="L15" i="2"/>
  <c r="F15" i="2"/>
  <c r="K17" i="2" s="1"/>
  <c r="E15" i="2"/>
  <c r="G16" i="2" s="1"/>
  <c r="Z12" i="2"/>
  <c r="Y12" i="2"/>
  <c r="X12" i="2"/>
  <c r="W12" i="2"/>
  <c r="V12" i="2"/>
  <c r="U12" i="2"/>
  <c r="T12" i="2"/>
  <c r="M12" i="2"/>
  <c r="M65" i="2" s="1"/>
  <c r="K12" i="2"/>
  <c r="J12" i="2"/>
  <c r="I12" i="2"/>
  <c r="H12" i="2"/>
  <c r="G12" i="2"/>
  <c r="AA16" i="2" l="1"/>
  <c r="L62" i="2"/>
  <c r="X61" i="3"/>
  <c r="D28" i="16"/>
  <c r="D27" i="12"/>
  <c r="E54" i="2"/>
  <c r="E28" i="3"/>
  <c r="AE11" i="4"/>
  <c r="AE18" i="4"/>
  <c r="U17" i="2"/>
  <c r="AB17" i="2" s="1"/>
  <c r="AC17" i="2" s="1"/>
  <c r="L20" i="2"/>
  <c r="J23" i="2"/>
  <c r="B24" i="2"/>
  <c r="A24" i="2" s="1"/>
  <c r="U25" i="2"/>
  <c r="AA30" i="2"/>
  <c r="AA31" i="2" s="1"/>
  <c r="W32" i="2"/>
  <c r="V35" i="2"/>
  <c r="E26" i="16"/>
  <c r="E25" i="12"/>
  <c r="F26" i="3"/>
  <c r="R51" i="2"/>
  <c r="R62" i="2" s="1"/>
  <c r="Z37" i="2"/>
  <c r="L54" i="2"/>
  <c r="H40" i="2"/>
  <c r="K41" i="2"/>
  <c r="D30" i="16"/>
  <c r="D29" i="12"/>
  <c r="E30" i="3"/>
  <c r="F43" i="2"/>
  <c r="V43" i="2"/>
  <c r="I44" i="2"/>
  <c r="B44" i="2" s="1"/>
  <c r="A44" i="2" s="1"/>
  <c r="J65" i="2"/>
  <c r="X10" i="3"/>
  <c r="X11" i="3" s="1"/>
  <c r="U60" i="3"/>
  <c r="L31" i="3"/>
  <c r="X38" i="3"/>
  <c r="U11" i="4"/>
  <c r="D11" i="4"/>
  <c r="U18" i="4"/>
  <c r="AK28" i="4"/>
  <c r="AJ28" i="4"/>
  <c r="Q31" i="4"/>
  <c r="AF31" i="4"/>
  <c r="E24" i="16"/>
  <c r="E23" i="12"/>
  <c r="R58" i="2"/>
  <c r="F24" i="3"/>
  <c r="D16" i="16"/>
  <c r="D15" i="12"/>
  <c r="E16" i="3"/>
  <c r="U35" i="2"/>
  <c r="AB35" i="2" s="1"/>
  <c r="AC35" i="2" s="1"/>
  <c r="Z52" i="2"/>
  <c r="Z62" i="2"/>
  <c r="Z69" i="2" s="1"/>
  <c r="I36" i="3"/>
  <c r="I44" i="3" s="1"/>
  <c r="O31" i="3"/>
  <c r="L16" i="2"/>
  <c r="V17" i="2"/>
  <c r="E14" i="16"/>
  <c r="E13" i="12"/>
  <c r="F14" i="3"/>
  <c r="Z19" i="2"/>
  <c r="AB19" i="2" s="1"/>
  <c r="AC19" i="2" s="1"/>
  <c r="H22" i="2"/>
  <c r="K23" i="2"/>
  <c r="B23" i="2" s="1"/>
  <c r="A23" i="2" s="1"/>
  <c r="D18" i="16"/>
  <c r="D17" i="12"/>
  <c r="F25" i="2"/>
  <c r="B25" i="2" s="1"/>
  <c r="A25" i="2" s="1"/>
  <c r="V25" i="2"/>
  <c r="G29" i="2"/>
  <c r="AB30" i="2"/>
  <c r="AC30" i="2" s="1"/>
  <c r="X32" i="2"/>
  <c r="AA33" i="2"/>
  <c r="W35" i="2"/>
  <c r="S51" i="2"/>
  <c r="U38" i="2"/>
  <c r="N39" i="2"/>
  <c r="I40" i="2"/>
  <c r="Y40" i="2"/>
  <c r="L41" i="2"/>
  <c r="G43" i="2"/>
  <c r="W43" i="2"/>
  <c r="J44" i="2"/>
  <c r="B45" i="2"/>
  <c r="A45" i="2" s="1"/>
  <c r="I63" i="2"/>
  <c r="I70" i="2" s="1"/>
  <c r="I55" i="2"/>
  <c r="I56" i="2"/>
  <c r="K65" i="2"/>
  <c r="I38" i="3"/>
  <c r="I45" i="3" s="1"/>
  <c r="V37" i="3"/>
  <c r="V18" i="4"/>
  <c r="W18" i="4"/>
  <c r="W30" i="4"/>
  <c r="AE30" i="4"/>
  <c r="AD30" i="4"/>
  <c r="AD32" i="4"/>
  <c r="Z32" i="4"/>
  <c r="Y32" i="4"/>
  <c r="R31" i="4"/>
  <c r="AE32" i="4"/>
  <c r="J20" i="2"/>
  <c r="M16" i="2"/>
  <c r="W17" i="2"/>
  <c r="AA19" i="2"/>
  <c r="U20" i="2"/>
  <c r="AB20" i="2" s="1"/>
  <c r="AC20" i="2" s="1"/>
  <c r="N21" i="2"/>
  <c r="I22" i="2"/>
  <c r="Y22" i="2"/>
  <c r="G25" i="2"/>
  <c r="W25" i="2"/>
  <c r="J26" i="2"/>
  <c r="B26" i="2" s="1"/>
  <c r="A26" i="2" s="1"/>
  <c r="B27" i="2"/>
  <c r="A27" i="2" s="1"/>
  <c r="U28" i="2"/>
  <c r="H29" i="2"/>
  <c r="S31" i="2"/>
  <c r="Y32" i="2"/>
  <c r="X35" i="2"/>
  <c r="Y51" i="2"/>
  <c r="L37" i="2"/>
  <c r="V38" i="2"/>
  <c r="E28" i="16"/>
  <c r="E27" i="12"/>
  <c r="F28" i="3"/>
  <c r="R54" i="2"/>
  <c r="J40" i="2"/>
  <c r="Z40" i="2"/>
  <c r="AB40" i="2" s="1"/>
  <c r="AC40" i="2" s="1"/>
  <c r="H43" i="2"/>
  <c r="D32" i="16"/>
  <c r="D31" i="12"/>
  <c r="M46" i="2"/>
  <c r="K46" i="2"/>
  <c r="J46" i="2"/>
  <c r="I46" i="2"/>
  <c r="E32" i="3"/>
  <c r="G46" i="2"/>
  <c r="F46" i="2"/>
  <c r="J52" i="2"/>
  <c r="J56" i="2"/>
  <c r="L10" i="3"/>
  <c r="L11" i="3" s="1"/>
  <c r="AA15" i="3"/>
  <c r="AA10" i="3"/>
  <c r="AA11" i="3" s="1"/>
  <c r="E18" i="3"/>
  <c r="R31" i="3"/>
  <c r="W37" i="3"/>
  <c r="K39" i="3"/>
  <c r="K45" i="3"/>
  <c r="K51" i="3" s="1"/>
  <c r="M47" i="3"/>
  <c r="AB48" i="3"/>
  <c r="AA61" i="3"/>
  <c r="AR16" i="4"/>
  <c r="H21" i="4"/>
  <c r="H11" i="4" s="1"/>
  <c r="V46" i="4"/>
  <c r="I37" i="4"/>
  <c r="AI28" i="4"/>
  <c r="U30" i="4"/>
  <c r="T32" i="4"/>
  <c r="T36" i="4"/>
  <c r="AB36" i="4"/>
  <c r="AA36" i="4"/>
  <c r="AF35" i="4"/>
  <c r="AG36" i="4"/>
  <c r="AV35" i="4"/>
  <c r="AY35" i="4" s="1"/>
  <c r="U32" i="2"/>
  <c r="AB32" i="2" s="1"/>
  <c r="AC32" i="2" s="1"/>
  <c r="Z34" i="2"/>
  <c r="AA44" i="3"/>
  <c r="AA50" i="3" s="1"/>
  <c r="V43" i="4"/>
  <c r="I25" i="4"/>
  <c r="S25" i="4"/>
  <c r="V26" i="4" s="1"/>
  <c r="E12" i="16"/>
  <c r="E11" i="12"/>
  <c r="E9" i="12" s="1"/>
  <c r="F12" i="3"/>
  <c r="K20" i="2"/>
  <c r="L38" i="2"/>
  <c r="J41" i="2"/>
  <c r="S59" i="2"/>
  <c r="L12" i="2"/>
  <c r="N18" i="2"/>
  <c r="N19" i="2" s="1"/>
  <c r="AB15" i="2"/>
  <c r="AC15" i="2" s="1"/>
  <c r="N16" i="2"/>
  <c r="E16" i="16"/>
  <c r="E15" i="12"/>
  <c r="F16" i="3"/>
  <c r="J22" i="2"/>
  <c r="Z22" i="2"/>
  <c r="AB22" i="2" s="1"/>
  <c r="AC22" i="2" s="1"/>
  <c r="T23" i="2"/>
  <c r="AB23" i="2" s="1"/>
  <c r="AC23" i="2" s="1"/>
  <c r="H25" i="2"/>
  <c r="D20" i="16"/>
  <c r="D19" i="12"/>
  <c r="E20" i="3"/>
  <c r="F28" i="2"/>
  <c r="B28" i="2" s="1"/>
  <c r="A28" i="2" s="1"/>
  <c r="I29" i="2"/>
  <c r="G32" i="2"/>
  <c r="S34" i="2"/>
  <c r="Y35" i="2"/>
  <c r="AA36" i="2"/>
  <c r="W38" i="2"/>
  <c r="S54" i="2"/>
  <c r="K40" i="2"/>
  <c r="U41" i="2"/>
  <c r="AB41" i="2" s="1"/>
  <c r="AC41" i="2" s="1"/>
  <c r="N42" i="2"/>
  <c r="I43" i="2"/>
  <c r="Y43" i="2"/>
  <c r="K47" i="2"/>
  <c r="J47" i="2"/>
  <c r="H46" i="2"/>
  <c r="K62" i="2"/>
  <c r="K69" i="2" s="1"/>
  <c r="K56" i="2"/>
  <c r="T65" i="2"/>
  <c r="AD60" i="3"/>
  <c r="AD61" i="3" s="1"/>
  <c r="R29" i="3"/>
  <c r="L39" i="3"/>
  <c r="L45" i="3"/>
  <c r="AB51" i="3"/>
  <c r="N47" i="3"/>
  <c r="AC48" i="3"/>
  <c r="AU15" i="4"/>
  <c r="AG16" i="4"/>
  <c r="AU23" i="4"/>
  <c r="AV23" i="4"/>
  <c r="N43" i="4"/>
  <c r="V30" i="4"/>
  <c r="AC30" i="4"/>
  <c r="U32" i="4"/>
  <c r="X32" i="4"/>
  <c r="AV33" i="4"/>
  <c r="H35" i="4"/>
  <c r="U36" i="4"/>
  <c r="AU35" i="4"/>
  <c r="AX35" i="4" s="1"/>
  <c r="AH36" i="4"/>
  <c r="S16" i="2"/>
  <c r="K22" i="2"/>
  <c r="U23" i="2"/>
  <c r="J29" i="2"/>
  <c r="H32" i="2"/>
  <c r="T34" i="2"/>
  <c r="L40" i="2"/>
  <c r="E30" i="16"/>
  <c r="E29" i="12"/>
  <c r="Z43" i="2"/>
  <c r="AB43" i="2" s="1"/>
  <c r="AC43" i="2" s="1"/>
  <c r="L46" i="2"/>
  <c r="U65" i="2"/>
  <c r="R39" i="3"/>
  <c r="N13" i="4"/>
  <c r="AN11" i="4"/>
  <c r="AH16" i="4"/>
  <c r="AU19" i="4"/>
  <c r="AX19" i="4" s="1"/>
  <c r="AJ39" i="4"/>
  <c r="J29" i="4"/>
  <c r="AF29" i="4"/>
  <c r="AG30" i="4" s="1"/>
  <c r="AJ30" i="4"/>
  <c r="AI36" i="4"/>
  <c r="P11" i="5"/>
  <c r="J37" i="5"/>
  <c r="AJ46" i="5"/>
  <c r="AJ52" i="5" s="1"/>
  <c r="Y55" i="2"/>
  <c r="AC18" i="4"/>
  <c r="Y18" i="4"/>
  <c r="AI43" i="4"/>
  <c r="S12" i="2"/>
  <c r="S65" i="2" s="1"/>
  <c r="T16" i="2"/>
  <c r="L22" i="2"/>
  <c r="V23" i="2"/>
  <c r="E18" i="16"/>
  <c r="E17" i="12"/>
  <c r="F18" i="3"/>
  <c r="Z25" i="2"/>
  <c r="AB25" i="2" s="1"/>
  <c r="AC25" i="2" s="1"/>
  <c r="T26" i="2"/>
  <c r="D22" i="16"/>
  <c r="D21" i="12"/>
  <c r="E22" i="3"/>
  <c r="F31" i="2"/>
  <c r="I32" i="2"/>
  <c r="U34" i="2"/>
  <c r="M40" i="2"/>
  <c r="U44" i="2"/>
  <c r="V65" i="2"/>
  <c r="K70" i="2"/>
  <c r="L44" i="3"/>
  <c r="L37" i="3"/>
  <c r="U38" i="3"/>
  <c r="U45" i="3" s="1"/>
  <c r="U36" i="3"/>
  <c r="U44" i="3" s="1"/>
  <c r="P48" i="3"/>
  <c r="O13" i="4"/>
  <c r="AB11" i="4"/>
  <c r="AO11" i="4"/>
  <c r="I15" i="4"/>
  <c r="AF15" i="4"/>
  <c r="AN16" i="4" s="1"/>
  <c r="AI16" i="4"/>
  <c r="AI11" i="4"/>
  <c r="AF11" i="4" s="1"/>
  <c r="Z18" i="4"/>
  <c r="AL28" i="4"/>
  <c r="X39" i="4"/>
  <c r="K29" i="4"/>
  <c r="K43" i="4" s="1"/>
  <c r="X30" i="4"/>
  <c r="W32" i="4"/>
  <c r="V34" i="2"/>
  <c r="E32" i="16"/>
  <c r="E31" i="12"/>
  <c r="Z46" i="2"/>
  <c r="F32" i="3"/>
  <c r="X46" i="2"/>
  <c r="W46" i="2"/>
  <c r="T46" i="2"/>
  <c r="W65" i="2"/>
  <c r="I69" i="2"/>
  <c r="O10" i="3"/>
  <c r="O11" i="3" s="1"/>
  <c r="O44" i="3"/>
  <c r="O50" i="3" s="1"/>
  <c r="O37" i="3"/>
  <c r="W48" i="3"/>
  <c r="AC11" i="4"/>
  <c r="J15" i="4"/>
  <c r="W11" i="4"/>
  <c r="AU11" i="4" s="1"/>
  <c r="AX11" i="4" s="1"/>
  <c r="AJ16" i="4"/>
  <c r="AJ11" i="4"/>
  <c r="AJ49" i="4" s="1"/>
  <c r="AA18" i="4"/>
  <c r="AQ26" i="4"/>
  <c r="Z28" i="4"/>
  <c r="AK36" i="4"/>
  <c r="H60" i="2"/>
  <c r="I20" i="4"/>
  <c r="N23" i="4"/>
  <c r="N51" i="2"/>
  <c r="G40" i="2"/>
  <c r="AD36" i="3"/>
  <c r="AD27" i="3"/>
  <c r="W45" i="3"/>
  <c r="W51" i="3" s="1"/>
  <c r="W39" i="3"/>
  <c r="S11" i="4"/>
  <c r="M22" i="2"/>
  <c r="U26" i="2"/>
  <c r="F16" i="2"/>
  <c r="V16" i="2"/>
  <c r="T19" i="2"/>
  <c r="G20" i="2"/>
  <c r="B20" i="2" s="1"/>
  <c r="A20" i="2" s="1"/>
  <c r="AB21" i="2"/>
  <c r="AC21" i="2" s="1"/>
  <c r="X23" i="2"/>
  <c r="L25" i="2"/>
  <c r="V26" i="2"/>
  <c r="E20" i="16"/>
  <c r="E19" i="12"/>
  <c r="F20" i="3"/>
  <c r="Z28" i="2"/>
  <c r="AB28" i="2" s="1"/>
  <c r="AC28" i="2" s="1"/>
  <c r="H31" i="2"/>
  <c r="K32" i="2"/>
  <c r="D24" i="16"/>
  <c r="D23" i="12"/>
  <c r="D43" i="12" s="1"/>
  <c r="E58" i="2"/>
  <c r="K59" i="2" s="1"/>
  <c r="G34" i="2"/>
  <c r="W34" i="2"/>
  <c r="B36" i="2"/>
  <c r="A36" i="2" s="1"/>
  <c r="U37" i="2"/>
  <c r="AA42" i="2"/>
  <c r="AA43" i="2" s="1"/>
  <c r="M43" i="2"/>
  <c r="W44" i="2"/>
  <c r="X47" i="2"/>
  <c r="W47" i="2"/>
  <c r="V47" i="2"/>
  <c r="U47" i="2"/>
  <c r="T47" i="2"/>
  <c r="U46" i="2"/>
  <c r="U53" i="2"/>
  <c r="X65" i="2"/>
  <c r="X60" i="2"/>
  <c r="X59" i="2"/>
  <c r="X70" i="2"/>
  <c r="E24" i="3"/>
  <c r="R36" i="3"/>
  <c r="AA29" i="3"/>
  <c r="O47" i="3"/>
  <c r="Q11" i="4"/>
  <c r="X11" i="4"/>
  <c r="X49" i="4" s="1"/>
  <c r="AK16" i="4"/>
  <c r="AB18" i="4"/>
  <c r="AO18" i="4"/>
  <c r="AJ20" i="4"/>
  <c r="X24" i="4"/>
  <c r="AE26" i="4"/>
  <c r="AR26" i="4"/>
  <c r="AN28" i="4"/>
  <c r="F31" i="4"/>
  <c r="L33" i="4"/>
  <c r="AF33" i="4"/>
  <c r="AQ34" i="4" s="1"/>
  <c r="Y36" i="4"/>
  <c r="AL36" i="4"/>
  <c r="M14" i="6"/>
  <c r="I14" i="6"/>
  <c r="H14" i="6"/>
  <c r="G14" i="6"/>
  <c r="R14" i="6"/>
  <c r="F40" i="2"/>
  <c r="Z20" i="4"/>
  <c r="Z11" i="4"/>
  <c r="I65" i="2"/>
  <c r="I59" i="2"/>
  <c r="W43" i="4"/>
  <c r="W26" i="4"/>
  <c r="AP36" i="4"/>
  <c r="U16" i="2"/>
  <c r="W16" i="2"/>
  <c r="J17" i="2"/>
  <c r="B17" i="2" s="1"/>
  <c r="A17" i="2" s="1"/>
  <c r="B18" i="2"/>
  <c r="A18" i="2" s="1"/>
  <c r="U19" i="2"/>
  <c r="H20" i="2"/>
  <c r="AA24" i="2"/>
  <c r="AA25" i="2" s="1"/>
  <c r="M25" i="2"/>
  <c r="W26" i="2"/>
  <c r="AA28" i="2"/>
  <c r="U29" i="2"/>
  <c r="AB29" i="2" s="1"/>
  <c r="AC29" i="2" s="1"/>
  <c r="N30" i="2"/>
  <c r="N31" i="2" s="1"/>
  <c r="I31" i="2"/>
  <c r="F58" i="2"/>
  <c r="H34" i="2"/>
  <c r="X34" i="2"/>
  <c r="K35" i="2"/>
  <c r="B35" i="2" s="1"/>
  <c r="A35" i="2" s="1"/>
  <c r="D26" i="16"/>
  <c r="D36" i="16" s="1"/>
  <c r="D44" i="16" s="1"/>
  <c r="D25" i="12"/>
  <c r="D35" i="12" s="1"/>
  <c r="E51" i="2"/>
  <c r="H52" i="2" s="1"/>
  <c r="E26" i="3"/>
  <c r="F37" i="2"/>
  <c r="B37" i="2" s="1"/>
  <c r="A37" i="2" s="1"/>
  <c r="V37" i="2"/>
  <c r="T40" i="2"/>
  <c r="G41" i="2"/>
  <c r="AB42" i="2"/>
  <c r="AC42" i="2" s="1"/>
  <c r="X44" i="2"/>
  <c r="Y47" i="2"/>
  <c r="Y46" i="2"/>
  <c r="V46" i="2"/>
  <c r="V52" i="2"/>
  <c r="Y58" i="2"/>
  <c r="Y70" i="2" s="1"/>
  <c r="I60" i="3"/>
  <c r="O61" i="3" s="1"/>
  <c r="AD29" i="3"/>
  <c r="K37" i="3"/>
  <c r="P47" i="3"/>
  <c r="AR14" i="4"/>
  <c r="AL16" i="4"/>
  <c r="P17" i="4"/>
  <c r="P11" i="4" s="1"/>
  <c r="AP18" i="4"/>
  <c r="AF17" i="4"/>
  <c r="AH18" i="4" s="1"/>
  <c r="K20" i="4"/>
  <c r="Y24" i="4"/>
  <c r="T26" i="4"/>
  <c r="AG26" i="4"/>
  <c r="AU25" i="4"/>
  <c r="AX25" i="4" s="1"/>
  <c r="AO37" i="4"/>
  <c r="O27" i="4"/>
  <c r="AO28" i="4"/>
  <c r="M33" i="4"/>
  <c r="Z34" i="4"/>
  <c r="AM34" i="4"/>
  <c r="E47" i="4"/>
  <c r="X52" i="2"/>
  <c r="AG22" i="4"/>
  <c r="AV21" i="4"/>
  <c r="Z16" i="2"/>
  <c r="V32" i="2"/>
  <c r="F63" i="2"/>
  <c r="F70" i="2" s="1"/>
  <c r="F55" i="2"/>
  <c r="J20" i="4"/>
  <c r="AP34" i="4"/>
  <c r="F12" i="2"/>
  <c r="G14" i="2" s="1"/>
  <c r="D12" i="16"/>
  <c r="D10" i="16" s="1"/>
  <c r="D11" i="12"/>
  <c r="H16" i="2"/>
  <c r="X16" i="2"/>
  <c r="D14" i="16"/>
  <c r="D13" i="12"/>
  <c r="E14" i="3"/>
  <c r="F19" i="2"/>
  <c r="B19" i="2" s="1"/>
  <c r="A19" i="2" s="1"/>
  <c r="V19" i="2"/>
  <c r="T22" i="2"/>
  <c r="AB24" i="2"/>
  <c r="AC24" i="2" s="1"/>
  <c r="E22" i="16"/>
  <c r="E21" i="12"/>
  <c r="F22" i="3"/>
  <c r="J31" i="2"/>
  <c r="Z31" i="2"/>
  <c r="L58" i="2"/>
  <c r="I34" i="2"/>
  <c r="L35" i="2"/>
  <c r="F51" i="2"/>
  <c r="K53" i="2" s="1"/>
  <c r="G37" i="2"/>
  <c r="W37" i="2"/>
  <c r="J38" i="2"/>
  <c r="B38" i="2" s="1"/>
  <c r="A38" i="2" s="1"/>
  <c r="B39" i="2"/>
  <c r="A39" i="2" s="1"/>
  <c r="U40" i="2"/>
  <c r="H41" i="2"/>
  <c r="AA45" i="2"/>
  <c r="G47" i="2"/>
  <c r="B47" i="2" s="1"/>
  <c r="A47" i="2" s="1"/>
  <c r="W52" i="2"/>
  <c r="X55" i="2"/>
  <c r="X56" i="2"/>
  <c r="G60" i="2"/>
  <c r="Z65" i="2"/>
  <c r="Z59" i="2"/>
  <c r="E12" i="3"/>
  <c r="E10" i="3" s="1"/>
  <c r="X37" i="3"/>
  <c r="X44" i="3"/>
  <c r="P50" i="3"/>
  <c r="Y37" i="3"/>
  <c r="AA47" i="3"/>
  <c r="AG14" i="4"/>
  <c r="K15" i="4"/>
  <c r="AT15" i="4" s="1"/>
  <c r="AW15" i="4" s="1"/>
  <c r="AM16" i="4"/>
  <c r="R17" i="4"/>
  <c r="Q17" i="4"/>
  <c r="AD18" i="4"/>
  <c r="AQ11" i="4"/>
  <c r="AQ18" i="4"/>
  <c r="L19" i="4"/>
  <c r="L11" i="4" s="1"/>
  <c r="Y20" i="4"/>
  <c r="S19" i="4"/>
  <c r="W20" i="4" s="1"/>
  <c r="AL20" i="4"/>
  <c r="AL11" i="4"/>
  <c r="S21" i="4"/>
  <c r="G21" i="4"/>
  <c r="AU21" i="4"/>
  <c r="AF21" i="4"/>
  <c r="R21" i="4"/>
  <c r="M23" i="4"/>
  <c r="M11" i="4" s="1"/>
  <c r="AH43" i="4"/>
  <c r="AF25" i="4"/>
  <c r="H25" i="4"/>
  <c r="AH26" i="4"/>
  <c r="AV25" i="4"/>
  <c r="AC37" i="4"/>
  <c r="P27" i="4"/>
  <c r="S27" i="4"/>
  <c r="AA28" i="4" s="1"/>
  <c r="AO30" i="4"/>
  <c r="AN32" i="4"/>
  <c r="AN34" i="4"/>
  <c r="AD46" i="4"/>
  <c r="AP46" i="4"/>
  <c r="AP52" i="4" s="1"/>
  <c r="Y47" i="4"/>
  <c r="Y53" i="4" s="1"/>
  <c r="AK47" i="4"/>
  <c r="Q37" i="4"/>
  <c r="AO12" i="5"/>
  <c r="AF11" i="5"/>
  <c r="AI12" i="5" s="1"/>
  <c r="I14" i="5"/>
  <c r="O20" i="5"/>
  <c r="J49" i="5"/>
  <c r="K37" i="5"/>
  <c r="X46" i="5"/>
  <c r="X52" i="5" s="1"/>
  <c r="G47" i="5"/>
  <c r="Q47" i="3"/>
  <c r="AC47" i="3"/>
  <c r="AE37" i="4"/>
  <c r="AQ37" i="4"/>
  <c r="Z39" i="4"/>
  <c r="AL39" i="4"/>
  <c r="P39" i="4"/>
  <c r="AC47" i="4"/>
  <c r="AC53" i="4" s="1"/>
  <c r="AP12" i="5"/>
  <c r="J14" i="5"/>
  <c r="L16" i="5"/>
  <c r="N11" i="5"/>
  <c r="N32" i="5"/>
  <c r="AL38" i="5"/>
  <c r="AW13" i="6"/>
  <c r="N20" i="6"/>
  <c r="U47" i="7"/>
  <c r="U49" i="2"/>
  <c r="H50" i="2"/>
  <c r="B50" i="2" s="1"/>
  <c r="A50" i="2" s="1"/>
  <c r="M55" i="2"/>
  <c r="U59" i="2"/>
  <c r="J62" i="2"/>
  <c r="J69" i="2" s="1"/>
  <c r="X62" i="2"/>
  <c r="X69" i="2" s="1"/>
  <c r="R17" i="3"/>
  <c r="L27" i="3"/>
  <c r="AA27" i="3"/>
  <c r="M37" i="3"/>
  <c r="AB37" i="3"/>
  <c r="R41" i="3"/>
  <c r="AD41" i="3"/>
  <c r="V44" i="3"/>
  <c r="V50" i="3" s="1"/>
  <c r="R60" i="3"/>
  <c r="R61" i="3" s="1"/>
  <c r="S13" i="4"/>
  <c r="W24" i="4"/>
  <c r="M43" i="4"/>
  <c r="Y43" i="4"/>
  <c r="AK43" i="4"/>
  <c r="AD26" i="4"/>
  <c r="AR37" i="4"/>
  <c r="AA39" i="4"/>
  <c r="AM39" i="4"/>
  <c r="T30" i="4"/>
  <c r="J31" i="4"/>
  <c r="AT31" i="4" s="1"/>
  <c r="AW31" i="4" s="1"/>
  <c r="AU31" i="4"/>
  <c r="AX31" i="4" s="1"/>
  <c r="AA32" i="4"/>
  <c r="Q33" i="4"/>
  <c r="V34" i="4"/>
  <c r="L35" i="4"/>
  <c r="AC36" i="4"/>
  <c r="AO39" i="4"/>
  <c r="AQ12" i="5"/>
  <c r="K14" i="5"/>
  <c r="Q20" i="5"/>
  <c r="M30" i="5"/>
  <c r="O32" i="5"/>
  <c r="F31" i="5"/>
  <c r="G32" i="5" s="1"/>
  <c r="L46" i="5"/>
  <c r="L52" i="5" s="1"/>
  <c r="Z53" i="5"/>
  <c r="J14" i="6"/>
  <c r="Q22" i="6"/>
  <c r="O22" i="6"/>
  <c r="M22" i="6"/>
  <c r="L22" i="6"/>
  <c r="K22" i="6"/>
  <c r="R11" i="6"/>
  <c r="R22" i="6"/>
  <c r="AP34" i="6"/>
  <c r="AO34" i="6"/>
  <c r="AN34" i="6"/>
  <c r="AM34" i="6"/>
  <c r="AK34" i="6"/>
  <c r="AJ34" i="6"/>
  <c r="AI34" i="6"/>
  <c r="AH34" i="6"/>
  <c r="AG34" i="6"/>
  <c r="AR34" i="6"/>
  <c r="AY33" i="6"/>
  <c r="AL34" i="6"/>
  <c r="D34" i="16"/>
  <c r="D33" i="12"/>
  <c r="F49" i="2"/>
  <c r="V49" i="2"/>
  <c r="I50" i="2"/>
  <c r="T52" i="2"/>
  <c r="G53" i="2"/>
  <c r="V59" i="2"/>
  <c r="T60" i="2"/>
  <c r="N37" i="3"/>
  <c r="AC37" i="3"/>
  <c r="O38" i="3"/>
  <c r="AA38" i="3"/>
  <c r="J42" i="3"/>
  <c r="J48" i="3" s="1"/>
  <c r="Y42" i="3"/>
  <c r="Y48" i="3" s="1"/>
  <c r="W44" i="3"/>
  <c r="W50" i="3" s="1"/>
  <c r="Y11" i="4"/>
  <c r="AK11" i="4"/>
  <c r="AF13" i="4"/>
  <c r="AM14" i="4" s="1"/>
  <c r="AU17" i="4"/>
  <c r="AX17" i="4" s="1"/>
  <c r="G23" i="4"/>
  <c r="S23" i="4"/>
  <c r="AA24" i="4" s="1"/>
  <c r="Z43" i="4"/>
  <c r="AL43" i="4"/>
  <c r="I27" i="4"/>
  <c r="U37" i="4"/>
  <c r="AG37" i="4"/>
  <c r="AT27" i="4"/>
  <c r="D39" i="4"/>
  <c r="D47" i="4" s="1"/>
  <c r="P29" i="4"/>
  <c r="AB39" i="4"/>
  <c r="AN39" i="4"/>
  <c r="AV31" i="4"/>
  <c r="AY31" i="4" s="1"/>
  <c r="T37" i="4"/>
  <c r="L14" i="5"/>
  <c r="L11" i="5"/>
  <c r="M43" i="5"/>
  <c r="P32" i="5"/>
  <c r="K53" i="5"/>
  <c r="AI44" i="5"/>
  <c r="AI50" i="5" s="1"/>
  <c r="AQ49" i="6"/>
  <c r="AF11" i="6"/>
  <c r="K14" i="6"/>
  <c r="G49" i="2"/>
  <c r="W49" i="2"/>
  <c r="J50" i="2"/>
  <c r="U52" i="2"/>
  <c r="H53" i="2"/>
  <c r="G59" i="2"/>
  <c r="W59" i="2"/>
  <c r="U60" i="2"/>
  <c r="V39" i="3"/>
  <c r="K42" i="3"/>
  <c r="K48" i="3" s="1"/>
  <c r="Z42" i="3"/>
  <c r="Z48" i="3" s="1"/>
  <c r="J45" i="3"/>
  <c r="J51" i="3" s="1"/>
  <c r="I13" i="4"/>
  <c r="AV17" i="4"/>
  <c r="AY17" i="4" s="1"/>
  <c r="F19" i="4"/>
  <c r="M20" i="4" s="1"/>
  <c r="AF23" i="4"/>
  <c r="AR24" i="4" s="1"/>
  <c r="AA43" i="4"/>
  <c r="AM43" i="4"/>
  <c r="J27" i="4"/>
  <c r="J43" i="4" s="1"/>
  <c r="AU27" i="4"/>
  <c r="AX27" i="4" s="1"/>
  <c r="Q29" i="4"/>
  <c r="G33" i="4"/>
  <c r="S33" i="4"/>
  <c r="T12" i="5"/>
  <c r="M14" i="5"/>
  <c r="F19" i="5"/>
  <c r="M20" i="5" s="1"/>
  <c r="I22" i="5"/>
  <c r="K11" i="5"/>
  <c r="Q32" i="5"/>
  <c r="AT33" i="5"/>
  <c r="M47" i="5"/>
  <c r="AB40" i="5"/>
  <c r="AO40" i="5"/>
  <c r="AJ44" i="5"/>
  <c r="I52" i="5"/>
  <c r="AA12" i="6"/>
  <c r="Y12" i="6"/>
  <c r="AE12" i="6"/>
  <c r="L14" i="6"/>
  <c r="H22" i="6"/>
  <c r="AT22" i="6" s="1"/>
  <c r="AW22" i="6" s="1"/>
  <c r="H43" i="6"/>
  <c r="AC49" i="6"/>
  <c r="AC44" i="6"/>
  <c r="AC50" i="6" s="1"/>
  <c r="H49" i="2"/>
  <c r="X49" i="2"/>
  <c r="I53" i="2"/>
  <c r="T55" i="2"/>
  <c r="G56" i="2"/>
  <c r="H59" i="2"/>
  <c r="V60" i="2"/>
  <c r="G65" i="2"/>
  <c r="AD10" i="3"/>
  <c r="AD11" i="3" s="1"/>
  <c r="O27" i="3"/>
  <c r="E34" i="3"/>
  <c r="I41" i="3"/>
  <c r="U41" i="3"/>
  <c r="U47" i="3" s="1"/>
  <c r="AA11" i="4"/>
  <c r="AM11" i="4"/>
  <c r="D43" i="4"/>
  <c r="D49" i="4" s="1"/>
  <c r="AB43" i="4"/>
  <c r="AN43" i="4"/>
  <c r="W46" i="4"/>
  <c r="W52" i="4" s="1"/>
  <c r="AI46" i="4"/>
  <c r="AI52" i="4" s="1"/>
  <c r="AV27" i="4"/>
  <c r="AY27" i="4" s="1"/>
  <c r="AD47" i="4"/>
  <c r="AP47" i="4"/>
  <c r="AP53" i="4" s="1"/>
  <c r="AB37" i="4"/>
  <c r="AH12" i="5"/>
  <c r="N14" i="5"/>
  <c r="J22" i="5"/>
  <c r="R32" i="5"/>
  <c r="AC40" i="5"/>
  <c r="AP40" i="5"/>
  <c r="AK44" i="5"/>
  <c r="AK50" i="5" s="1"/>
  <c r="T12" i="6"/>
  <c r="D11" i="6"/>
  <c r="Q16" i="6"/>
  <c r="I22" i="6"/>
  <c r="N48" i="2"/>
  <c r="I49" i="2"/>
  <c r="L50" i="2"/>
  <c r="J53" i="2"/>
  <c r="U55" i="2"/>
  <c r="H56" i="2"/>
  <c r="W60" i="2"/>
  <c r="H65" i="2"/>
  <c r="Q37" i="3"/>
  <c r="AD38" i="3"/>
  <c r="M42" i="3"/>
  <c r="M48" i="3" s="1"/>
  <c r="AV13" i="4"/>
  <c r="AY13" i="4" s="1"/>
  <c r="F15" i="4"/>
  <c r="N16" i="4" s="1"/>
  <c r="AF19" i="4"/>
  <c r="AH20" i="4" s="1"/>
  <c r="E43" i="4"/>
  <c r="E49" i="4" s="1"/>
  <c r="AC43" i="4"/>
  <c r="AO43" i="4"/>
  <c r="X37" i="4"/>
  <c r="AJ37" i="4"/>
  <c r="AP28" i="4"/>
  <c r="G29" i="4"/>
  <c r="AE39" i="4"/>
  <c r="AQ39" i="4"/>
  <c r="AK30" i="4"/>
  <c r="AH37" i="4"/>
  <c r="O14" i="5"/>
  <c r="AT17" i="5"/>
  <c r="I20" i="5"/>
  <c r="I11" i="5"/>
  <c r="AT19" i="5"/>
  <c r="AW31" i="5"/>
  <c r="Q46" i="5"/>
  <c r="AD40" i="5"/>
  <c r="Q39" i="5"/>
  <c r="AQ47" i="5"/>
  <c r="AQ53" i="5" s="1"/>
  <c r="N14" i="6"/>
  <c r="N11" i="6"/>
  <c r="R16" i="6"/>
  <c r="AW19" i="6"/>
  <c r="E34" i="16"/>
  <c r="E33" i="12"/>
  <c r="J49" i="2"/>
  <c r="Z49" i="2"/>
  <c r="AB49" i="2" s="1"/>
  <c r="AC49" i="2" s="1"/>
  <c r="T50" i="2"/>
  <c r="Y39" i="3"/>
  <c r="N42" i="3"/>
  <c r="N48" i="3" s="1"/>
  <c r="M45" i="3"/>
  <c r="M51" i="3" s="1"/>
  <c r="AP14" i="4"/>
  <c r="S15" i="4"/>
  <c r="T16" i="4" s="1"/>
  <c r="AR18" i="4"/>
  <c r="R43" i="4"/>
  <c r="AD43" i="4"/>
  <c r="AP43" i="4"/>
  <c r="AJ26" i="4"/>
  <c r="Y37" i="4"/>
  <c r="AK37" i="4"/>
  <c r="AD28" i="4"/>
  <c r="AQ28" i="4"/>
  <c r="T39" i="4"/>
  <c r="AR39" i="4"/>
  <c r="Y30" i="4"/>
  <c r="AL30" i="4"/>
  <c r="L43" i="4"/>
  <c r="W12" i="5"/>
  <c r="R16" i="5"/>
  <c r="N24" i="5"/>
  <c r="D49" i="5"/>
  <c r="D52" i="5"/>
  <c r="Q43" i="5"/>
  <c r="E39" i="5"/>
  <c r="E47" i="5" s="1"/>
  <c r="H32" i="5"/>
  <c r="M36" i="5"/>
  <c r="S47" i="5"/>
  <c r="AA40" i="5"/>
  <c r="Y40" i="5"/>
  <c r="R39" i="5"/>
  <c r="AE40" i="5"/>
  <c r="AE47" i="5"/>
  <c r="AE53" i="5" s="1"/>
  <c r="AR40" i="5"/>
  <c r="Z49" i="5"/>
  <c r="O14" i="6"/>
  <c r="H16" i="6"/>
  <c r="P16" i="6"/>
  <c r="O16" i="6"/>
  <c r="N16" i="6"/>
  <c r="K24" i="6"/>
  <c r="K49" i="2"/>
  <c r="U50" i="2"/>
  <c r="G55" i="2"/>
  <c r="W55" i="2"/>
  <c r="X25" i="3"/>
  <c r="R27" i="3"/>
  <c r="Z39" i="3"/>
  <c r="L41" i="3"/>
  <c r="X41" i="3"/>
  <c r="R11" i="4"/>
  <c r="AD11" i="4"/>
  <c r="T18" i="4"/>
  <c r="AE43" i="4"/>
  <c r="AQ43" i="4"/>
  <c r="X26" i="4"/>
  <c r="AK26" i="4"/>
  <c r="Z37" i="4"/>
  <c r="AL37" i="4"/>
  <c r="AE28" i="4"/>
  <c r="AR28" i="4"/>
  <c r="U39" i="4"/>
  <c r="AG39" i="4"/>
  <c r="Z30" i="4"/>
  <c r="AM30" i="4"/>
  <c r="X12" i="5"/>
  <c r="AK12" i="5"/>
  <c r="Q14" i="5"/>
  <c r="F15" i="5"/>
  <c r="K16" i="5" s="1"/>
  <c r="AT15" i="5"/>
  <c r="AW15" i="5" s="1"/>
  <c r="G11" i="5"/>
  <c r="W16" i="5"/>
  <c r="V16" i="5"/>
  <c r="U16" i="5"/>
  <c r="T16" i="5"/>
  <c r="AE16" i="5"/>
  <c r="AD16" i="5"/>
  <c r="AC16" i="5"/>
  <c r="AB16" i="5"/>
  <c r="AA16" i="5"/>
  <c r="Z16" i="5"/>
  <c r="Y16" i="5"/>
  <c r="K20" i="5"/>
  <c r="E43" i="5"/>
  <c r="E49" i="5" s="1"/>
  <c r="E46" i="5"/>
  <c r="R49" i="5"/>
  <c r="G30" i="5"/>
  <c r="I32" i="5"/>
  <c r="AV37" i="5"/>
  <c r="AY37" i="5" s="1"/>
  <c r="T40" i="5"/>
  <c r="P14" i="6"/>
  <c r="I20" i="6"/>
  <c r="V50" i="2"/>
  <c r="T53" i="2"/>
  <c r="H55" i="2"/>
  <c r="T43" i="4"/>
  <c r="AR43" i="4"/>
  <c r="Y26" i="4"/>
  <c r="AL26" i="4"/>
  <c r="AA37" i="4"/>
  <c r="AM37" i="4"/>
  <c r="AG28" i="4"/>
  <c r="V39" i="4"/>
  <c r="AH39" i="4"/>
  <c r="AU29" i="4"/>
  <c r="AX29" i="4" s="1"/>
  <c r="AA30" i="4"/>
  <c r="AN30" i="4"/>
  <c r="G35" i="4"/>
  <c r="Y12" i="5"/>
  <c r="AL12" i="5"/>
  <c r="R14" i="5"/>
  <c r="J18" i="5"/>
  <c r="L20" i="5"/>
  <c r="P24" i="5"/>
  <c r="I26" i="5"/>
  <c r="H26" i="5"/>
  <c r="G26" i="5"/>
  <c r="R26" i="5"/>
  <c r="Q26" i="5"/>
  <c r="P26" i="5"/>
  <c r="O26" i="5"/>
  <c r="N26" i="5"/>
  <c r="M26" i="5"/>
  <c r="L26" i="5"/>
  <c r="K26" i="5"/>
  <c r="AT27" i="5"/>
  <c r="AW27" i="5" s="1"/>
  <c r="F29" i="5"/>
  <c r="L30" i="5" s="1"/>
  <c r="H30" i="5"/>
  <c r="AK30" i="5"/>
  <c r="AJ30" i="5"/>
  <c r="AI30" i="5"/>
  <c r="AH30" i="5"/>
  <c r="AG30" i="5"/>
  <c r="AR30" i="5"/>
  <c r="AQ30" i="5"/>
  <c r="AP30" i="5"/>
  <c r="AO30" i="5"/>
  <c r="AN30" i="5"/>
  <c r="AF39" i="5"/>
  <c r="AJ40" i="5" s="1"/>
  <c r="AM30" i="5"/>
  <c r="J32" i="5"/>
  <c r="L34" i="5"/>
  <c r="O36" i="5"/>
  <c r="U40" i="5"/>
  <c r="X40" i="5"/>
  <c r="AO49" i="5"/>
  <c r="Q14" i="6"/>
  <c r="I16" i="6"/>
  <c r="I11" i="6"/>
  <c r="AT15" i="6"/>
  <c r="AW15" i="6" s="1"/>
  <c r="M18" i="6"/>
  <c r="M24" i="6"/>
  <c r="M11" i="6"/>
  <c r="AB39" i="3"/>
  <c r="U43" i="4"/>
  <c r="AG43" i="4"/>
  <c r="Z26" i="4"/>
  <c r="AM26" i="4"/>
  <c r="AN37" i="4"/>
  <c r="U28" i="4"/>
  <c r="W39" i="4"/>
  <c r="AI39" i="4"/>
  <c r="AV29" i="4"/>
  <c r="AY29" i="4" s="1"/>
  <c r="AB30" i="4"/>
  <c r="Z12" i="5"/>
  <c r="AM12" i="5"/>
  <c r="AT13" i="5"/>
  <c r="AW13" i="5" s="1"/>
  <c r="AX15" i="5"/>
  <c r="K18" i="5"/>
  <c r="Q24" i="5"/>
  <c r="H49" i="5"/>
  <c r="K32" i="5"/>
  <c r="V38" i="5"/>
  <c r="AI38" i="5"/>
  <c r="V40" i="5"/>
  <c r="AI40" i="5"/>
  <c r="AC49" i="5"/>
  <c r="J16" i="6"/>
  <c r="N18" i="6"/>
  <c r="K20" i="6"/>
  <c r="F19" i="6"/>
  <c r="L20" i="6" s="1"/>
  <c r="N22" i="6"/>
  <c r="AD14" i="5"/>
  <c r="AQ14" i="5"/>
  <c r="AL16" i="5"/>
  <c r="G18" i="5"/>
  <c r="T18" i="5"/>
  <c r="AG18" i="5"/>
  <c r="AA20" i="5"/>
  <c r="AN20" i="5"/>
  <c r="V22" i="5"/>
  <c r="AI22" i="5"/>
  <c r="AC24" i="5"/>
  <c r="AP24" i="5"/>
  <c r="X26" i="5"/>
  <c r="AK26" i="5"/>
  <c r="R28" i="5"/>
  <c r="AE28" i="5"/>
  <c r="AR28" i="5"/>
  <c r="AT29" i="5"/>
  <c r="Z30" i="5"/>
  <c r="U32" i="5"/>
  <c r="AU32" i="5" s="1"/>
  <c r="AX32" i="5" s="1"/>
  <c r="AH32" i="5"/>
  <c r="AB34" i="5"/>
  <c r="AO34" i="5"/>
  <c r="F35" i="5"/>
  <c r="K36" i="5" s="1"/>
  <c r="AJ36" i="5"/>
  <c r="O43" i="5"/>
  <c r="O53" i="5" s="1"/>
  <c r="AM44" i="5"/>
  <c r="AM50" i="5" s="1"/>
  <c r="V46" i="5"/>
  <c r="V52" i="5" s="1"/>
  <c r="AH46" i="5"/>
  <c r="AH52" i="5" s="1"/>
  <c r="AC47" i="5"/>
  <c r="AC53" i="5" s="1"/>
  <c r="AO47" i="5"/>
  <c r="AO53" i="5" s="1"/>
  <c r="X49" i="5"/>
  <c r="AJ49" i="5"/>
  <c r="V18" i="6"/>
  <c r="AU18" i="6" s="1"/>
  <c r="AX18" i="6" s="1"/>
  <c r="X22" i="6"/>
  <c r="I43" i="6"/>
  <c r="AT25" i="6"/>
  <c r="I30" i="6"/>
  <c r="Q36" i="6"/>
  <c r="AK40" i="6"/>
  <c r="E49" i="6"/>
  <c r="G53" i="6"/>
  <c r="S11" i="5"/>
  <c r="V12" i="5" s="1"/>
  <c r="AE14" i="5"/>
  <c r="AR14" i="5"/>
  <c r="AM16" i="5"/>
  <c r="U18" i="5"/>
  <c r="AH18" i="5"/>
  <c r="AB20" i="5"/>
  <c r="AO20" i="5"/>
  <c r="F21" i="5"/>
  <c r="H22" i="5" s="1"/>
  <c r="W22" i="5"/>
  <c r="AJ22" i="5"/>
  <c r="AV22" i="5" s="1"/>
  <c r="AY22" i="5" s="1"/>
  <c r="AD24" i="5"/>
  <c r="AQ24" i="5"/>
  <c r="Y26" i="5"/>
  <c r="AL26" i="5"/>
  <c r="AG28" i="5"/>
  <c r="AA30" i="5"/>
  <c r="V32" i="5"/>
  <c r="AI32" i="5"/>
  <c r="AC34" i="5"/>
  <c r="AP34" i="5"/>
  <c r="X36" i="5"/>
  <c r="AK36" i="5"/>
  <c r="N37" i="5"/>
  <c r="AE38" i="5"/>
  <c r="AR38" i="5"/>
  <c r="I39" i="5"/>
  <c r="Z40" i="5"/>
  <c r="AM40" i="5"/>
  <c r="P43" i="5"/>
  <c r="P53" i="5" s="1"/>
  <c r="W46" i="5"/>
  <c r="W52" i="5" s="1"/>
  <c r="AI46" i="5"/>
  <c r="AI52" i="5" s="1"/>
  <c r="AD47" i="5"/>
  <c r="AD53" i="5" s="1"/>
  <c r="AP47" i="5"/>
  <c r="AP53" i="5" s="1"/>
  <c r="AK49" i="5"/>
  <c r="F17" i="6"/>
  <c r="R18" i="6" s="1"/>
  <c r="W18" i="6"/>
  <c r="Y22" i="6"/>
  <c r="AL22" i="6"/>
  <c r="M32" i="6"/>
  <c r="E53" i="6"/>
  <c r="Y40" i="6"/>
  <c r="AL40" i="6"/>
  <c r="AE49" i="6"/>
  <c r="S14" i="7"/>
  <c r="Y47" i="7"/>
  <c r="Y53" i="7" s="1"/>
  <c r="G14" i="5"/>
  <c r="T14" i="5"/>
  <c r="AG14" i="5"/>
  <c r="AN16" i="5"/>
  <c r="V18" i="5"/>
  <c r="AI18" i="5"/>
  <c r="AC20" i="5"/>
  <c r="AP20" i="5"/>
  <c r="X22" i="5"/>
  <c r="AK22" i="5"/>
  <c r="AE24" i="5"/>
  <c r="AR24" i="5"/>
  <c r="Z26" i="5"/>
  <c r="AM26" i="5"/>
  <c r="H28" i="5"/>
  <c r="U28" i="5"/>
  <c r="AH28" i="5"/>
  <c r="AB30" i="5"/>
  <c r="W32" i="5"/>
  <c r="AJ32" i="5"/>
  <c r="AD34" i="5"/>
  <c r="AQ34" i="5"/>
  <c r="AL36" i="5"/>
  <c r="AU39" i="5"/>
  <c r="AX39" i="5" s="1"/>
  <c r="AO44" i="5"/>
  <c r="AO50" i="5" s="1"/>
  <c r="AU11" i="6"/>
  <c r="AX11" i="6" s="1"/>
  <c r="X18" i="6"/>
  <c r="AT21" i="6"/>
  <c r="AW21" i="6" s="1"/>
  <c r="Z22" i="6"/>
  <c r="K43" i="6"/>
  <c r="D52" i="6"/>
  <c r="Q28" i="6"/>
  <c r="K30" i="6"/>
  <c r="G36" i="6"/>
  <c r="R36" i="6"/>
  <c r="N36" i="6"/>
  <c r="M36" i="6"/>
  <c r="Y38" i="6"/>
  <c r="AL38" i="6"/>
  <c r="Z40" i="6"/>
  <c r="T49" i="6"/>
  <c r="AG44" i="6"/>
  <c r="H14" i="5"/>
  <c r="U14" i="5"/>
  <c r="AH14" i="5"/>
  <c r="AO16" i="5"/>
  <c r="F17" i="5"/>
  <c r="R18" i="5" s="1"/>
  <c r="W18" i="5"/>
  <c r="AJ18" i="5"/>
  <c r="AD20" i="5"/>
  <c r="AQ20" i="5"/>
  <c r="Y22" i="5"/>
  <c r="AL22" i="5"/>
  <c r="T24" i="5"/>
  <c r="AG24" i="5"/>
  <c r="AA26" i="5"/>
  <c r="AN26" i="5"/>
  <c r="I28" i="5"/>
  <c r="V28" i="5"/>
  <c r="AI28" i="5"/>
  <c r="AC30" i="5"/>
  <c r="X32" i="5"/>
  <c r="AK32" i="5"/>
  <c r="AE34" i="5"/>
  <c r="AR34" i="5"/>
  <c r="AT35" i="5"/>
  <c r="AW35" i="5" s="1"/>
  <c r="Z36" i="5"/>
  <c r="AM36" i="5"/>
  <c r="H38" i="5"/>
  <c r="AV39" i="5"/>
  <c r="AC44" i="5"/>
  <c r="AP44" i="5"/>
  <c r="AP50" i="5" s="1"/>
  <c r="M46" i="5"/>
  <c r="Y46" i="5"/>
  <c r="Y52" i="5" s="1"/>
  <c r="AK46" i="5"/>
  <c r="AK52" i="5" s="1"/>
  <c r="H47" i="5"/>
  <c r="H53" i="5" s="1"/>
  <c r="T47" i="5"/>
  <c r="T53" i="5" s="1"/>
  <c r="AR47" i="5"/>
  <c r="AR53" i="5" s="1"/>
  <c r="K11" i="6"/>
  <c r="AV11" i="6"/>
  <c r="W14" i="6"/>
  <c r="AU14" i="6" s="1"/>
  <c r="AX14" i="6" s="1"/>
  <c r="AJ14" i="6"/>
  <c r="AD16" i="6"/>
  <c r="AQ16" i="6"/>
  <c r="Y18" i="6"/>
  <c r="AL18" i="6"/>
  <c r="G20" i="6"/>
  <c r="T20" i="6"/>
  <c r="AA22" i="6"/>
  <c r="AN22" i="6"/>
  <c r="L26" i="6"/>
  <c r="E52" i="6"/>
  <c r="O32" i="6"/>
  <c r="H36" i="6"/>
  <c r="AT35" i="6"/>
  <c r="AW35" i="6" s="1"/>
  <c r="AK36" i="6"/>
  <c r="AJ36" i="6"/>
  <c r="AI36" i="6"/>
  <c r="AH36" i="6"/>
  <c r="AG36" i="6"/>
  <c r="AR36" i="6"/>
  <c r="AQ36" i="6"/>
  <c r="AP36" i="6"/>
  <c r="AO36" i="6"/>
  <c r="AN36" i="6"/>
  <c r="AM36" i="6"/>
  <c r="M37" i="6"/>
  <c r="AM38" i="6"/>
  <c r="AM46" i="6"/>
  <c r="AM52" i="6" s="1"/>
  <c r="J47" i="6"/>
  <c r="U44" i="6"/>
  <c r="U50" i="6" s="1"/>
  <c r="E53" i="7"/>
  <c r="AU11" i="5"/>
  <c r="AX11" i="5" s="1"/>
  <c r="V14" i="5"/>
  <c r="AI14" i="5"/>
  <c r="AP16" i="5"/>
  <c r="X18" i="5"/>
  <c r="AK18" i="5"/>
  <c r="AE20" i="5"/>
  <c r="AR20" i="5"/>
  <c r="AT21" i="5"/>
  <c r="Z22" i="5"/>
  <c r="AM22" i="5"/>
  <c r="U24" i="5"/>
  <c r="AH24" i="5"/>
  <c r="AB26" i="5"/>
  <c r="AO26" i="5"/>
  <c r="F27" i="5"/>
  <c r="M28" i="5" s="1"/>
  <c r="J28" i="5"/>
  <c r="W28" i="5"/>
  <c r="AJ28" i="5"/>
  <c r="AD30" i="5"/>
  <c r="Y32" i="5"/>
  <c r="AL32" i="5"/>
  <c r="G34" i="5"/>
  <c r="T34" i="5"/>
  <c r="AG34" i="5"/>
  <c r="AA36" i="5"/>
  <c r="AN36" i="5"/>
  <c r="L39" i="5"/>
  <c r="G43" i="5"/>
  <c r="S43" i="5"/>
  <c r="Z44" i="5" s="1"/>
  <c r="Z50" i="5" s="1"/>
  <c r="AQ44" i="5"/>
  <c r="AQ50" i="5" s="1"/>
  <c r="Z46" i="5"/>
  <c r="Z52" i="5" s="1"/>
  <c r="AL46" i="5"/>
  <c r="AL52" i="5" s="1"/>
  <c r="U47" i="5"/>
  <c r="U53" i="5" s="1"/>
  <c r="AG47" i="5"/>
  <c r="AG53" i="5" s="1"/>
  <c r="L11" i="6"/>
  <c r="X14" i="6"/>
  <c r="AK14" i="6"/>
  <c r="AE16" i="6"/>
  <c r="AR16" i="6"/>
  <c r="AT17" i="6"/>
  <c r="AW17" i="6" s="1"/>
  <c r="Z18" i="6"/>
  <c r="AM18" i="6"/>
  <c r="U20" i="6"/>
  <c r="AH20" i="6"/>
  <c r="AV20" i="6" s="1"/>
  <c r="AY20" i="6" s="1"/>
  <c r="AB22" i="6"/>
  <c r="AO22" i="6"/>
  <c r="F23" i="6"/>
  <c r="AH24" i="6"/>
  <c r="M43" i="6"/>
  <c r="M30" i="6"/>
  <c r="P32" i="6"/>
  <c r="I36" i="6"/>
  <c r="K46" i="6"/>
  <c r="K52" i="6" s="1"/>
  <c r="N37" i="6"/>
  <c r="AA38" i="6"/>
  <c r="AA46" i="6"/>
  <c r="AA52" i="6" s="1"/>
  <c r="V49" i="6"/>
  <c r="AV11" i="5"/>
  <c r="AY11" i="5" s="1"/>
  <c r="W14" i="5"/>
  <c r="AJ14" i="5"/>
  <c r="AQ16" i="5"/>
  <c r="Y18" i="5"/>
  <c r="AL18" i="5"/>
  <c r="G20" i="5"/>
  <c r="T20" i="5"/>
  <c r="AG20" i="5"/>
  <c r="AA22" i="5"/>
  <c r="AN22" i="5"/>
  <c r="V24" i="5"/>
  <c r="AI24" i="5"/>
  <c r="AC26" i="5"/>
  <c r="AP26" i="5"/>
  <c r="K28" i="5"/>
  <c r="X28" i="5"/>
  <c r="AK28" i="5"/>
  <c r="AE30" i="5"/>
  <c r="Z32" i="5"/>
  <c r="AM32" i="5"/>
  <c r="U34" i="5"/>
  <c r="AH34" i="5"/>
  <c r="AB36" i="5"/>
  <c r="AO36" i="5"/>
  <c r="F37" i="5"/>
  <c r="M38" i="5" s="1"/>
  <c r="AF43" i="5"/>
  <c r="AN44" i="5" s="1"/>
  <c r="AE44" i="5"/>
  <c r="AR44" i="5"/>
  <c r="O46" i="5"/>
  <c r="AA46" i="5"/>
  <c r="AA52" i="5" s="1"/>
  <c r="AM46" i="5"/>
  <c r="AM52" i="5" s="1"/>
  <c r="J47" i="5"/>
  <c r="J53" i="5" s="1"/>
  <c r="V47" i="5"/>
  <c r="V53" i="5" s="1"/>
  <c r="AH47" i="5"/>
  <c r="AH53" i="5" s="1"/>
  <c r="Y14" i="6"/>
  <c r="AL14" i="6"/>
  <c r="G16" i="6"/>
  <c r="T16" i="6"/>
  <c r="AG16" i="6"/>
  <c r="AV16" i="6" s="1"/>
  <c r="AY16" i="6" s="1"/>
  <c r="AA18" i="6"/>
  <c r="AN18" i="6"/>
  <c r="V20" i="6"/>
  <c r="AI20" i="6"/>
  <c r="AC22" i="6"/>
  <c r="AP22" i="6"/>
  <c r="AD24" i="6"/>
  <c r="AC24" i="6"/>
  <c r="AB24" i="6"/>
  <c r="AA24" i="6"/>
  <c r="Y24" i="6"/>
  <c r="X24" i="6"/>
  <c r="W24" i="6"/>
  <c r="V24" i="6"/>
  <c r="T24" i="6"/>
  <c r="N30" i="6"/>
  <c r="J36" i="6"/>
  <c r="AY35" i="6"/>
  <c r="AB38" i="6"/>
  <c r="AO38" i="6"/>
  <c r="AC53" i="6"/>
  <c r="W49" i="6"/>
  <c r="U32" i="7"/>
  <c r="X14" i="5"/>
  <c r="AK14" i="5"/>
  <c r="AR16" i="5"/>
  <c r="Z18" i="5"/>
  <c r="AM18" i="5"/>
  <c r="U20" i="5"/>
  <c r="AH20" i="5"/>
  <c r="AB22" i="5"/>
  <c r="AO22" i="5"/>
  <c r="F23" i="5"/>
  <c r="O24" i="5" s="1"/>
  <c r="W24" i="5"/>
  <c r="AJ24" i="5"/>
  <c r="AX25" i="5"/>
  <c r="AD26" i="5"/>
  <c r="AQ26" i="5"/>
  <c r="Y28" i="5"/>
  <c r="AU28" i="5" s="1"/>
  <c r="AX28" i="5" s="1"/>
  <c r="AL28" i="5"/>
  <c r="T30" i="5"/>
  <c r="AA32" i="5"/>
  <c r="AN32" i="5"/>
  <c r="V34" i="5"/>
  <c r="AI34" i="5"/>
  <c r="AC36" i="5"/>
  <c r="AP36" i="5"/>
  <c r="S37" i="5"/>
  <c r="X38" i="5" s="1"/>
  <c r="N39" i="5"/>
  <c r="AG44" i="5"/>
  <c r="AB46" i="5"/>
  <c r="AB52" i="5" s="1"/>
  <c r="AN46" i="5"/>
  <c r="AN52" i="5" s="1"/>
  <c r="W47" i="5"/>
  <c r="W53" i="5" s="1"/>
  <c r="AI47" i="5"/>
  <c r="AI53" i="5" s="1"/>
  <c r="AB18" i="6"/>
  <c r="AX21" i="6"/>
  <c r="AD22" i="6"/>
  <c r="AQ22" i="6"/>
  <c r="AQ24" i="6"/>
  <c r="AP24" i="6"/>
  <c r="AO24" i="6"/>
  <c r="AN24" i="6"/>
  <c r="AL24" i="6"/>
  <c r="AK24" i="6"/>
  <c r="AJ24" i="6"/>
  <c r="AI24" i="6"/>
  <c r="AG24" i="6"/>
  <c r="AR24" i="6"/>
  <c r="O49" i="6"/>
  <c r="L32" i="6"/>
  <c r="K32" i="6"/>
  <c r="R32" i="6"/>
  <c r="K36" i="6"/>
  <c r="L36" i="6"/>
  <c r="O46" i="6"/>
  <c r="O52" i="6" s="1"/>
  <c r="AC38" i="6"/>
  <c r="AP38" i="6"/>
  <c r="X49" i="6"/>
  <c r="K11" i="7"/>
  <c r="AG22" i="8"/>
  <c r="AJ22" i="8" s="1"/>
  <c r="K34" i="8"/>
  <c r="J34" i="8"/>
  <c r="Y14" i="5"/>
  <c r="AL14" i="5"/>
  <c r="AG16" i="5"/>
  <c r="AA18" i="5"/>
  <c r="AN18" i="5"/>
  <c r="V20" i="5"/>
  <c r="AI20" i="5"/>
  <c r="AC22" i="5"/>
  <c r="AP22" i="5"/>
  <c r="X24" i="5"/>
  <c r="AK24" i="5"/>
  <c r="AY25" i="5"/>
  <c r="AE26" i="5"/>
  <c r="AR26" i="5"/>
  <c r="Z28" i="5"/>
  <c r="AM28" i="5"/>
  <c r="U30" i="5"/>
  <c r="AB32" i="5"/>
  <c r="AO32" i="5"/>
  <c r="F33" i="5"/>
  <c r="N34" i="5" s="1"/>
  <c r="W34" i="5"/>
  <c r="AJ34" i="5"/>
  <c r="AD36" i="5"/>
  <c r="AQ36" i="5"/>
  <c r="AF37" i="5"/>
  <c r="U44" i="5"/>
  <c r="AH44" i="5"/>
  <c r="AH50" i="5" s="1"/>
  <c r="AO46" i="5"/>
  <c r="AO52" i="5" s="1"/>
  <c r="AJ47" i="5"/>
  <c r="AJ53" i="5" s="1"/>
  <c r="O11" i="6"/>
  <c r="AC18" i="6"/>
  <c r="X20" i="6"/>
  <c r="AY21" i="6"/>
  <c r="AE22" i="6"/>
  <c r="AR22" i="6"/>
  <c r="P43" i="6"/>
  <c r="D47" i="6"/>
  <c r="G32" i="6"/>
  <c r="AD38" i="6"/>
  <c r="R53" i="6"/>
  <c r="AE40" i="6"/>
  <c r="Y49" i="6"/>
  <c r="K20" i="9"/>
  <c r="Z14" i="5"/>
  <c r="AM14" i="5"/>
  <c r="AH16" i="5"/>
  <c r="AB18" i="5"/>
  <c r="AO18" i="5"/>
  <c r="W20" i="5"/>
  <c r="AJ20" i="5"/>
  <c r="AD22" i="5"/>
  <c r="AQ22" i="5"/>
  <c r="Y24" i="5"/>
  <c r="AL24" i="5"/>
  <c r="T26" i="5"/>
  <c r="AG26" i="5"/>
  <c r="AA28" i="5"/>
  <c r="AN28" i="5"/>
  <c r="V30" i="5"/>
  <c r="AC32" i="5"/>
  <c r="AP32" i="5"/>
  <c r="X34" i="5"/>
  <c r="AK34" i="5"/>
  <c r="AE36" i="5"/>
  <c r="AR36" i="5"/>
  <c r="AT37" i="5"/>
  <c r="V44" i="5"/>
  <c r="V50" i="5" s="1"/>
  <c r="P11" i="6"/>
  <c r="U12" i="6"/>
  <c r="AB14" i="6"/>
  <c r="AO14" i="6"/>
  <c r="W16" i="6"/>
  <c r="AJ16" i="6"/>
  <c r="AD18" i="6"/>
  <c r="AQ18" i="6"/>
  <c r="Y20" i="6"/>
  <c r="AL20" i="6"/>
  <c r="T22" i="6"/>
  <c r="AG22" i="6"/>
  <c r="D43" i="6"/>
  <c r="D49" i="6" s="1"/>
  <c r="K28" i="6"/>
  <c r="F27" i="6"/>
  <c r="N28" i="6" s="1"/>
  <c r="H32" i="6"/>
  <c r="AR38" i="6"/>
  <c r="T40" i="6"/>
  <c r="S53" i="7"/>
  <c r="N11" i="8"/>
  <c r="S12" i="8" s="1"/>
  <c r="AF11" i="8"/>
  <c r="AB12" i="8"/>
  <c r="AA14" i="5"/>
  <c r="AN14" i="5"/>
  <c r="AI16" i="5"/>
  <c r="AC18" i="5"/>
  <c r="AP18" i="5"/>
  <c r="X20" i="5"/>
  <c r="AK20" i="5"/>
  <c r="AE22" i="5"/>
  <c r="AR22" i="5"/>
  <c r="Z24" i="5"/>
  <c r="AM24" i="5"/>
  <c r="U26" i="5"/>
  <c r="AH26" i="5"/>
  <c r="AB28" i="5"/>
  <c r="AO28" i="5"/>
  <c r="W30" i="5"/>
  <c r="AD32" i="5"/>
  <c r="AQ32" i="5"/>
  <c r="Y34" i="5"/>
  <c r="AL34" i="5"/>
  <c r="T36" i="5"/>
  <c r="AG36" i="5"/>
  <c r="AU37" i="5"/>
  <c r="AX37" i="5" s="1"/>
  <c r="Q11" i="6"/>
  <c r="AC14" i="6"/>
  <c r="AP14" i="6"/>
  <c r="X16" i="6"/>
  <c r="AK16" i="6"/>
  <c r="AE18" i="6"/>
  <c r="AR18" i="6"/>
  <c r="Z20" i="6"/>
  <c r="AM20" i="6"/>
  <c r="U22" i="6"/>
  <c r="AH22" i="6"/>
  <c r="L28" i="6"/>
  <c r="F29" i="6"/>
  <c r="L30" i="6" s="1"/>
  <c r="R30" i="6"/>
  <c r="I32" i="6"/>
  <c r="AF39" i="6"/>
  <c r="H39" i="6"/>
  <c r="AH40" i="6"/>
  <c r="AH47" i="6"/>
  <c r="AH53" i="6" s="1"/>
  <c r="AV39" i="6"/>
  <c r="AY39" i="6" s="1"/>
  <c r="AI35" i="7"/>
  <c r="F25" i="6"/>
  <c r="M28" i="6"/>
  <c r="AT29" i="6"/>
  <c r="AW29" i="6" s="1"/>
  <c r="AT33" i="6"/>
  <c r="O36" i="6"/>
  <c r="I39" i="6"/>
  <c r="S39" i="6"/>
  <c r="W40" i="6" s="1"/>
  <c r="V40" i="6"/>
  <c r="V47" i="6"/>
  <c r="V53" i="6" s="1"/>
  <c r="AO49" i="6"/>
  <c r="N49" i="6"/>
  <c r="K23" i="7"/>
  <c r="AA11" i="7"/>
  <c r="AA24" i="7"/>
  <c r="AN26" i="6"/>
  <c r="X32" i="6"/>
  <c r="AK32" i="6"/>
  <c r="AH38" i="6"/>
  <c r="AO40" i="6"/>
  <c r="R43" i="6"/>
  <c r="AP49" i="6"/>
  <c r="T53" i="6"/>
  <c r="AR53" i="6"/>
  <c r="AD49" i="6"/>
  <c r="L13" i="7"/>
  <c r="AA20" i="7"/>
  <c r="T22" i="7"/>
  <c r="O11" i="7"/>
  <c r="O24" i="7"/>
  <c r="AF23" i="7"/>
  <c r="AI23" i="7" s="1"/>
  <c r="G23" i="7"/>
  <c r="AB24" i="7"/>
  <c r="D37" i="7"/>
  <c r="D46" i="7" s="1"/>
  <c r="Z47" i="7"/>
  <c r="Z53" i="7" s="1"/>
  <c r="W32" i="7"/>
  <c r="N33" i="7"/>
  <c r="U34" i="7" s="1"/>
  <c r="R34" i="7"/>
  <c r="J33" i="7"/>
  <c r="AF33" i="7"/>
  <c r="AI33" i="7" s="1"/>
  <c r="X49" i="7"/>
  <c r="Y46" i="7"/>
  <c r="Y52" i="7" s="1"/>
  <c r="P12" i="8"/>
  <c r="AC12" i="8"/>
  <c r="L43" i="8"/>
  <c r="L53" i="8" s="1"/>
  <c r="U32" i="8"/>
  <c r="T32" i="8"/>
  <c r="S32" i="8"/>
  <c r="R32" i="8"/>
  <c r="Q32" i="8"/>
  <c r="P32" i="8"/>
  <c r="O32" i="8"/>
  <c r="AH33" i="8"/>
  <c r="U12" i="9"/>
  <c r="AL32" i="6"/>
  <c r="Q37" i="6"/>
  <c r="V38" i="6"/>
  <c r="L39" i="6"/>
  <c r="G43" i="6"/>
  <c r="S43" i="6"/>
  <c r="AL46" i="6"/>
  <c r="AL52" i="6" s="1"/>
  <c r="M13" i="7"/>
  <c r="O16" i="7"/>
  <c r="AB20" i="7"/>
  <c r="P24" i="7"/>
  <c r="V25" i="7"/>
  <c r="J25" i="7"/>
  <c r="Z43" i="7"/>
  <c r="Z26" i="7"/>
  <c r="E37" i="7"/>
  <c r="E46" i="7" s="1"/>
  <c r="E52" i="7" s="1"/>
  <c r="Z46" i="7"/>
  <c r="Z52" i="7" s="1"/>
  <c r="S34" i="7"/>
  <c r="K33" i="7"/>
  <c r="D49" i="8"/>
  <c r="X32" i="8"/>
  <c r="W32" i="8"/>
  <c r="AC32" i="8"/>
  <c r="AB32" i="8"/>
  <c r="AA32" i="8"/>
  <c r="H34" i="8"/>
  <c r="W44" i="8"/>
  <c r="K9" i="12"/>
  <c r="K49" i="12" s="1"/>
  <c r="M15" i="12"/>
  <c r="M9" i="12" s="1"/>
  <c r="AC26" i="6"/>
  <c r="AP26" i="6"/>
  <c r="X28" i="6"/>
  <c r="AK28" i="6"/>
  <c r="AV28" i="6" s="1"/>
  <c r="AY28" i="6" s="1"/>
  <c r="AT31" i="6"/>
  <c r="AW31" i="6" s="1"/>
  <c r="Z32" i="6"/>
  <c r="AM32" i="6"/>
  <c r="AF43" i="6"/>
  <c r="AP44" i="6" s="1"/>
  <c r="AR49" i="6"/>
  <c r="P20" i="7"/>
  <c r="AC20" i="7"/>
  <c r="Q24" i="7"/>
  <c r="K25" i="7"/>
  <c r="AA43" i="7"/>
  <c r="AA26" i="7"/>
  <c r="K27" i="7"/>
  <c r="AA37" i="7"/>
  <c r="L29" i="7"/>
  <c r="AB39" i="7"/>
  <c r="T34" i="7"/>
  <c r="L33" i="7"/>
  <c r="N35" i="7"/>
  <c r="E49" i="8"/>
  <c r="V47" i="8"/>
  <c r="AC40" i="8"/>
  <c r="W40" i="8"/>
  <c r="AH31" i="8"/>
  <c r="I34" i="8"/>
  <c r="AD26" i="6"/>
  <c r="AQ26" i="6"/>
  <c r="Y28" i="6"/>
  <c r="AL28" i="6"/>
  <c r="G30" i="6"/>
  <c r="T30" i="6"/>
  <c r="AU30" i="6" s="1"/>
  <c r="AX30" i="6" s="1"/>
  <c r="AG30" i="6"/>
  <c r="AA32" i="6"/>
  <c r="AN32" i="6"/>
  <c r="V34" i="6"/>
  <c r="AC36" i="6"/>
  <c r="G37" i="6"/>
  <c r="S37" i="6"/>
  <c r="AE38" i="6" s="1"/>
  <c r="N39" i="6"/>
  <c r="P46" i="6"/>
  <c r="P52" i="6" s="1"/>
  <c r="AB46" i="6"/>
  <c r="AB52" i="6" s="1"/>
  <c r="K47" i="6"/>
  <c r="K53" i="6" s="1"/>
  <c r="W47" i="6"/>
  <c r="W53" i="6" s="1"/>
  <c r="AI49" i="6"/>
  <c r="W14" i="7"/>
  <c r="AG14" i="7" s="1"/>
  <c r="AJ14" i="7" s="1"/>
  <c r="AC16" i="7"/>
  <c r="AG17" i="7"/>
  <c r="AJ17" i="7" s="1"/>
  <c r="W18" i="7"/>
  <c r="X22" i="7"/>
  <c r="R24" i="7"/>
  <c r="O43" i="7"/>
  <c r="O26" i="7"/>
  <c r="AF25" i="7"/>
  <c r="AI25" i="7" s="1"/>
  <c r="G25" i="7"/>
  <c r="L25" i="7"/>
  <c r="AB43" i="7"/>
  <c r="AB26" i="7"/>
  <c r="N27" i="7"/>
  <c r="O28" i="7" s="1"/>
  <c r="O37" i="7"/>
  <c r="AF27" i="7"/>
  <c r="G27" i="7"/>
  <c r="L27" i="7"/>
  <c r="AB37" i="7"/>
  <c r="P39" i="7"/>
  <c r="P30" i="7"/>
  <c r="H29" i="7"/>
  <c r="M29" i="7"/>
  <c r="AC39" i="7"/>
  <c r="M39" i="7" s="1"/>
  <c r="J37" i="7"/>
  <c r="V37" i="8"/>
  <c r="AI31" i="8"/>
  <c r="Y49" i="8"/>
  <c r="AE26" i="6"/>
  <c r="AR26" i="6"/>
  <c r="AT27" i="6"/>
  <c r="AW27" i="6" s="1"/>
  <c r="Z28" i="6"/>
  <c r="AM28" i="6"/>
  <c r="U30" i="6"/>
  <c r="AH30" i="6"/>
  <c r="AB32" i="6"/>
  <c r="AO32" i="6"/>
  <c r="F33" i="6"/>
  <c r="I34" i="6" s="1"/>
  <c r="W34" i="6"/>
  <c r="AU34" i="6" s="1"/>
  <c r="AX34" i="6" s="1"/>
  <c r="AD36" i="6"/>
  <c r="H37" i="6"/>
  <c r="AF37" i="6"/>
  <c r="O39" i="6"/>
  <c r="J43" i="6"/>
  <c r="AH49" i="6"/>
  <c r="AH44" i="6"/>
  <c r="AC46" i="6"/>
  <c r="AC52" i="6" s="1"/>
  <c r="AO46" i="6"/>
  <c r="AO52" i="6" s="1"/>
  <c r="X47" i="6"/>
  <c r="X53" i="6" s="1"/>
  <c r="AJ47" i="6"/>
  <c r="AJ53" i="6" s="1"/>
  <c r="AJ49" i="6"/>
  <c r="X14" i="7"/>
  <c r="H17" i="7"/>
  <c r="X18" i="7"/>
  <c r="X11" i="7"/>
  <c r="Y22" i="7"/>
  <c r="AG22" i="7" s="1"/>
  <c r="AJ22" i="7" s="1"/>
  <c r="S24" i="7"/>
  <c r="P43" i="7"/>
  <c r="P26" i="7"/>
  <c r="H25" i="7"/>
  <c r="AC43" i="7"/>
  <c r="P37" i="7"/>
  <c r="P28" i="7"/>
  <c r="H27" i="7"/>
  <c r="M27" i="7"/>
  <c r="AC37" i="7"/>
  <c r="Q39" i="7"/>
  <c r="Q30" i="7"/>
  <c r="I29" i="7"/>
  <c r="T37" i="7"/>
  <c r="T12" i="8"/>
  <c r="AE17" i="8"/>
  <c r="AH17" i="8" s="1"/>
  <c r="D53" i="8"/>
  <c r="AJ31" i="8"/>
  <c r="W46" i="8"/>
  <c r="W52" i="8" s="1"/>
  <c r="AG37" i="8"/>
  <c r="AJ37" i="8" s="1"/>
  <c r="G37" i="8"/>
  <c r="W38" i="8"/>
  <c r="AG39" i="8"/>
  <c r="AJ39" i="8" s="1"/>
  <c r="H39" i="8"/>
  <c r="X40" i="8"/>
  <c r="Z49" i="8"/>
  <c r="F21" i="9"/>
  <c r="M22" i="9" s="1"/>
  <c r="T26" i="6"/>
  <c r="AG26" i="6"/>
  <c r="AV26" i="6" s="1"/>
  <c r="AY26" i="6" s="1"/>
  <c r="AA28" i="6"/>
  <c r="AN28" i="6"/>
  <c r="V30" i="6"/>
  <c r="AI30" i="6"/>
  <c r="AC32" i="6"/>
  <c r="AP32" i="6"/>
  <c r="X34" i="6"/>
  <c r="I37" i="6"/>
  <c r="P39" i="6"/>
  <c r="R46" i="6"/>
  <c r="R52" i="6" s="1"/>
  <c r="AD46" i="6"/>
  <c r="AD52" i="6" s="1"/>
  <c r="AP46" i="6"/>
  <c r="AP52" i="6" s="1"/>
  <c r="M47" i="6"/>
  <c r="M53" i="6" s="1"/>
  <c r="Y47" i="6"/>
  <c r="Y53" i="6" s="1"/>
  <c r="AK47" i="6"/>
  <c r="AK53" i="6" s="1"/>
  <c r="Y14" i="7"/>
  <c r="Y18" i="7"/>
  <c r="Z11" i="7"/>
  <c r="Z22" i="7"/>
  <c r="T24" i="7"/>
  <c r="Q49" i="7"/>
  <c r="Q37" i="7"/>
  <c r="Q28" i="7"/>
  <c r="I27" i="7"/>
  <c r="I43" i="7" s="1"/>
  <c r="R39" i="7"/>
  <c r="R30" i="7"/>
  <c r="J29" i="7"/>
  <c r="R36" i="7"/>
  <c r="U46" i="7"/>
  <c r="U52" i="7" s="1"/>
  <c r="E53" i="8"/>
  <c r="L34" i="8"/>
  <c r="X46" i="8"/>
  <c r="X52" i="8" s="1"/>
  <c r="H37" i="8"/>
  <c r="X38" i="8"/>
  <c r="I39" i="8"/>
  <c r="Y40" i="8"/>
  <c r="N43" i="8"/>
  <c r="AA44" i="8"/>
  <c r="F13" i="9"/>
  <c r="AE13" i="9"/>
  <c r="AH13" i="9" s="1"/>
  <c r="G14" i="9"/>
  <c r="K22" i="9"/>
  <c r="AU37" i="6"/>
  <c r="L43" i="6"/>
  <c r="T16" i="7"/>
  <c r="R49" i="7"/>
  <c r="R52" i="7"/>
  <c r="P32" i="7"/>
  <c r="M31" i="7"/>
  <c r="M43" i="7" s="1"/>
  <c r="AC32" i="7"/>
  <c r="S36" i="7"/>
  <c r="K35" i="7"/>
  <c r="W53" i="7"/>
  <c r="W12" i="8"/>
  <c r="F23" i="8"/>
  <c r="I24" i="8" s="1"/>
  <c r="AE23" i="8"/>
  <c r="G24" i="8"/>
  <c r="M34" i="8"/>
  <c r="K46" i="8"/>
  <c r="K52" i="8" s="1"/>
  <c r="O49" i="8"/>
  <c r="AB49" i="8"/>
  <c r="Q12" i="9"/>
  <c r="P12" i="9"/>
  <c r="AF12" i="9" s="1"/>
  <c r="AI12" i="9" s="1"/>
  <c r="H14" i="9"/>
  <c r="H11" i="9"/>
  <c r="F11" i="9" s="1"/>
  <c r="G12" i="9" s="1"/>
  <c r="L26" i="9"/>
  <c r="V26" i="6"/>
  <c r="AI26" i="6"/>
  <c r="AC28" i="6"/>
  <c r="AP28" i="6"/>
  <c r="X30" i="6"/>
  <c r="AK30" i="6"/>
  <c r="AE32" i="6"/>
  <c r="AR32" i="6"/>
  <c r="Z34" i="6"/>
  <c r="U36" i="6"/>
  <c r="AU36" i="6" s="1"/>
  <c r="AX36" i="6" s="1"/>
  <c r="AV37" i="6"/>
  <c r="AY37" i="6" s="1"/>
  <c r="AR46" i="6"/>
  <c r="AR52" i="6" s="1"/>
  <c r="AM47" i="6"/>
  <c r="AM53" i="6" s="1"/>
  <c r="AA14" i="7"/>
  <c r="N15" i="7"/>
  <c r="U16" i="7"/>
  <c r="M15" i="7"/>
  <c r="AA18" i="7"/>
  <c r="O22" i="7"/>
  <c r="AB22" i="7"/>
  <c r="V23" i="7"/>
  <c r="AC24" i="7" s="1"/>
  <c r="S43" i="7"/>
  <c r="S37" i="7"/>
  <c r="T39" i="7"/>
  <c r="N31" i="7"/>
  <c r="O32" i="7" s="1"/>
  <c r="I31" i="7"/>
  <c r="T36" i="7"/>
  <c r="L35" i="7"/>
  <c r="F15" i="8"/>
  <c r="L16" i="8" s="1"/>
  <c r="AE15" i="8"/>
  <c r="G11" i="8"/>
  <c r="G16" i="8"/>
  <c r="F17" i="8"/>
  <c r="J11" i="8"/>
  <c r="J18" i="8"/>
  <c r="H24" i="8"/>
  <c r="Y32" i="8"/>
  <c r="L46" i="8"/>
  <c r="L52" i="8" s="1"/>
  <c r="J46" i="8"/>
  <c r="J52" i="8" s="1"/>
  <c r="K47" i="8"/>
  <c r="K53" i="8" s="1"/>
  <c r="P49" i="8"/>
  <c r="AC49" i="8"/>
  <c r="M47" i="8"/>
  <c r="M53" i="8" s="1"/>
  <c r="I14" i="9"/>
  <c r="AE15" i="9"/>
  <c r="AH15" i="9" s="1"/>
  <c r="W26" i="6"/>
  <c r="AJ26" i="6"/>
  <c r="AX27" i="6"/>
  <c r="AD28" i="6"/>
  <c r="AQ28" i="6"/>
  <c r="Y30" i="6"/>
  <c r="AL30" i="6"/>
  <c r="T32" i="6"/>
  <c r="AG32" i="6"/>
  <c r="AV32" i="6" s="1"/>
  <c r="AY32" i="6" s="1"/>
  <c r="AA34" i="6"/>
  <c r="V36" i="6"/>
  <c r="Z49" i="6"/>
  <c r="AL49" i="6"/>
  <c r="AL44" i="6"/>
  <c r="AB14" i="7"/>
  <c r="AB18" i="7"/>
  <c r="V19" i="7"/>
  <c r="Z20" i="7" s="1"/>
  <c r="AG19" i="7"/>
  <c r="AJ19" i="7" s="1"/>
  <c r="G19" i="7"/>
  <c r="W20" i="7"/>
  <c r="P22" i="7"/>
  <c r="AC22" i="7"/>
  <c r="T43" i="7"/>
  <c r="T28" i="7"/>
  <c r="U30" i="7"/>
  <c r="R32" i="7"/>
  <c r="J31" i="7"/>
  <c r="AF31" i="7"/>
  <c r="AI31" i="7" s="1"/>
  <c r="U36" i="7"/>
  <c r="M35" i="7"/>
  <c r="H11" i="8"/>
  <c r="H16" i="8"/>
  <c r="K11" i="8"/>
  <c r="K18" i="8"/>
  <c r="M11" i="8"/>
  <c r="M20" i="8"/>
  <c r="F27" i="8"/>
  <c r="AE27" i="8"/>
  <c r="H43" i="8"/>
  <c r="H28" i="8"/>
  <c r="Z32" i="8"/>
  <c r="AA38" i="8"/>
  <c r="AB40" i="8"/>
  <c r="Q49" i="8"/>
  <c r="J14" i="9"/>
  <c r="J16" i="9"/>
  <c r="F15" i="9"/>
  <c r="K16" i="9" s="1"/>
  <c r="J11" i="9"/>
  <c r="H20" i="9"/>
  <c r="V46" i="9"/>
  <c r="AA38" i="9"/>
  <c r="Z38" i="9"/>
  <c r="X26" i="6"/>
  <c r="AK26" i="6"/>
  <c r="AE28" i="6"/>
  <c r="AR28" i="6"/>
  <c r="Z30" i="6"/>
  <c r="AM30" i="6"/>
  <c r="U32" i="6"/>
  <c r="AH32" i="6"/>
  <c r="AB34" i="6"/>
  <c r="W36" i="6"/>
  <c r="AA49" i="6"/>
  <c r="AM49" i="6"/>
  <c r="AG15" i="7"/>
  <c r="AJ15" i="7" s="1"/>
  <c r="W16" i="7"/>
  <c r="AG16" i="7" s="1"/>
  <c r="AJ16" i="7" s="1"/>
  <c r="W11" i="7"/>
  <c r="AC18" i="7"/>
  <c r="H19" i="7"/>
  <c r="X20" i="7"/>
  <c r="Q22" i="7"/>
  <c r="I23" i="7"/>
  <c r="Y24" i="7"/>
  <c r="U43" i="7"/>
  <c r="U28" i="7"/>
  <c r="W30" i="7"/>
  <c r="S32" i="7"/>
  <c r="K31" i="7"/>
  <c r="U20" i="8"/>
  <c r="T20" i="8"/>
  <c r="S20" i="8"/>
  <c r="R20" i="8"/>
  <c r="Q20" i="8"/>
  <c r="P20" i="8"/>
  <c r="O20" i="8"/>
  <c r="J24" i="8"/>
  <c r="I43" i="8"/>
  <c r="I28" i="8"/>
  <c r="F35" i="8"/>
  <c r="J36" i="8" s="1"/>
  <c r="AE35" i="8"/>
  <c r="P38" i="8"/>
  <c r="O38" i="8"/>
  <c r="U38" i="8"/>
  <c r="Y47" i="8"/>
  <c r="Y53" i="8" s="1"/>
  <c r="R12" i="9"/>
  <c r="AF11" i="9"/>
  <c r="AI11" i="9" s="1"/>
  <c r="K14" i="9"/>
  <c r="K17" i="10"/>
  <c r="D13" i="10"/>
  <c r="H14" i="10" s="1"/>
  <c r="J17" i="10"/>
  <c r="I17" i="10"/>
  <c r="H17" i="10"/>
  <c r="G17" i="10"/>
  <c r="F17" i="10"/>
  <c r="P17" i="10"/>
  <c r="O17" i="10"/>
  <c r="N17" i="10"/>
  <c r="E16" i="10"/>
  <c r="M17" i="10"/>
  <c r="I66" i="10"/>
  <c r="AN49" i="6"/>
  <c r="AA44" i="6"/>
  <c r="AA50" i="6" s="1"/>
  <c r="AJ13" i="7"/>
  <c r="X16" i="7"/>
  <c r="I19" i="7"/>
  <c r="Y11" i="7"/>
  <c r="Y20" i="7"/>
  <c r="R22" i="7"/>
  <c r="J23" i="7"/>
  <c r="D43" i="7"/>
  <c r="D49" i="7" s="1"/>
  <c r="AG25" i="7"/>
  <c r="AJ25" i="7" s="1"/>
  <c r="T32" i="7"/>
  <c r="F35" i="7"/>
  <c r="AE14" i="8"/>
  <c r="AH14" i="8" s="1"/>
  <c r="J16" i="8"/>
  <c r="M18" i="8"/>
  <c r="AG20" i="8"/>
  <c r="AJ20" i="8" s="1"/>
  <c r="K24" i="8"/>
  <c r="I36" i="8"/>
  <c r="J49" i="8"/>
  <c r="S12" i="9"/>
  <c r="L11" i="9"/>
  <c r="L17" i="10"/>
  <c r="Z20" i="8"/>
  <c r="N47" i="8"/>
  <c r="Z47" i="8"/>
  <c r="Z53" i="8" s="1"/>
  <c r="L16" i="9"/>
  <c r="L22" i="9"/>
  <c r="Q38" i="9"/>
  <c r="AC38" i="9"/>
  <c r="S49" i="9"/>
  <c r="L9" i="12"/>
  <c r="L16" i="12"/>
  <c r="N19" i="7"/>
  <c r="G29" i="7"/>
  <c r="AF29" i="7"/>
  <c r="AI29" i="7" s="1"/>
  <c r="O30" i="7"/>
  <c r="AG31" i="7"/>
  <c r="AJ31" i="7" s="1"/>
  <c r="I33" i="7"/>
  <c r="F33" i="7" s="1"/>
  <c r="V35" i="7"/>
  <c r="W36" i="7" s="1"/>
  <c r="W37" i="7"/>
  <c r="X39" i="7"/>
  <c r="AG39" i="7" s="1"/>
  <c r="Q14" i="8"/>
  <c r="AF14" i="8" s="1"/>
  <c r="AI14" i="8" s="1"/>
  <c r="T16" i="8"/>
  <c r="X18" i="8"/>
  <c r="AE19" i="8"/>
  <c r="AH19" i="8" s="1"/>
  <c r="AA20" i="8"/>
  <c r="Q22" i="8"/>
  <c r="T24" i="8"/>
  <c r="R26" i="8"/>
  <c r="AF26" i="8" s="1"/>
  <c r="AI26" i="8" s="1"/>
  <c r="U28" i="8"/>
  <c r="Y30" i="8"/>
  <c r="R34" i="8"/>
  <c r="AF34" i="8" s="1"/>
  <c r="AI34" i="8" s="1"/>
  <c r="U36" i="8"/>
  <c r="Q46" i="8"/>
  <c r="Q52" i="8" s="1"/>
  <c r="O47" i="8"/>
  <c r="O53" i="8" s="1"/>
  <c r="AA47" i="8"/>
  <c r="AA53" i="8" s="1"/>
  <c r="I11" i="9"/>
  <c r="E39" i="9"/>
  <c r="E47" i="9" s="1"/>
  <c r="R40" i="9"/>
  <c r="T49" i="9"/>
  <c r="K16" i="13"/>
  <c r="J16" i="13"/>
  <c r="H16" i="13"/>
  <c r="F16" i="13"/>
  <c r="D12" i="13"/>
  <c r="K13" i="13" s="1"/>
  <c r="M16" i="13"/>
  <c r="L16" i="13"/>
  <c r="G16" i="13"/>
  <c r="N17" i="7"/>
  <c r="Q18" i="7" s="1"/>
  <c r="AG29" i="7"/>
  <c r="AJ29" i="7" s="1"/>
  <c r="V33" i="7"/>
  <c r="W34" i="7" s="1"/>
  <c r="R14" i="8"/>
  <c r="U16" i="8"/>
  <c r="Y18" i="8"/>
  <c r="AB20" i="8"/>
  <c r="R22" i="8"/>
  <c r="AF22" i="8" s="1"/>
  <c r="AI22" i="8" s="1"/>
  <c r="U24" i="8"/>
  <c r="S26" i="8"/>
  <c r="W28" i="8"/>
  <c r="Z30" i="8"/>
  <c r="F31" i="8"/>
  <c r="I32" i="8" s="1"/>
  <c r="S34" i="8"/>
  <c r="R46" i="8"/>
  <c r="R52" i="8" s="1"/>
  <c r="AB47" i="8"/>
  <c r="AB53" i="8" s="1"/>
  <c r="V11" i="9"/>
  <c r="AJ11" i="9" s="1"/>
  <c r="U16" i="9"/>
  <c r="T16" i="9"/>
  <c r="R16" i="9"/>
  <c r="AF16" i="9" s="1"/>
  <c r="AI16" i="9" s="1"/>
  <c r="Q16" i="9"/>
  <c r="P16" i="9"/>
  <c r="AC20" i="9"/>
  <c r="AB20" i="9"/>
  <c r="AA20" i="9"/>
  <c r="Y20" i="9"/>
  <c r="X20" i="9"/>
  <c r="W20" i="9"/>
  <c r="S22" i="9"/>
  <c r="R22" i="9"/>
  <c r="Q22" i="9"/>
  <c r="O22" i="9"/>
  <c r="U24" i="9"/>
  <c r="T24" i="9"/>
  <c r="R24" i="9"/>
  <c r="Q24" i="9"/>
  <c r="P24" i="9"/>
  <c r="D52" i="9"/>
  <c r="AE29" i="9"/>
  <c r="U49" i="9"/>
  <c r="D55" i="10"/>
  <c r="K41" i="10"/>
  <c r="J41" i="10"/>
  <c r="I41" i="10"/>
  <c r="H41" i="10"/>
  <c r="G41" i="10"/>
  <c r="F41" i="10"/>
  <c r="P41" i="10"/>
  <c r="O41" i="10"/>
  <c r="N41" i="10"/>
  <c r="E40" i="10"/>
  <c r="K56" i="10"/>
  <c r="K64" i="10"/>
  <c r="K71" i="10" s="1"/>
  <c r="AG27" i="7"/>
  <c r="AJ27" i="7" s="1"/>
  <c r="V31" i="7"/>
  <c r="Y32" i="7" s="1"/>
  <c r="AG11" i="8"/>
  <c r="S14" i="8"/>
  <c r="I16" i="8"/>
  <c r="W16" i="8"/>
  <c r="L18" i="8"/>
  <c r="Z18" i="8"/>
  <c r="F19" i="8"/>
  <c r="H20" i="8" s="1"/>
  <c r="AC20" i="8"/>
  <c r="S22" i="8"/>
  <c r="W24" i="8"/>
  <c r="G26" i="8"/>
  <c r="AE26" i="8" s="1"/>
  <c r="AH26" i="8" s="1"/>
  <c r="T26" i="8"/>
  <c r="X28" i="8"/>
  <c r="AE29" i="8"/>
  <c r="AA30" i="8"/>
  <c r="G34" i="8"/>
  <c r="AE34" i="8" s="1"/>
  <c r="AH34" i="8" s="1"/>
  <c r="T34" i="8"/>
  <c r="X36" i="8"/>
  <c r="Y38" i="8"/>
  <c r="T44" i="8"/>
  <c r="T50" i="8" s="1"/>
  <c r="S46" i="8"/>
  <c r="S52" i="8" s="1"/>
  <c r="AA49" i="8"/>
  <c r="K11" i="9"/>
  <c r="W14" i="9"/>
  <c r="D43" i="9"/>
  <c r="D49" i="9" s="1"/>
  <c r="E37" i="9"/>
  <c r="E46" i="9" s="1"/>
  <c r="I32" i="9"/>
  <c r="F35" i="9"/>
  <c r="M36" i="9" s="1"/>
  <c r="AE35" i="9"/>
  <c r="G36" i="9"/>
  <c r="W49" i="9"/>
  <c r="R26" i="10"/>
  <c r="S26" i="10" s="1"/>
  <c r="L41" i="10"/>
  <c r="L56" i="10"/>
  <c r="L64" i="10"/>
  <c r="L71" i="10" s="1"/>
  <c r="N13" i="7"/>
  <c r="U14" i="7" s="1"/>
  <c r="AC26" i="7"/>
  <c r="V29" i="7"/>
  <c r="AC30" i="7" s="1"/>
  <c r="O39" i="7"/>
  <c r="AA39" i="7"/>
  <c r="T14" i="8"/>
  <c r="X16" i="8"/>
  <c r="AA18" i="8"/>
  <c r="T22" i="8"/>
  <c r="X24" i="8"/>
  <c r="H26" i="8"/>
  <c r="Y28" i="8"/>
  <c r="O30" i="8"/>
  <c r="AF30" i="8" s="1"/>
  <c r="AI30" i="8" s="1"/>
  <c r="AB30" i="8"/>
  <c r="Y36" i="8"/>
  <c r="Z38" i="8"/>
  <c r="AA40" i="8"/>
  <c r="R47" i="8"/>
  <c r="R53" i="8" s="1"/>
  <c r="X14" i="9"/>
  <c r="AJ19" i="9"/>
  <c r="AI21" i="9"/>
  <c r="AI23" i="9"/>
  <c r="E43" i="9"/>
  <c r="E49" i="9" s="1"/>
  <c r="F27" i="9"/>
  <c r="AE27" i="9"/>
  <c r="H36" i="9"/>
  <c r="U38" i="9"/>
  <c r="X49" i="9"/>
  <c r="M41" i="10"/>
  <c r="AF21" i="7"/>
  <c r="AI21" i="7" s="1"/>
  <c r="AG23" i="7"/>
  <c r="AJ23" i="7" s="1"/>
  <c r="Q26" i="7"/>
  <c r="V27" i="7"/>
  <c r="AA28" i="7" s="1"/>
  <c r="R28" i="7"/>
  <c r="S30" i="7"/>
  <c r="V11" i="8"/>
  <c r="AA12" i="8" s="1"/>
  <c r="R12" i="8"/>
  <c r="Y16" i="8"/>
  <c r="O18" i="8"/>
  <c r="Y24" i="8"/>
  <c r="I26" i="8"/>
  <c r="W26" i="8"/>
  <c r="L28" i="8"/>
  <c r="Z28" i="8"/>
  <c r="F29" i="8"/>
  <c r="L30" i="8" s="1"/>
  <c r="P30" i="8"/>
  <c r="AC30" i="8"/>
  <c r="W34" i="8"/>
  <c r="Z36" i="8"/>
  <c r="G39" i="8"/>
  <c r="AF39" i="8"/>
  <c r="AI39" i="8" s="1"/>
  <c r="S47" i="8"/>
  <c r="S53" i="8" s="1"/>
  <c r="M11" i="9"/>
  <c r="Y14" i="9"/>
  <c r="AI15" i="9"/>
  <c r="G49" i="9"/>
  <c r="F29" i="9"/>
  <c r="I30" i="9" s="1"/>
  <c r="I36" i="9"/>
  <c r="V39" i="9"/>
  <c r="X40" i="9" s="1"/>
  <c r="AG39" i="9"/>
  <c r="G39" i="9"/>
  <c r="Y49" i="9"/>
  <c r="R23" i="10"/>
  <c r="S23" i="10" s="1"/>
  <c r="AF19" i="7"/>
  <c r="H21" i="7"/>
  <c r="AG21" i="7"/>
  <c r="AJ21" i="7" s="1"/>
  <c r="R26" i="7"/>
  <c r="S28" i="7"/>
  <c r="T30" i="7"/>
  <c r="Z16" i="8"/>
  <c r="AJ19" i="8"/>
  <c r="I22" i="8"/>
  <c r="AE22" i="8" s="1"/>
  <c r="AH22" i="8" s="1"/>
  <c r="Z24" i="8"/>
  <c r="J26" i="8"/>
  <c r="P40" i="8"/>
  <c r="AF40" i="8" s="1"/>
  <c r="AI40" i="8" s="1"/>
  <c r="Z14" i="9"/>
  <c r="G18" i="9"/>
  <c r="F19" i="9"/>
  <c r="L20" i="9" s="1"/>
  <c r="AE19" i="9"/>
  <c r="AH19" i="9" s="1"/>
  <c r="G20" i="9"/>
  <c r="H43" i="9"/>
  <c r="W46" i="9"/>
  <c r="W52" i="9" s="1"/>
  <c r="AG37" i="9"/>
  <c r="AJ37" i="9" s="1"/>
  <c r="W38" i="9"/>
  <c r="L49" i="9"/>
  <c r="K29" i="10"/>
  <c r="J29" i="10"/>
  <c r="I29" i="10"/>
  <c r="H29" i="10"/>
  <c r="G29" i="10"/>
  <c r="F29" i="10"/>
  <c r="P29" i="10"/>
  <c r="O29" i="10"/>
  <c r="N29" i="10"/>
  <c r="E28" i="10"/>
  <c r="N63" i="10"/>
  <c r="N70" i="10" s="1"/>
  <c r="G17" i="7"/>
  <c r="AF17" i="7"/>
  <c r="AI17" i="7" s="1"/>
  <c r="I21" i="7"/>
  <c r="S26" i="7"/>
  <c r="X14" i="8"/>
  <c r="AG14" i="8" s="1"/>
  <c r="AJ14" i="8" s="1"/>
  <c r="AA16" i="8"/>
  <c r="Q18" i="8"/>
  <c r="AA24" i="8"/>
  <c r="K26" i="8"/>
  <c r="V43" i="8"/>
  <c r="G16" i="9"/>
  <c r="H18" i="9"/>
  <c r="AE21" i="9"/>
  <c r="AH21" i="9" s="1"/>
  <c r="L30" i="9"/>
  <c r="G34" i="9"/>
  <c r="Y53" i="9"/>
  <c r="M43" i="9"/>
  <c r="AA49" i="9"/>
  <c r="L29" i="10"/>
  <c r="G15" i="7"/>
  <c r="AF15" i="7"/>
  <c r="AI15" i="7" s="1"/>
  <c r="J21" i="7"/>
  <c r="T26" i="7"/>
  <c r="Y14" i="8"/>
  <c r="O16" i="8"/>
  <c r="AF16" i="8" s="1"/>
  <c r="AI16" i="8" s="1"/>
  <c r="AB16" i="8"/>
  <c r="R18" i="8"/>
  <c r="Y22" i="8"/>
  <c r="O24" i="8"/>
  <c r="AF24" i="8" s="1"/>
  <c r="AI24" i="8" s="1"/>
  <c r="AB24" i="8"/>
  <c r="L26" i="8"/>
  <c r="Z26" i="8"/>
  <c r="P28" i="8"/>
  <c r="AF28" i="8" s="1"/>
  <c r="AI28" i="8" s="1"/>
  <c r="AC28" i="8"/>
  <c r="S30" i="8"/>
  <c r="Z34" i="8"/>
  <c r="P36" i="8"/>
  <c r="AF36" i="8" s="1"/>
  <c r="AI36" i="8" s="1"/>
  <c r="I37" i="8"/>
  <c r="J39" i="8"/>
  <c r="O14" i="9"/>
  <c r="AF14" i="9" s="1"/>
  <c r="AI14" i="9" s="1"/>
  <c r="AB14" i="9"/>
  <c r="H16" i="9"/>
  <c r="I20" i="9"/>
  <c r="H24" i="9"/>
  <c r="J43" i="9"/>
  <c r="U32" i="9"/>
  <c r="T32" i="9"/>
  <c r="S32" i="9"/>
  <c r="R32" i="9"/>
  <c r="Q32" i="9"/>
  <c r="P32" i="9"/>
  <c r="O32" i="9"/>
  <c r="J46" i="9"/>
  <c r="J52" i="9" s="1"/>
  <c r="Y38" i="9"/>
  <c r="O49" i="9"/>
  <c r="K47" i="9"/>
  <c r="K53" i="9" s="1"/>
  <c r="M29" i="10"/>
  <c r="G13" i="7"/>
  <c r="AF13" i="7"/>
  <c r="AI13" i="7" s="1"/>
  <c r="H15" i="7"/>
  <c r="I17" i="7"/>
  <c r="U26" i="7"/>
  <c r="I16" i="9"/>
  <c r="J18" i="9"/>
  <c r="J20" i="9"/>
  <c r="I22" i="9"/>
  <c r="P22" i="9"/>
  <c r="O24" i="9"/>
  <c r="K43" i="9"/>
  <c r="S30" i="9"/>
  <c r="R30" i="9"/>
  <c r="Q30" i="9"/>
  <c r="P30" i="9"/>
  <c r="O30" i="9"/>
  <c r="K46" i="9"/>
  <c r="K52" i="9" s="1"/>
  <c r="M53" i="9"/>
  <c r="L47" i="9"/>
  <c r="L53" i="9" s="1"/>
  <c r="F46" i="12"/>
  <c r="H36" i="12"/>
  <c r="Z16" i="9"/>
  <c r="AG16" i="9" s="1"/>
  <c r="AJ16" i="9" s="1"/>
  <c r="F17" i="9"/>
  <c r="P18" i="9"/>
  <c r="AF18" i="9" s="1"/>
  <c r="AI18" i="9" s="1"/>
  <c r="AC18" i="9"/>
  <c r="S20" i="9"/>
  <c r="W22" i="9"/>
  <c r="AG22" i="9" s="1"/>
  <c r="AJ22" i="9" s="1"/>
  <c r="Z24" i="9"/>
  <c r="F25" i="9"/>
  <c r="P26" i="9"/>
  <c r="AF26" i="9" s="1"/>
  <c r="AI26" i="9" s="1"/>
  <c r="AC26" i="9"/>
  <c r="S28" i="9"/>
  <c r="W30" i="9"/>
  <c r="AG30" i="9" s="1"/>
  <c r="AJ30" i="9" s="1"/>
  <c r="Z32" i="9"/>
  <c r="F33" i="9"/>
  <c r="AH33" i="9" s="1"/>
  <c r="P34" i="9"/>
  <c r="AC34" i="9"/>
  <c r="S36" i="9"/>
  <c r="L37" i="9"/>
  <c r="N43" i="9"/>
  <c r="O46" i="9"/>
  <c r="O52" i="9" s="1"/>
  <c r="J21" i="10"/>
  <c r="H23" i="10"/>
  <c r="G24" i="10"/>
  <c r="J33" i="10"/>
  <c r="H35" i="10"/>
  <c r="G36" i="10"/>
  <c r="P14" i="11"/>
  <c r="K20" i="11"/>
  <c r="J20" i="11"/>
  <c r="I20" i="11"/>
  <c r="H20" i="11"/>
  <c r="D13" i="11"/>
  <c r="H14" i="11" s="1"/>
  <c r="G20" i="11"/>
  <c r="F20" i="11"/>
  <c r="P20" i="11"/>
  <c r="O20" i="11"/>
  <c r="N20" i="11"/>
  <c r="E19" i="11"/>
  <c r="K32" i="11"/>
  <c r="J32" i="11"/>
  <c r="I32" i="11"/>
  <c r="H32" i="11"/>
  <c r="G32" i="11"/>
  <c r="F32" i="11"/>
  <c r="P32" i="11"/>
  <c r="O32" i="11"/>
  <c r="N32" i="11"/>
  <c r="E31" i="11"/>
  <c r="D63" i="11"/>
  <c r="J35" i="12"/>
  <c r="J46" i="12" s="1"/>
  <c r="J52" i="12" s="1"/>
  <c r="AA16" i="9"/>
  <c r="Q18" i="9"/>
  <c r="T20" i="9"/>
  <c r="X22" i="9"/>
  <c r="AE23" i="9"/>
  <c r="AA24" i="9"/>
  <c r="AG24" i="9" s="1"/>
  <c r="AJ24" i="9" s="1"/>
  <c r="Q26" i="9"/>
  <c r="T28" i="9"/>
  <c r="X30" i="9"/>
  <c r="AE31" i="9"/>
  <c r="AA32" i="9"/>
  <c r="AG32" i="9" s="1"/>
  <c r="AJ32" i="9" s="1"/>
  <c r="Q34" i="9"/>
  <c r="T36" i="9"/>
  <c r="M37" i="9"/>
  <c r="N39" i="9"/>
  <c r="P46" i="9"/>
  <c r="P52" i="9" s="1"/>
  <c r="AB46" i="9"/>
  <c r="AB52" i="9" s="1"/>
  <c r="Z47" i="9"/>
  <c r="Z53" i="9" s="1"/>
  <c r="K21" i="10"/>
  <c r="I23" i="10"/>
  <c r="H24" i="10"/>
  <c r="K33" i="10"/>
  <c r="I35" i="10"/>
  <c r="H36" i="10"/>
  <c r="F45" i="10"/>
  <c r="K66" i="10"/>
  <c r="H66" i="11"/>
  <c r="M44" i="12"/>
  <c r="M49" i="12"/>
  <c r="L46" i="12"/>
  <c r="L52" i="12" s="1"/>
  <c r="AB32" i="9"/>
  <c r="R34" i="9"/>
  <c r="U36" i="9"/>
  <c r="N37" i="9"/>
  <c r="P38" i="9" s="1"/>
  <c r="R44" i="9"/>
  <c r="Q46" i="9"/>
  <c r="Q52" i="9" s="1"/>
  <c r="AC46" i="9"/>
  <c r="AC52" i="9" s="1"/>
  <c r="M20" i="10"/>
  <c r="L21" i="10"/>
  <c r="J23" i="10"/>
  <c r="I24" i="10"/>
  <c r="F27" i="10"/>
  <c r="M32" i="10"/>
  <c r="L33" i="10"/>
  <c r="J35" i="10"/>
  <c r="I36" i="10"/>
  <c r="F39" i="10"/>
  <c r="N44" i="10"/>
  <c r="M44" i="10"/>
  <c r="K44" i="10"/>
  <c r="J44" i="10"/>
  <c r="I44" i="10"/>
  <c r="O56" i="10"/>
  <c r="L66" i="10"/>
  <c r="M20" i="11"/>
  <c r="M32" i="11"/>
  <c r="F63" i="11"/>
  <c r="F70" i="11" s="1"/>
  <c r="F53" i="11"/>
  <c r="M56" i="11"/>
  <c r="I66" i="11"/>
  <c r="H14" i="12"/>
  <c r="F9" i="12"/>
  <c r="H10" i="12" s="1"/>
  <c r="AC16" i="9"/>
  <c r="S18" i="9"/>
  <c r="Z22" i="9"/>
  <c r="F23" i="9"/>
  <c r="G24" i="9" s="1"/>
  <c r="AC24" i="9"/>
  <c r="AJ25" i="9"/>
  <c r="S26" i="9"/>
  <c r="W28" i="9"/>
  <c r="Z30" i="9"/>
  <c r="F31" i="9"/>
  <c r="H32" i="9" s="1"/>
  <c r="AC32" i="9"/>
  <c r="S34" i="9"/>
  <c r="W36" i="9"/>
  <c r="X38" i="9"/>
  <c r="P47" i="9"/>
  <c r="P53" i="9" s="1"/>
  <c r="Z49" i="9"/>
  <c r="M21" i="10"/>
  <c r="K23" i="10"/>
  <c r="J24" i="10"/>
  <c r="M33" i="10"/>
  <c r="K35" i="10"/>
  <c r="J36" i="10"/>
  <c r="N45" i="10"/>
  <c r="M45" i="10"/>
  <c r="L45" i="10"/>
  <c r="K45" i="10"/>
  <c r="J45" i="10"/>
  <c r="I45" i="10"/>
  <c r="H45" i="10"/>
  <c r="P56" i="10"/>
  <c r="M66" i="10"/>
  <c r="G63" i="11"/>
  <c r="G70" i="11" s="1"/>
  <c r="G53" i="11"/>
  <c r="D64" i="11"/>
  <c r="I37" i="12"/>
  <c r="I47" i="12" s="1"/>
  <c r="I53" i="12" s="1"/>
  <c r="L39" i="14"/>
  <c r="I65" i="15"/>
  <c r="T18" i="9"/>
  <c r="G26" i="9"/>
  <c r="X28" i="9"/>
  <c r="X36" i="9"/>
  <c r="T44" i="9"/>
  <c r="T50" i="9" s="1"/>
  <c r="Q47" i="9"/>
  <c r="Q53" i="9" s="1"/>
  <c r="AC47" i="9"/>
  <c r="AC53" i="9" s="1"/>
  <c r="R19" i="10"/>
  <c r="S19" i="10" s="1"/>
  <c r="N21" i="10"/>
  <c r="L23" i="10"/>
  <c r="K24" i="10"/>
  <c r="R31" i="10"/>
  <c r="S31" i="10" s="1"/>
  <c r="N33" i="10"/>
  <c r="K36" i="10"/>
  <c r="R43" i="10"/>
  <c r="S43" i="10" s="1"/>
  <c r="N66" i="10"/>
  <c r="K44" i="11"/>
  <c r="J44" i="11"/>
  <c r="I44" i="11"/>
  <c r="H44" i="11"/>
  <c r="G44" i="11"/>
  <c r="F44" i="11"/>
  <c r="P44" i="11"/>
  <c r="O44" i="11"/>
  <c r="N44" i="11"/>
  <c r="E43" i="11"/>
  <c r="J37" i="12"/>
  <c r="J47" i="12" s="1"/>
  <c r="J53" i="12" s="1"/>
  <c r="L28" i="12"/>
  <c r="I13" i="13"/>
  <c r="M52" i="13"/>
  <c r="D62" i="13"/>
  <c r="L52" i="13"/>
  <c r="H52" i="13"/>
  <c r="G52" i="13"/>
  <c r="F52" i="13"/>
  <c r="Y28" i="9"/>
  <c r="Y36" i="9"/>
  <c r="R47" i="9"/>
  <c r="R53" i="9" s="1"/>
  <c r="M23" i="10"/>
  <c r="L24" i="10"/>
  <c r="D59" i="10"/>
  <c r="J60" i="10" s="1"/>
  <c r="M35" i="10"/>
  <c r="I14" i="11"/>
  <c r="J53" i="11"/>
  <c r="I53" i="11"/>
  <c r="P56" i="11"/>
  <c r="P64" i="11"/>
  <c r="P71" i="11" s="1"/>
  <c r="I49" i="12"/>
  <c r="L38" i="12"/>
  <c r="L47" i="12"/>
  <c r="L53" i="12" s="1"/>
  <c r="J14" i="13"/>
  <c r="P14" i="13" s="1"/>
  <c r="R14" i="13" s="1"/>
  <c r="J13" i="13"/>
  <c r="Z28" i="9"/>
  <c r="Z36" i="9"/>
  <c r="AF39" i="9"/>
  <c r="AI39" i="9" s="1"/>
  <c r="M24" i="10"/>
  <c r="M36" i="10"/>
  <c r="R44" i="10"/>
  <c r="S44" i="10" s="1"/>
  <c r="J49" i="12"/>
  <c r="G48" i="14"/>
  <c r="X18" i="9"/>
  <c r="AG18" i="9" s="1"/>
  <c r="AJ18" i="9" s="1"/>
  <c r="J26" i="9"/>
  <c r="X26" i="9"/>
  <c r="AA28" i="9"/>
  <c r="X34" i="9"/>
  <c r="AG34" i="9" s="1"/>
  <c r="AJ34" i="9" s="1"/>
  <c r="AA36" i="9"/>
  <c r="G37" i="9"/>
  <c r="AF37" i="9"/>
  <c r="AI37" i="9" s="1"/>
  <c r="H39" i="9"/>
  <c r="L14" i="10"/>
  <c r="F20" i="10"/>
  <c r="R22" i="10"/>
  <c r="S22" i="10" s="1"/>
  <c r="O23" i="10"/>
  <c r="N24" i="10"/>
  <c r="L26" i="10"/>
  <c r="K27" i="10"/>
  <c r="F32" i="10"/>
  <c r="R34" i="10"/>
  <c r="S34" i="10" s="1"/>
  <c r="O35" i="10"/>
  <c r="N36" i="10"/>
  <c r="K39" i="10"/>
  <c r="F44" i="10"/>
  <c r="H56" i="10"/>
  <c r="R35" i="11"/>
  <c r="S35" i="11" s="1"/>
  <c r="N56" i="11"/>
  <c r="Y18" i="9"/>
  <c r="O20" i="9"/>
  <c r="K26" i="9"/>
  <c r="Y26" i="9"/>
  <c r="AG26" i="9" s="1"/>
  <c r="AJ26" i="9" s="1"/>
  <c r="O28" i="9"/>
  <c r="AF28" i="9" s="1"/>
  <c r="AI28" i="9" s="1"/>
  <c r="AB28" i="9"/>
  <c r="Y34" i="9"/>
  <c r="O36" i="9"/>
  <c r="AB36" i="9"/>
  <c r="H37" i="9"/>
  <c r="I39" i="9"/>
  <c r="V43" i="9"/>
  <c r="F21" i="10"/>
  <c r="L27" i="10"/>
  <c r="F33" i="10"/>
  <c r="P35" i="10"/>
  <c r="D52" i="10"/>
  <c r="M38" i="10"/>
  <c r="G44" i="10"/>
  <c r="L50" i="10"/>
  <c r="K50" i="10"/>
  <c r="J50" i="10"/>
  <c r="I50" i="10"/>
  <c r="H50" i="10"/>
  <c r="G50" i="10"/>
  <c r="F50" i="10"/>
  <c r="P50" i="10"/>
  <c r="O50" i="10"/>
  <c r="I71" i="10"/>
  <c r="F66" i="10"/>
  <c r="O56" i="11"/>
  <c r="K44" i="12"/>
  <c r="H38" i="14"/>
  <c r="I37" i="9"/>
  <c r="J39" i="9"/>
  <c r="E35" i="10"/>
  <c r="R35" i="10" s="1"/>
  <c r="S35" i="10" s="1"/>
  <c r="M39" i="10"/>
  <c r="K51" i="10"/>
  <c r="J51" i="10"/>
  <c r="I51" i="10"/>
  <c r="H51" i="10"/>
  <c r="G51" i="10"/>
  <c r="F51" i="10"/>
  <c r="E50" i="10"/>
  <c r="R50" i="10" s="1"/>
  <c r="S50" i="10" s="1"/>
  <c r="N51" i="10"/>
  <c r="R49" i="10"/>
  <c r="S49" i="10" s="1"/>
  <c r="M63" i="10"/>
  <c r="M70" i="10" s="1"/>
  <c r="G66" i="10"/>
  <c r="L44" i="12"/>
  <c r="L14" i="13"/>
  <c r="I38" i="14"/>
  <c r="F47" i="10"/>
  <c r="J24" i="11"/>
  <c r="H26" i="11"/>
  <c r="J36" i="11"/>
  <c r="H38" i="11"/>
  <c r="J48" i="11"/>
  <c r="D59" i="11"/>
  <c r="P60" i="11"/>
  <c r="M35" i="12"/>
  <c r="M46" i="12" s="1"/>
  <c r="M52" i="12" s="1"/>
  <c r="K14" i="13"/>
  <c r="H17" i="13"/>
  <c r="G17" i="13"/>
  <c r="E16" i="13"/>
  <c r="F17" i="13"/>
  <c r="O15" i="13"/>
  <c r="Q15" i="13" s="1"/>
  <c r="O46" i="13"/>
  <c r="Q46" i="13" s="1"/>
  <c r="E62" i="13"/>
  <c r="H43" i="14"/>
  <c r="H49" i="14" s="1"/>
  <c r="J65" i="15"/>
  <c r="J14" i="15"/>
  <c r="O37" i="15"/>
  <c r="O51" i="15"/>
  <c r="O38" i="15"/>
  <c r="G47" i="10"/>
  <c r="M64" i="10"/>
  <c r="M71" i="10" s="1"/>
  <c r="F17" i="11"/>
  <c r="L23" i="11"/>
  <c r="K24" i="11"/>
  <c r="I26" i="11"/>
  <c r="F29" i="11"/>
  <c r="L35" i="11"/>
  <c r="K36" i="11"/>
  <c r="I38" i="11"/>
  <c r="F41" i="11"/>
  <c r="L47" i="11"/>
  <c r="K48" i="11"/>
  <c r="I50" i="11"/>
  <c r="E59" i="11"/>
  <c r="J61" i="11" s="1"/>
  <c r="F64" i="11"/>
  <c r="F71" i="11" s="1"/>
  <c r="L13" i="13"/>
  <c r="L32" i="13"/>
  <c r="I31" i="13"/>
  <c r="K32" i="13"/>
  <c r="J32" i="13"/>
  <c r="P32" i="13" s="1"/>
  <c r="R32" i="13" s="1"/>
  <c r="F53" i="13"/>
  <c r="O53" i="13" s="1"/>
  <c r="Q53" i="13" s="1"/>
  <c r="G56" i="13"/>
  <c r="G63" i="13"/>
  <c r="G70" i="13" s="1"/>
  <c r="H17" i="15"/>
  <c r="B15" i="15"/>
  <c r="A15" i="15" s="1"/>
  <c r="G12" i="15"/>
  <c r="G16" i="15"/>
  <c r="B16" i="15" s="1"/>
  <c r="A16" i="15" s="1"/>
  <c r="N17" i="15"/>
  <c r="M17" i="15"/>
  <c r="L17" i="15"/>
  <c r="M16" i="15"/>
  <c r="K17" i="15"/>
  <c r="L16" i="15"/>
  <c r="AC50" i="15"/>
  <c r="AB50" i="15"/>
  <c r="AA50" i="15"/>
  <c r="Z50" i="15"/>
  <c r="Y50" i="15"/>
  <c r="X50" i="15"/>
  <c r="V49" i="15"/>
  <c r="W50" i="15"/>
  <c r="AH48" i="15"/>
  <c r="AI48" i="15" s="1"/>
  <c r="I21" i="16"/>
  <c r="K20" i="16"/>
  <c r="I10" i="16"/>
  <c r="H47" i="10"/>
  <c r="O53" i="10"/>
  <c r="M56" i="10"/>
  <c r="M60" i="10"/>
  <c r="N64" i="10"/>
  <c r="N71" i="10" s="1"/>
  <c r="J14" i="11"/>
  <c r="G17" i="11"/>
  <c r="M23" i="11"/>
  <c r="L24" i="11"/>
  <c r="J26" i="11"/>
  <c r="G29" i="11"/>
  <c r="M35" i="11"/>
  <c r="L36" i="11"/>
  <c r="J38" i="11"/>
  <c r="G41" i="11"/>
  <c r="M47" i="11"/>
  <c r="L48" i="11"/>
  <c r="J50" i="11"/>
  <c r="H53" i="11"/>
  <c r="F56" i="11"/>
  <c r="F60" i="11"/>
  <c r="H63" i="11"/>
  <c r="H70" i="11" s="1"/>
  <c r="G64" i="11"/>
  <c r="G71" i="11" s="1"/>
  <c r="M13" i="13"/>
  <c r="O30" i="13"/>
  <c r="Q30" i="13" s="1"/>
  <c r="H56" i="13"/>
  <c r="H63" i="13"/>
  <c r="H70" i="13" s="1"/>
  <c r="J65" i="13"/>
  <c r="K32" i="14"/>
  <c r="L32" i="14" s="1"/>
  <c r="H51" i="14"/>
  <c r="O17" i="15"/>
  <c r="O12" i="15"/>
  <c r="O16" i="15"/>
  <c r="H46" i="15"/>
  <c r="Q46" i="15"/>
  <c r="P46" i="15"/>
  <c r="N46" i="15"/>
  <c r="K46" i="15"/>
  <c r="J46" i="15"/>
  <c r="I46" i="15"/>
  <c r="I47" i="10"/>
  <c r="P53" i="10"/>
  <c r="N56" i="10"/>
  <c r="O64" i="10"/>
  <c r="O71" i="10" s="1"/>
  <c r="K14" i="11"/>
  <c r="H17" i="11"/>
  <c r="N23" i="11"/>
  <c r="M24" i="11"/>
  <c r="K26" i="11"/>
  <c r="H29" i="11"/>
  <c r="N35" i="11"/>
  <c r="M36" i="11"/>
  <c r="K38" i="11"/>
  <c r="H41" i="11"/>
  <c r="N47" i="11"/>
  <c r="M48" i="11"/>
  <c r="G56" i="11"/>
  <c r="G60" i="11"/>
  <c r="I63" i="11"/>
  <c r="I70" i="11" s="1"/>
  <c r="H64" i="11"/>
  <c r="H71" i="11" s="1"/>
  <c r="K65" i="13"/>
  <c r="I28" i="14"/>
  <c r="H28" i="14"/>
  <c r="G28" i="14"/>
  <c r="F28" i="14"/>
  <c r="E28" i="14"/>
  <c r="K28" i="14" s="1"/>
  <c r="L28" i="14" s="1"/>
  <c r="D37" i="14"/>
  <c r="I17" i="15"/>
  <c r="AD20" i="15"/>
  <c r="AD12" i="15"/>
  <c r="N26" i="15"/>
  <c r="M26" i="15"/>
  <c r="L26" i="15"/>
  <c r="I26" i="15"/>
  <c r="B24" i="15"/>
  <c r="A24" i="15" s="1"/>
  <c r="K26" i="15"/>
  <c r="G25" i="15"/>
  <c r="B25" i="15" s="1"/>
  <c r="A25" i="15" s="1"/>
  <c r="J26" i="15"/>
  <c r="H26" i="15"/>
  <c r="B26" i="15" s="1"/>
  <c r="A26" i="15" s="1"/>
  <c r="M25" i="15"/>
  <c r="L25" i="15"/>
  <c r="J47" i="10"/>
  <c r="P64" i="10"/>
  <c r="P71" i="10" s="1"/>
  <c r="L14" i="11"/>
  <c r="I17" i="11"/>
  <c r="R22" i="11"/>
  <c r="S22" i="11" s="1"/>
  <c r="O23" i="11"/>
  <c r="N24" i="11"/>
  <c r="L26" i="11"/>
  <c r="I29" i="11"/>
  <c r="R34" i="11"/>
  <c r="S34" i="11" s="1"/>
  <c r="N36" i="11"/>
  <c r="L38" i="11"/>
  <c r="I41" i="11"/>
  <c r="R46" i="11"/>
  <c r="S46" i="11" s="1"/>
  <c r="O47" i="11"/>
  <c r="N48" i="11"/>
  <c r="L50" i="11"/>
  <c r="H60" i="11"/>
  <c r="J63" i="11"/>
  <c r="J70" i="11" s="1"/>
  <c r="I64" i="11"/>
  <c r="I71" i="11" s="1"/>
  <c r="F56" i="13"/>
  <c r="O56" i="13" s="1"/>
  <c r="Q56" i="13" s="1"/>
  <c r="O54" i="13"/>
  <c r="E63" i="13"/>
  <c r="J52" i="13"/>
  <c r="L65" i="13"/>
  <c r="L27" i="14"/>
  <c r="G52" i="14"/>
  <c r="H52" i="14"/>
  <c r="J17" i="15"/>
  <c r="O26" i="15"/>
  <c r="O25" i="15"/>
  <c r="K47" i="10"/>
  <c r="F63" i="10"/>
  <c r="F70" i="10" s="1"/>
  <c r="M14" i="11"/>
  <c r="J17" i="11"/>
  <c r="P23" i="11"/>
  <c r="M26" i="11"/>
  <c r="J29" i="11"/>
  <c r="M38" i="11"/>
  <c r="J41" i="11"/>
  <c r="M50" i="11"/>
  <c r="K53" i="11"/>
  <c r="I56" i="11"/>
  <c r="I60" i="11"/>
  <c r="K63" i="11"/>
  <c r="K70" i="11" s="1"/>
  <c r="J64" i="11"/>
  <c r="J71" i="11" s="1"/>
  <c r="H26" i="12"/>
  <c r="F37" i="12"/>
  <c r="F43" i="12"/>
  <c r="I44" i="12" s="1"/>
  <c r="P41" i="13"/>
  <c r="R41" i="13" s="1"/>
  <c r="K52" i="13"/>
  <c r="AH17" i="15"/>
  <c r="AI17" i="15" s="1"/>
  <c r="P34" i="15"/>
  <c r="N34" i="15"/>
  <c r="F58" i="15"/>
  <c r="L59" i="15" s="1"/>
  <c r="K34" i="15"/>
  <c r="J34" i="15"/>
  <c r="H34" i="15"/>
  <c r="Q34" i="15"/>
  <c r="I34" i="15"/>
  <c r="G34" i="15"/>
  <c r="H59" i="15"/>
  <c r="L47" i="10"/>
  <c r="G53" i="10"/>
  <c r="G63" i="10"/>
  <c r="G70" i="10" s="1"/>
  <c r="F64" i="10"/>
  <c r="F71" i="10" s="1"/>
  <c r="N14" i="11"/>
  <c r="E23" i="11"/>
  <c r="E25" i="11"/>
  <c r="N26" i="11"/>
  <c r="K29" i="11"/>
  <c r="E37" i="11"/>
  <c r="N38" i="11"/>
  <c r="K41" i="11"/>
  <c r="E47" i="11"/>
  <c r="R47" i="11" s="1"/>
  <c r="S47" i="11" s="1"/>
  <c r="E49" i="11"/>
  <c r="N50" i="11"/>
  <c r="L53" i="11"/>
  <c r="J56" i="11"/>
  <c r="J60" i="11"/>
  <c r="J67" i="11" s="1"/>
  <c r="L63" i="11"/>
  <c r="L70" i="11" s="1"/>
  <c r="K64" i="11"/>
  <c r="K71" i="11" s="1"/>
  <c r="L26" i="12"/>
  <c r="E12" i="13"/>
  <c r="F14" i="13" s="1"/>
  <c r="K34" i="13"/>
  <c r="J34" i="13"/>
  <c r="H34" i="13"/>
  <c r="G34" i="13"/>
  <c r="D58" i="13"/>
  <c r="F34" i="13"/>
  <c r="L50" i="13"/>
  <c r="I49" i="13"/>
  <c r="K50" i="13"/>
  <c r="J50" i="13"/>
  <c r="H48" i="14"/>
  <c r="I59" i="15"/>
  <c r="Z59" i="15"/>
  <c r="Z60" i="15"/>
  <c r="M47" i="10"/>
  <c r="H53" i="10"/>
  <c r="F56" i="10"/>
  <c r="H63" i="10"/>
  <c r="H70" i="10" s="1"/>
  <c r="G64" i="10"/>
  <c r="G71" i="10" s="1"/>
  <c r="L17" i="11"/>
  <c r="O26" i="11"/>
  <c r="L29" i="11"/>
  <c r="O38" i="11"/>
  <c r="L41" i="11"/>
  <c r="O50" i="11"/>
  <c r="M53" i="11"/>
  <c r="K56" i="11"/>
  <c r="K60" i="11"/>
  <c r="M63" i="11"/>
  <c r="M70" i="11" s="1"/>
  <c r="L64" i="11"/>
  <c r="L71" i="11" s="1"/>
  <c r="J9" i="12"/>
  <c r="F13" i="13"/>
  <c r="O28" i="13"/>
  <c r="Q28" i="13" s="1"/>
  <c r="E58" i="13"/>
  <c r="H35" i="13"/>
  <c r="G35" i="13"/>
  <c r="E34" i="13"/>
  <c r="F35" i="13"/>
  <c r="O33" i="13"/>
  <c r="Q33" i="13" s="1"/>
  <c r="O48" i="13"/>
  <c r="Q48" i="13" s="1"/>
  <c r="E46" i="10"/>
  <c r="N47" i="10"/>
  <c r="I53" i="10"/>
  <c r="G56" i="10"/>
  <c r="I63" i="10"/>
  <c r="I70" i="10" s="1"/>
  <c r="H64" i="10"/>
  <c r="H71" i="10" s="1"/>
  <c r="M17" i="11"/>
  <c r="G23" i="11"/>
  <c r="F24" i="11"/>
  <c r="M29" i="11"/>
  <c r="F36" i="11"/>
  <c r="P38" i="11"/>
  <c r="M41" i="11"/>
  <c r="F48" i="11"/>
  <c r="N53" i="11"/>
  <c r="L56" i="11"/>
  <c r="L60" i="11"/>
  <c r="L67" i="11" s="1"/>
  <c r="N63" i="11"/>
  <c r="N70" i="11" s="1"/>
  <c r="M64" i="11"/>
  <c r="M71" i="11" s="1"/>
  <c r="G13" i="13"/>
  <c r="G26" i="13"/>
  <c r="E25" i="13"/>
  <c r="F26" i="13"/>
  <c r="O26" i="13" s="1"/>
  <c r="Q26" i="13" s="1"/>
  <c r="O24" i="13"/>
  <c r="Q24" i="13" s="1"/>
  <c r="I58" i="13"/>
  <c r="E52" i="13"/>
  <c r="E12" i="14"/>
  <c r="K11" i="14"/>
  <c r="L11" i="14" s="1"/>
  <c r="X65" i="15"/>
  <c r="O56" i="15"/>
  <c r="O63" i="15"/>
  <c r="J53" i="10"/>
  <c r="H60" i="10"/>
  <c r="H67" i="10" s="1"/>
  <c r="E16" i="11"/>
  <c r="E28" i="11"/>
  <c r="E40" i="11"/>
  <c r="O53" i="11"/>
  <c r="M60" i="11"/>
  <c r="H65" i="13"/>
  <c r="H13" i="13"/>
  <c r="O29" i="13"/>
  <c r="Q29" i="13" s="1"/>
  <c r="L34" i="13"/>
  <c r="O41" i="13"/>
  <c r="Q41" i="13" s="1"/>
  <c r="J69" i="13"/>
  <c r="F12" i="14"/>
  <c r="I16" i="14"/>
  <c r="H16" i="14"/>
  <c r="G16" i="14"/>
  <c r="F16" i="14"/>
  <c r="E16" i="14"/>
  <c r="G51" i="14"/>
  <c r="E48" i="14"/>
  <c r="Y65" i="15"/>
  <c r="Y56" i="15"/>
  <c r="L19" i="13"/>
  <c r="J22" i="13"/>
  <c r="H25" i="13"/>
  <c r="K26" i="13"/>
  <c r="P26" i="13" s="1"/>
  <c r="R26" i="13" s="1"/>
  <c r="F28" i="13"/>
  <c r="H29" i="13"/>
  <c r="F32" i="13"/>
  <c r="L37" i="13"/>
  <c r="J40" i="13"/>
  <c r="H43" i="13"/>
  <c r="K44" i="13"/>
  <c r="P44" i="13" s="1"/>
  <c r="R44" i="13" s="1"/>
  <c r="F46" i="13"/>
  <c r="H47" i="13"/>
  <c r="O47" i="13" s="1"/>
  <c r="Q47" i="13" s="1"/>
  <c r="F50" i="13"/>
  <c r="I54" i="13"/>
  <c r="K62" i="13"/>
  <c r="K69" i="13" s="1"/>
  <c r="M63" i="13"/>
  <c r="M70" i="13" s="1"/>
  <c r="I22" i="14"/>
  <c r="I34" i="14"/>
  <c r="E40" i="14"/>
  <c r="Z65" i="15"/>
  <c r="AB16" i="15"/>
  <c r="P19" i="15"/>
  <c r="O20" i="15"/>
  <c r="X22" i="15"/>
  <c r="Z23" i="15"/>
  <c r="AF25" i="15"/>
  <c r="X25" i="15"/>
  <c r="AD25" i="15"/>
  <c r="H28" i="15"/>
  <c r="Q28" i="15"/>
  <c r="N28" i="15"/>
  <c r="J28" i="15"/>
  <c r="AC41" i="15"/>
  <c r="AB41" i="15"/>
  <c r="AA41" i="15"/>
  <c r="V54" i="15"/>
  <c r="Y41" i="15"/>
  <c r="X41" i="15"/>
  <c r="V40" i="15"/>
  <c r="W41" i="15"/>
  <c r="A45" i="15"/>
  <c r="AD50" i="15"/>
  <c r="J59" i="15"/>
  <c r="AA59" i="15"/>
  <c r="Z69" i="15"/>
  <c r="M19" i="13"/>
  <c r="O19" i="13" s="1"/>
  <c r="Q19" i="13" s="1"/>
  <c r="K22" i="13"/>
  <c r="I25" i="13"/>
  <c r="G28" i="13"/>
  <c r="J29" i="13"/>
  <c r="E31" i="13"/>
  <c r="O31" i="13" s="1"/>
  <c r="Q31" i="13" s="1"/>
  <c r="G32" i="13"/>
  <c r="M37" i="13"/>
  <c r="K40" i="13"/>
  <c r="I43" i="13"/>
  <c r="G46" i="13"/>
  <c r="J47" i="13"/>
  <c r="E49" i="13"/>
  <c r="O49" i="13" s="1"/>
  <c r="Q49" i="13" s="1"/>
  <c r="G50" i="13"/>
  <c r="L62" i="13"/>
  <c r="L69" i="13" s="1"/>
  <c r="AC16" i="15"/>
  <c r="Q19" i="15"/>
  <c r="I22" i="15"/>
  <c r="Y22" i="15"/>
  <c r="AA23" i="15"/>
  <c r="AC26" i="15"/>
  <c r="AB26" i="15"/>
  <c r="Z26" i="15"/>
  <c r="X26" i="15"/>
  <c r="AE25" i="15"/>
  <c r="A27" i="15"/>
  <c r="AF34" i="15"/>
  <c r="AE34" i="15"/>
  <c r="AC34" i="15"/>
  <c r="U58" i="15"/>
  <c r="AA34" i="15"/>
  <c r="Z34" i="15"/>
  <c r="X34" i="15"/>
  <c r="Z38" i="15"/>
  <c r="Y38" i="15"/>
  <c r="X38" i="15"/>
  <c r="V37" i="15"/>
  <c r="W38" i="15"/>
  <c r="AH36" i="15"/>
  <c r="AI36" i="15" s="1"/>
  <c r="V51" i="15"/>
  <c r="AB38" i="15"/>
  <c r="AD41" i="15"/>
  <c r="B43" i="15"/>
  <c r="A43" i="15" s="1"/>
  <c r="AA63" i="15"/>
  <c r="AA70" i="15" s="1"/>
  <c r="K59" i="15"/>
  <c r="L22" i="13"/>
  <c r="J25" i="13"/>
  <c r="H28" i="13"/>
  <c r="K29" i="13"/>
  <c r="F31" i="13"/>
  <c r="L40" i="13"/>
  <c r="J43" i="13"/>
  <c r="H46" i="13"/>
  <c r="K47" i="13"/>
  <c r="F49" i="13"/>
  <c r="G18" i="14"/>
  <c r="K18" i="14" s="1"/>
  <c r="L18" i="14" s="1"/>
  <c r="I20" i="14"/>
  <c r="K20" i="14" s="1"/>
  <c r="L20" i="14" s="1"/>
  <c r="G30" i="14"/>
  <c r="K30" i="14" s="1"/>
  <c r="L30" i="14" s="1"/>
  <c r="G40" i="14"/>
  <c r="F43" i="14"/>
  <c r="F49" i="14" s="1"/>
  <c r="Z13" i="15"/>
  <c r="Z66" i="15" s="1"/>
  <c r="J22" i="15"/>
  <c r="Z22" i="15"/>
  <c r="I23" i="15"/>
  <c r="AB23" i="15"/>
  <c r="O28" i="15"/>
  <c r="V58" i="15"/>
  <c r="AB60" i="15" s="1"/>
  <c r="AH39" i="15"/>
  <c r="AI39" i="15" s="1"/>
  <c r="Z41" i="15"/>
  <c r="I53" i="15"/>
  <c r="AA53" i="15"/>
  <c r="L60" i="15"/>
  <c r="AC59" i="15"/>
  <c r="O18" i="13"/>
  <c r="Q18" i="13" s="1"/>
  <c r="M22" i="13"/>
  <c r="O22" i="13" s="1"/>
  <c r="Q22" i="13" s="1"/>
  <c r="K25" i="13"/>
  <c r="I28" i="13"/>
  <c r="G31" i="13"/>
  <c r="O36" i="13"/>
  <c r="Q36" i="13" s="1"/>
  <c r="M40" i="13"/>
  <c r="K43" i="13"/>
  <c r="I46" i="13"/>
  <c r="G49" i="13"/>
  <c r="I51" i="13"/>
  <c r="F59" i="13"/>
  <c r="F66" i="13" s="1"/>
  <c r="L25" i="14"/>
  <c r="AH15" i="15"/>
  <c r="AI15" i="15" s="1"/>
  <c r="AE16" i="15"/>
  <c r="G19" i="15"/>
  <c r="W19" i="15"/>
  <c r="K22" i="15"/>
  <c r="AA22" i="15"/>
  <c r="J23" i="15"/>
  <c r="AC23" i="15"/>
  <c r="AH23" i="15" s="1"/>
  <c r="AI23" i="15" s="1"/>
  <c r="AH24" i="15"/>
  <c r="AI24" i="15" s="1"/>
  <c r="AC32" i="15"/>
  <c r="AB32" i="15"/>
  <c r="AA32" i="15"/>
  <c r="Y32" i="15"/>
  <c r="X32" i="15"/>
  <c r="V31" i="15"/>
  <c r="AH31" i="15" s="1"/>
  <c r="AI31" i="15" s="1"/>
  <c r="AD34" i="15"/>
  <c r="B35" i="15"/>
  <c r="A35" i="15" s="1"/>
  <c r="J52" i="15"/>
  <c r="AB53" i="15"/>
  <c r="AE59" i="15"/>
  <c r="J28" i="13"/>
  <c r="H31" i="13"/>
  <c r="J46" i="13"/>
  <c r="H49" i="13"/>
  <c r="G59" i="13"/>
  <c r="G66" i="13" s="1"/>
  <c r="L60" i="13"/>
  <c r="L67" i="13" s="1"/>
  <c r="D39" i="14"/>
  <c r="K14" i="15"/>
  <c r="AF16" i="15"/>
  <c r="B18" i="15"/>
  <c r="A18" i="15" s="1"/>
  <c r="H19" i="15"/>
  <c r="AB22" i="15"/>
  <c r="AD23" i="15"/>
  <c r="Z29" i="15"/>
  <c r="Y29" i="15"/>
  <c r="X29" i="15"/>
  <c r="V28" i="15"/>
  <c r="AH28" i="15" s="1"/>
  <c r="AI28" i="15" s="1"/>
  <c r="W29" i="15"/>
  <c r="AH27" i="15"/>
  <c r="AI27" i="15" s="1"/>
  <c r="AB29" i="15"/>
  <c r="K53" i="15"/>
  <c r="AC62" i="15"/>
  <c r="AC69" i="15" s="1"/>
  <c r="L56" i="15"/>
  <c r="L63" i="15"/>
  <c r="L70" i="15" s="1"/>
  <c r="V15" i="16"/>
  <c r="Z14" i="16"/>
  <c r="AC14" i="16" s="1"/>
  <c r="S10" i="16"/>
  <c r="G14" i="16"/>
  <c r="T14" i="16"/>
  <c r="AA14" i="16" s="1"/>
  <c r="Y16" i="16"/>
  <c r="AB16" i="16" s="1"/>
  <c r="F16" i="16"/>
  <c r="O17" i="16"/>
  <c r="N16" i="16"/>
  <c r="I19" i="15"/>
  <c r="P59" i="15"/>
  <c r="J47" i="16"/>
  <c r="K17" i="13"/>
  <c r="P17" i="13" s="1"/>
  <c r="R17" i="13" s="1"/>
  <c r="L28" i="13"/>
  <c r="L46" i="13"/>
  <c r="J19" i="15"/>
  <c r="I20" i="15"/>
  <c r="B20" i="15" s="1"/>
  <c r="A20" i="15" s="1"/>
  <c r="M53" i="15"/>
  <c r="Q59" i="15"/>
  <c r="Z70" i="15"/>
  <c r="I16" i="13"/>
  <c r="G19" i="13"/>
  <c r="G23" i="13"/>
  <c r="O23" i="13" s="1"/>
  <c r="Q23" i="13" s="1"/>
  <c r="K31" i="13"/>
  <c r="I34" i="13"/>
  <c r="L35" i="13"/>
  <c r="P35" i="13" s="1"/>
  <c r="R35" i="13" s="1"/>
  <c r="G37" i="13"/>
  <c r="J38" i="13"/>
  <c r="P38" i="13" s="1"/>
  <c r="R38" i="13" s="1"/>
  <c r="E40" i="13"/>
  <c r="O40" i="13" s="1"/>
  <c r="Q40" i="13" s="1"/>
  <c r="G41" i="13"/>
  <c r="O42" i="13"/>
  <c r="Q42" i="13" s="1"/>
  <c r="K49" i="13"/>
  <c r="D54" i="13"/>
  <c r="G55" i="13" s="1"/>
  <c r="F62" i="13"/>
  <c r="F69" i="13" s="1"/>
  <c r="H14" i="14"/>
  <c r="K14" i="14" s="1"/>
  <c r="L14" i="14" s="1"/>
  <c r="F24" i="14"/>
  <c r="H26" i="14"/>
  <c r="K26" i="14" s="1"/>
  <c r="L26" i="14" s="1"/>
  <c r="K37" i="14"/>
  <c r="L37" i="14" s="1"/>
  <c r="D42" i="14"/>
  <c r="G43" i="14" s="1"/>
  <c r="G49" i="14" s="1"/>
  <c r="F12" i="15"/>
  <c r="U12" i="15"/>
  <c r="AA13" i="15" s="1"/>
  <c r="AA66" i="15" s="1"/>
  <c r="N14" i="15"/>
  <c r="W16" i="15"/>
  <c r="Y17" i="15"/>
  <c r="AA19" i="15"/>
  <c r="J20" i="15"/>
  <c r="AH21" i="15"/>
  <c r="AI21" i="15" s="1"/>
  <c r="AE22" i="15"/>
  <c r="AH22" i="15" s="1"/>
  <c r="AI22" i="15" s="1"/>
  <c r="N23" i="15"/>
  <c r="Y25" i="15"/>
  <c r="I28" i="15"/>
  <c r="AA29" i="15"/>
  <c r="Z32" i="15"/>
  <c r="N62" i="15"/>
  <c r="N69" i="15" s="1"/>
  <c r="N53" i="15"/>
  <c r="S36" i="16"/>
  <c r="S44" i="16" s="1"/>
  <c r="S38" i="16"/>
  <c r="S45" i="16" s="1"/>
  <c r="V29" i="16"/>
  <c r="S41" i="16"/>
  <c r="H19" i="13"/>
  <c r="K20" i="13"/>
  <c r="P20" i="13" s="1"/>
  <c r="R20" i="13" s="1"/>
  <c r="F22" i="13"/>
  <c r="L31" i="13"/>
  <c r="K38" i="13"/>
  <c r="F40" i="13"/>
  <c r="H41" i="13"/>
  <c r="F44" i="13"/>
  <c r="O44" i="13" s="1"/>
  <c r="Q44" i="13" s="1"/>
  <c r="L49" i="13"/>
  <c r="E22" i="14"/>
  <c r="K22" i="14" s="1"/>
  <c r="L22" i="14" s="1"/>
  <c r="G24" i="14"/>
  <c r="E34" i="14"/>
  <c r="K34" i="14" s="1"/>
  <c r="L34" i="14" s="1"/>
  <c r="V12" i="15"/>
  <c r="Z14" i="15" s="1"/>
  <c r="Z67" i="15" s="1"/>
  <c r="X16" i="15"/>
  <c r="Z17" i="15"/>
  <c r="L19" i="15"/>
  <c r="AB19" i="15"/>
  <c r="K20" i="15"/>
  <c r="P22" i="15"/>
  <c r="B22" i="15" s="1"/>
  <c r="A22" i="15" s="1"/>
  <c r="Z25" i="15"/>
  <c r="W26" i="15"/>
  <c r="K28" i="15"/>
  <c r="AC29" i="15"/>
  <c r="AF43" i="15"/>
  <c r="AE43" i="15"/>
  <c r="AC43" i="15"/>
  <c r="AB43" i="15"/>
  <c r="AA43" i="15"/>
  <c r="Z43" i="15"/>
  <c r="U51" i="15"/>
  <c r="AE52" i="15" s="1"/>
  <c r="Y43" i="15"/>
  <c r="X43" i="15"/>
  <c r="W43" i="15"/>
  <c r="V43" i="15"/>
  <c r="B56" i="15"/>
  <c r="A56" i="15" s="1"/>
  <c r="W60" i="15"/>
  <c r="H14" i="16"/>
  <c r="K15" i="16" s="1"/>
  <c r="I37" i="13"/>
  <c r="O37" i="13" s="1"/>
  <c r="Q37" i="13" s="1"/>
  <c r="E43" i="13"/>
  <c r="J56" i="13"/>
  <c r="L59" i="13"/>
  <c r="L66" i="13" s="1"/>
  <c r="M19" i="15"/>
  <c r="I25" i="15"/>
  <c r="AA25" i="15"/>
  <c r="Y26" i="15"/>
  <c r="H37" i="15"/>
  <c r="Q37" i="15"/>
  <c r="N37" i="15"/>
  <c r="F51" i="15"/>
  <c r="J37" i="15"/>
  <c r="AA56" i="15"/>
  <c r="W17" i="16"/>
  <c r="Q47" i="16"/>
  <c r="Z28" i="15"/>
  <c r="I29" i="15"/>
  <c r="B29" i="15" s="1"/>
  <c r="A29" i="15" s="1"/>
  <c r="N31" i="15"/>
  <c r="AD31" i="15"/>
  <c r="M32" i="15"/>
  <c r="V34" i="15"/>
  <c r="AH34" i="15" s="1"/>
  <c r="AI34" i="15" s="1"/>
  <c r="X35" i="15"/>
  <c r="Z37" i="15"/>
  <c r="I38" i="15"/>
  <c r="N40" i="15"/>
  <c r="AD40" i="15"/>
  <c r="M41" i="15"/>
  <c r="X44" i="15"/>
  <c r="AH44" i="15" s="1"/>
  <c r="AI44" i="15" s="1"/>
  <c r="I47" i="15"/>
  <c r="B47" i="15" s="1"/>
  <c r="A47" i="15" s="1"/>
  <c r="AB47" i="15"/>
  <c r="N49" i="15"/>
  <c r="AD49" i="15"/>
  <c r="M50" i="15"/>
  <c r="AD51" i="15"/>
  <c r="L52" i="15"/>
  <c r="AB52" i="15"/>
  <c r="AB56" i="15"/>
  <c r="M59" i="15"/>
  <c r="J62" i="15"/>
  <c r="J69" i="15" s="1"/>
  <c r="Y62" i="15"/>
  <c r="Y69" i="15" s="1"/>
  <c r="Y63" i="15"/>
  <c r="Y70" i="15" s="1"/>
  <c r="K12" i="16"/>
  <c r="G22" i="16"/>
  <c r="Z22" i="16"/>
  <c r="AC22" i="16" s="1"/>
  <c r="P23" i="16"/>
  <c r="AA24" i="16"/>
  <c r="Q25" i="16"/>
  <c r="W45" i="16"/>
  <c r="Y30" i="16"/>
  <c r="AB30" i="16" s="1"/>
  <c r="O31" i="16"/>
  <c r="AC47" i="15"/>
  <c r="J56" i="15"/>
  <c r="AC56" i="15"/>
  <c r="N59" i="15"/>
  <c r="J13" i="16"/>
  <c r="W15" i="16"/>
  <c r="F20" i="16"/>
  <c r="N20" i="16"/>
  <c r="Y20" i="16"/>
  <c r="AB20" i="16" s="1"/>
  <c r="O21" i="16"/>
  <c r="T26" i="16"/>
  <c r="T36" i="16" s="1"/>
  <c r="T44" i="16" s="1"/>
  <c r="R36" i="16"/>
  <c r="R44" i="16" s="1"/>
  <c r="O20" i="17"/>
  <c r="Y48" i="17"/>
  <c r="Q30" i="17"/>
  <c r="P30" i="17"/>
  <c r="O30" i="17"/>
  <c r="T30" i="17"/>
  <c r="L28" i="15"/>
  <c r="AB28" i="15"/>
  <c r="K29" i="15"/>
  <c r="AD29" i="15"/>
  <c r="P31" i="15"/>
  <c r="AF31" i="15"/>
  <c r="B33" i="15"/>
  <c r="A33" i="15" s="1"/>
  <c r="Z35" i="15"/>
  <c r="AH35" i="15" s="1"/>
  <c r="AI35" i="15" s="1"/>
  <c r="L37" i="15"/>
  <c r="AB37" i="15"/>
  <c r="K38" i="15"/>
  <c r="AD38" i="15"/>
  <c r="P40" i="15"/>
  <c r="AF40" i="15"/>
  <c r="O41" i="15"/>
  <c r="B42" i="15"/>
  <c r="A42" i="15" s="1"/>
  <c r="H43" i="15"/>
  <c r="Z44" i="15"/>
  <c r="L46" i="15"/>
  <c r="AB46" i="15"/>
  <c r="K47" i="15"/>
  <c r="AD47" i="15"/>
  <c r="P49" i="15"/>
  <c r="B49" i="15" s="1"/>
  <c r="A49" i="15" s="1"/>
  <c r="AF49" i="15"/>
  <c r="AD54" i="15"/>
  <c r="O58" i="15"/>
  <c r="AA62" i="15"/>
  <c r="AA69" i="15" s="1"/>
  <c r="R41" i="16"/>
  <c r="R47" i="16" s="1"/>
  <c r="N30" i="16"/>
  <c r="I43" i="15"/>
  <c r="AD58" i="15"/>
  <c r="W44" i="16"/>
  <c r="W50" i="16" s="1"/>
  <c r="J33" i="17"/>
  <c r="M29" i="15"/>
  <c r="I35" i="15"/>
  <c r="AB35" i="15"/>
  <c r="M38" i="15"/>
  <c r="J43" i="15"/>
  <c r="I44" i="15"/>
  <c r="AB44" i="15"/>
  <c r="M47" i="15"/>
  <c r="G51" i="15"/>
  <c r="P52" i="15"/>
  <c r="AF52" i="15"/>
  <c r="B54" i="15"/>
  <c r="N63" i="15"/>
  <c r="N70" i="15" s="1"/>
  <c r="I15" i="16"/>
  <c r="O19" i="16"/>
  <c r="H32" i="16"/>
  <c r="K33" i="16" s="1"/>
  <c r="R20" i="17"/>
  <c r="S20" i="17"/>
  <c r="AE28" i="15"/>
  <c r="N29" i="15"/>
  <c r="G31" i="15"/>
  <c r="W31" i="15"/>
  <c r="J35" i="15"/>
  <c r="AC35" i="15"/>
  <c r="AE37" i="15"/>
  <c r="N38" i="15"/>
  <c r="G40" i="15"/>
  <c r="W40" i="15"/>
  <c r="K43" i="15"/>
  <c r="J44" i="15"/>
  <c r="AH45" i="15"/>
  <c r="AI45" i="15" s="1"/>
  <c r="O46" i="15"/>
  <c r="N47" i="15"/>
  <c r="Q52" i="15"/>
  <c r="W53" i="15"/>
  <c r="F54" i="15"/>
  <c r="U54" i="15"/>
  <c r="X55" i="15" s="1"/>
  <c r="U11" i="16"/>
  <c r="O13" i="16"/>
  <c r="J15" i="16"/>
  <c r="T16" i="16"/>
  <c r="Q19" i="16"/>
  <c r="P19" i="16"/>
  <c r="U21" i="16"/>
  <c r="W25" i="16"/>
  <c r="AA34" i="16"/>
  <c r="X53" i="15"/>
  <c r="P55" i="15"/>
  <c r="G58" i="15"/>
  <c r="H60" i="15" s="1"/>
  <c r="F41" i="16"/>
  <c r="T11" i="17"/>
  <c r="T18" i="17"/>
  <c r="N17" i="17"/>
  <c r="AK17" i="17" s="1"/>
  <c r="L17" i="17"/>
  <c r="AF17" i="17" s="1"/>
  <c r="T20" i="17"/>
  <c r="S28" i="17"/>
  <c r="S37" i="17"/>
  <c r="K27" i="17"/>
  <c r="AA46" i="17"/>
  <c r="AA52" i="17" s="1"/>
  <c r="I31" i="15"/>
  <c r="Y31" i="15"/>
  <c r="H32" i="15"/>
  <c r="M34" i="15"/>
  <c r="L35" i="15"/>
  <c r="I40" i="15"/>
  <c r="Y40" i="15"/>
  <c r="H41" i="15"/>
  <c r="B41" i="15" s="1"/>
  <c r="A41" i="15" s="1"/>
  <c r="M43" i="15"/>
  <c r="L44" i="15"/>
  <c r="W47" i="15"/>
  <c r="I49" i="15"/>
  <c r="Y49" i="15"/>
  <c r="H50" i="15"/>
  <c r="Y53" i="15"/>
  <c r="W56" i="15"/>
  <c r="W10" i="16"/>
  <c r="T12" i="16"/>
  <c r="AA12" i="16" s="1"/>
  <c r="AA22" i="16"/>
  <c r="I42" i="16"/>
  <c r="I47" i="16"/>
  <c r="AB24" i="16"/>
  <c r="L38" i="16"/>
  <c r="U35" i="16"/>
  <c r="Y34" i="16"/>
  <c r="AB34" i="16" s="1"/>
  <c r="T34" i="16"/>
  <c r="W35" i="16" s="1"/>
  <c r="F34" i="16"/>
  <c r="P39" i="16"/>
  <c r="J38" i="16"/>
  <c r="U47" i="16"/>
  <c r="Z14" i="17"/>
  <c r="W14" i="17"/>
  <c r="AH14" i="17" s="1"/>
  <c r="AL14" i="17" s="1"/>
  <c r="AC14" i="17"/>
  <c r="U18" i="17"/>
  <c r="L11" i="18"/>
  <c r="F17" i="18"/>
  <c r="AF17" i="18"/>
  <c r="AJ17" i="18" s="1"/>
  <c r="J31" i="15"/>
  <c r="Z31" i="15"/>
  <c r="I32" i="15"/>
  <c r="M35" i="15"/>
  <c r="J40" i="15"/>
  <c r="Z40" i="15"/>
  <c r="I41" i="15"/>
  <c r="N43" i="15"/>
  <c r="M44" i="15"/>
  <c r="V46" i="15"/>
  <c r="AH46" i="15" s="1"/>
  <c r="AI46" i="15" s="1"/>
  <c r="X47" i="15"/>
  <c r="J49" i="15"/>
  <c r="Z49" i="15"/>
  <c r="I50" i="15"/>
  <c r="H52" i="15"/>
  <c r="X56" i="15"/>
  <c r="W13" i="16"/>
  <c r="Z10" i="16"/>
  <c r="Z16" i="16"/>
  <c r="AC16" i="16" s="1"/>
  <c r="I25" i="16"/>
  <c r="Z28" i="16"/>
  <c r="M38" i="16"/>
  <c r="P29" i="16"/>
  <c r="G28" i="16"/>
  <c r="J29" i="16" s="1"/>
  <c r="Z32" i="16"/>
  <c r="AC32" i="16" s="1"/>
  <c r="P33" i="16"/>
  <c r="G32" i="16"/>
  <c r="J33" i="16" s="1"/>
  <c r="N32" i="16"/>
  <c r="AA32" i="16" s="1"/>
  <c r="AD32" i="16" s="1"/>
  <c r="O37" i="16"/>
  <c r="I36" i="16"/>
  <c r="O44" i="16"/>
  <c r="O50" i="16" s="1"/>
  <c r="R38" i="16"/>
  <c r="R45" i="16" s="1"/>
  <c r="R51" i="16" s="1"/>
  <c r="U11" i="17"/>
  <c r="N15" i="17"/>
  <c r="M15" i="17"/>
  <c r="AA22" i="17"/>
  <c r="AC22" i="17"/>
  <c r="V29" i="17"/>
  <c r="AH29" i="17"/>
  <c r="Z39" i="17"/>
  <c r="Z37" i="17"/>
  <c r="AH37" i="17" s="1"/>
  <c r="Z42" i="17"/>
  <c r="G28" i="15"/>
  <c r="W28" i="15"/>
  <c r="AA31" i="15"/>
  <c r="J32" i="15"/>
  <c r="O34" i="15"/>
  <c r="G37" i="15"/>
  <c r="W37" i="15"/>
  <c r="AA40" i="15"/>
  <c r="J41" i="15"/>
  <c r="O43" i="15"/>
  <c r="G46" i="15"/>
  <c r="B46" i="15" s="1"/>
  <c r="A46" i="15" s="1"/>
  <c r="Y47" i="15"/>
  <c r="AA49" i="15"/>
  <c r="J50" i="15"/>
  <c r="I52" i="15"/>
  <c r="H53" i="15"/>
  <c r="G55" i="15"/>
  <c r="L10" i="16"/>
  <c r="F12" i="16"/>
  <c r="Y12" i="16"/>
  <c r="AB12" i="16" s="1"/>
  <c r="J17" i="16"/>
  <c r="F18" i="16"/>
  <c r="H18" i="16" s="1"/>
  <c r="AD18" i="16" s="1"/>
  <c r="W19" i="16"/>
  <c r="K24" i="16"/>
  <c r="F30" i="16"/>
  <c r="Q33" i="16"/>
  <c r="U39" i="16"/>
  <c r="AH11" i="17"/>
  <c r="W48" i="17"/>
  <c r="X14" i="17"/>
  <c r="X11" i="17"/>
  <c r="AF19" i="17"/>
  <c r="AJ19" i="17" s="1"/>
  <c r="F19" i="17"/>
  <c r="G20" i="17"/>
  <c r="Y22" i="17"/>
  <c r="L31" i="15"/>
  <c r="L40" i="15"/>
  <c r="L49" i="15"/>
  <c r="G12" i="16"/>
  <c r="Z12" i="16"/>
  <c r="AC12" i="16" s="1"/>
  <c r="G18" i="16"/>
  <c r="Y18" i="16"/>
  <c r="G20" i="16"/>
  <c r="AC20" i="16" s="1"/>
  <c r="J23" i="16"/>
  <c r="Y26" i="16"/>
  <c r="AB26" i="16" s="1"/>
  <c r="L36" i="16"/>
  <c r="O27" i="16"/>
  <c r="F26" i="16"/>
  <c r="N26" i="16"/>
  <c r="N41" i="16" s="1"/>
  <c r="Y28" i="16"/>
  <c r="T28" i="16"/>
  <c r="U29" i="16"/>
  <c r="Q36" i="16"/>
  <c r="V39" i="16"/>
  <c r="I11" i="17"/>
  <c r="I23" i="17"/>
  <c r="Q11" i="17"/>
  <c r="AL23" i="17"/>
  <c r="V31" i="16"/>
  <c r="I33" i="16"/>
  <c r="Q38" i="16"/>
  <c r="U42" i="16"/>
  <c r="U48" i="16" s="1"/>
  <c r="K13" i="17"/>
  <c r="V15" i="17"/>
  <c r="X16" i="17" s="1"/>
  <c r="AH17" i="17"/>
  <c r="AL17" i="17" s="1"/>
  <c r="AB18" i="17"/>
  <c r="AH18" i="17" s="1"/>
  <c r="AL18" i="17" s="1"/>
  <c r="T28" i="17"/>
  <c r="S34" i="17"/>
  <c r="X48" i="17"/>
  <c r="U14" i="18"/>
  <c r="T14" i="18"/>
  <c r="S14" i="18"/>
  <c r="P14" i="18"/>
  <c r="O14" i="18"/>
  <c r="AK13" i="18"/>
  <c r="AE13" i="18"/>
  <c r="AI13" i="18" s="1"/>
  <c r="Q14" i="18"/>
  <c r="L26" i="18"/>
  <c r="L42" i="18"/>
  <c r="I20" i="17"/>
  <c r="U20" i="17"/>
  <c r="U22" i="17"/>
  <c r="AA48" i="17"/>
  <c r="U37" i="17"/>
  <c r="M27" i="17"/>
  <c r="AB46" i="17"/>
  <c r="AB52" i="17" s="1"/>
  <c r="Z36" i="17"/>
  <c r="Y36" i="17"/>
  <c r="O46" i="17"/>
  <c r="O52" i="17" s="1"/>
  <c r="L48" i="19"/>
  <c r="N28" i="16"/>
  <c r="Z11" i="17"/>
  <c r="S14" i="17"/>
  <c r="J19" i="17"/>
  <c r="V19" i="17"/>
  <c r="W20" i="17" s="1"/>
  <c r="P48" i="17"/>
  <c r="AB42" i="17"/>
  <c r="E37" i="17"/>
  <c r="E45" i="17" s="1"/>
  <c r="E51" i="17" s="1"/>
  <c r="W45" i="17"/>
  <c r="W51" i="17" s="1"/>
  <c r="U28" i="17"/>
  <c r="P46" i="17"/>
  <c r="P52" i="17" s="1"/>
  <c r="AC46" i="17"/>
  <c r="AC52" i="17" s="1"/>
  <c r="AH31" i="17"/>
  <c r="Y39" i="17"/>
  <c r="M22" i="18"/>
  <c r="W27" i="16"/>
  <c r="P44" i="16"/>
  <c r="P50" i="16" s="1"/>
  <c r="O11" i="17"/>
  <c r="AA11" i="17"/>
  <c r="N13" i="17"/>
  <c r="AH21" i="17"/>
  <c r="AL21" i="17" s="1"/>
  <c r="G21" i="17"/>
  <c r="W22" i="17"/>
  <c r="U24" i="17"/>
  <c r="M23" i="17"/>
  <c r="Q48" i="17"/>
  <c r="AC48" i="17"/>
  <c r="G37" i="17"/>
  <c r="X45" i="17"/>
  <c r="X51" i="17" s="1"/>
  <c r="Q46" i="17"/>
  <c r="Q52" i="17" s="1"/>
  <c r="AA34" i="17"/>
  <c r="Z34" i="17"/>
  <c r="AH34" i="17" s="1"/>
  <c r="AL34" i="17" s="1"/>
  <c r="P45" i="17"/>
  <c r="P51" i="17" s="1"/>
  <c r="AI17" i="18"/>
  <c r="I45" i="16"/>
  <c r="I51" i="16" s="1"/>
  <c r="U45" i="16"/>
  <c r="U51" i="16" s="1"/>
  <c r="G23" i="17"/>
  <c r="W24" i="17"/>
  <c r="V23" i="17"/>
  <c r="R42" i="17"/>
  <c r="H37" i="17"/>
  <c r="R30" i="17"/>
  <c r="R39" i="17"/>
  <c r="J29" i="17"/>
  <c r="AF29" i="17" s="1"/>
  <c r="AG29" i="17"/>
  <c r="AK29" i="17" s="1"/>
  <c r="M46" i="18"/>
  <c r="M52" i="18" s="1"/>
  <c r="V39" i="19"/>
  <c r="V46" i="19" s="1"/>
  <c r="AH39" i="19"/>
  <c r="AL39" i="19" s="1"/>
  <c r="W40" i="19"/>
  <c r="W46" i="19"/>
  <c r="W52" i="19" s="1"/>
  <c r="W41" i="16"/>
  <c r="V45" i="16"/>
  <c r="V51" i="16" s="1"/>
  <c r="S42" i="17"/>
  <c r="S30" i="17"/>
  <c r="P32" i="17"/>
  <c r="O32" i="17"/>
  <c r="AG32" i="17" s="1"/>
  <c r="AK32" i="17" s="1"/>
  <c r="K35" i="17"/>
  <c r="AA36" i="17"/>
  <c r="AB45" i="17"/>
  <c r="AB51" i="17" s="1"/>
  <c r="R14" i="18"/>
  <c r="F28" i="16"/>
  <c r="G30" i="16"/>
  <c r="J36" i="16"/>
  <c r="L41" i="16"/>
  <c r="O42" i="16" s="1"/>
  <c r="O47" i="16"/>
  <c r="AA20" i="17"/>
  <c r="N21" i="17"/>
  <c r="Z22" i="17"/>
  <c r="T42" i="17"/>
  <c r="L25" i="17"/>
  <c r="V27" i="17"/>
  <c r="AA37" i="17"/>
  <c r="AA28" i="17"/>
  <c r="D39" i="17"/>
  <c r="D46" i="17" s="1"/>
  <c r="D52" i="17" s="1"/>
  <c r="T39" i="17"/>
  <c r="L29" i="17"/>
  <c r="N35" i="17"/>
  <c r="AG35" i="17"/>
  <c r="G35" i="17"/>
  <c r="AB36" i="17"/>
  <c r="L14" i="18"/>
  <c r="K14" i="18"/>
  <c r="O29" i="16"/>
  <c r="M41" i="16"/>
  <c r="P47" i="16"/>
  <c r="Y14" i="17"/>
  <c r="O22" i="17"/>
  <c r="D42" i="17"/>
  <c r="D48" i="17" s="1"/>
  <c r="U42" i="17"/>
  <c r="N27" i="17"/>
  <c r="O37" i="17"/>
  <c r="AG27" i="17"/>
  <c r="AK27" i="17" s="1"/>
  <c r="E39" i="17"/>
  <c r="E46" i="17" s="1"/>
  <c r="E52" i="17" s="1"/>
  <c r="U30" i="17"/>
  <c r="Q32" i="17"/>
  <c r="I31" i="17"/>
  <c r="AG31" i="17"/>
  <c r="AK31" i="17" s="1"/>
  <c r="AC36" i="17"/>
  <c r="K16" i="19"/>
  <c r="J16" i="19"/>
  <c r="I16" i="19"/>
  <c r="M16" i="19"/>
  <c r="U37" i="16"/>
  <c r="G13" i="17"/>
  <c r="P20" i="17"/>
  <c r="AB22" i="17"/>
  <c r="AA24" i="17"/>
  <c r="E42" i="17"/>
  <c r="E48" i="17" s="1"/>
  <c r="V25" i="17"/>
  <c r="Z26" i="17" s="1"/>
  <c r="AC45" i="17"/>
  <c r="AC51" i="17" s="1"/>
  <c r="AH39" i="17"/>
  <c r="R32" i="17"/>
  <c r="AB34" i="17"/>
  <c r="Q36" i="17"/>
  <c r="I35" i="17"/>
  <c r="Y45" i="17"/>
  <c r="Y51" i="17" s="1"/>
  <c r="AH11" i="18"/>
  <c r="F22" i="16"/>
  <c r="G24" i="16"/>
  <c r="O25" i="16"/>
  <c r="P27" i="16"/>
  <c r="M36" i="16"/>
  <c r="V37" i="16"/>
  <c r="AG13" i="17"/>
  <c r="AK13" i="17" s="1"/>
  <c r="G15" i="17"/>
  <c r="I21" i="17"/>
  <c r="AG23" i="17"/>
  <c r="H25" i="17"/>
  <c r="Q37" i="17"/>
  <c r="AF27" i="17"/>
  <c r="X46" i="17"/>
  <c r="X52" i="17" s="1"/>
  <c r="N33" i="17"/>
  <c r="T34" i="17" s="1"/>
  <c r="P34" i="17"/>
  <c r="AG33" i="17"/>
  <c r="H33" i="17"/>
  <c r="AC34" i="17"/>
  <c r="N11" i="18"/>
  <c r="AG11" i="18"/>
  <c r="O12" i="18"/>
  <c r="F15" i="18"/>
  <c r="AF15" i="18"/>
  <c r="G11" i="18"/>
  <c r="M20" i="18"/>
  <c r="H20" i="18"/>
  <c r="AF27" i="18"/>
  <c r="J36" i="18"/>
  <c r="L36" i="18"/>
  <c r="M36" i="18"/>
  <c r="K36" i="18"/>
  <c r="H23" i="17"/>
  <c r="AC24" i="17"/>
  <c r="X26" i="17"/>
  <c r="R28" i="17"/>
  <c r="AH27" i="17"/>
  <c r="AL27" i="17" s="1"/>
  <c r="H39" i="17"/>
  <c r="T32" i="17"/>
  <c r="Q34" i="17"/>
  <c r="K18" i="18"/>
  <c r="J51" i="18"/>
  <c r="U34" i="18"/>
  <c r="T34" i="18"/>
  <c r="S34" i="18"/>
  <c r="R34" i="18"/>
  <c r="Q34" i="18"/>
  <c r="P34" i="18"/>
  <c r="O34" i="18"/>
  <c r="AH25" i="17"/>
  <c r="O26" i="17"/>
  <c r="W36" i="17"/>
  <c r="AH36" i="17" s="1"/>
  <c r="AL36" i="17" s="1"/>
  <c r="V46" i="18"/>
  <c r="AC40" i="18"/>
  <c r="AB40" i="18"/>
  <c r="L16" i="19"/>
  <c r="G18" i="19"/>
  <c r="F17" i="19"/>
  <c r="J11" i="19"/>
  <c r="K11" i="19"/>
  <c r="AF21" i="19"/>
  <c r="J42" i="19"/>
  <c r="O42" i="17"/>
  <c r="AC14" i="18"/>
  <c r="AB14" i="18"/>
  <c r="Z14" i="18"/>
  <c r="W14" i="18"/>
  <c r="AE21" i="18"/>
  <c r="U22" i="18"/>
  <c r="T22" i="18"/>
  <c r="S22" i="18"/>
  <c r="Q22" i="18"/>
  <c r="AI27" i="18"/>
  <c r="F29" i="18"/>
  <c r="L30" i="18"/>
  <c r="AK33" i="18"/>
  <c r="H36" i="18"/>
  <c r="I46" i="18"/>
  <c r="I52" i="18" s="1"/>
  <c r="Q48" i="18"/>
  <c r="T16" i="19"/>
  <c r="S16" i="19"/>
  <c r="R16" i="19"/>
  <c r="Q16" i="19"/>
  <c r="AE15" i="19"/>
  <c r="AI15" i="19" s="1"/>
  <c r="U16" i="19"/>
  <c r="O16" i="19"/>
  <c r="AG16" i="19" s="1"/>
  <c r="AK16" i="19" s="1"/>
  <c r="R37" i="17"/>
  <c r="P12" i="18"/>
  <c r="AF19" i="18"/>
  <c r="AJ19" i="18" s="1"/>
  <c r="G20" i="18"/>
  <c r="D51" i="18"/>
  <c r="I36" i="18"/>
  <c r="M51" i="18"/>
  <c r="J46" i="18"/>
  <c r="J52" i="18" s="1"/>
  <c r="Q12" i="19"/>
  <c r="U12" i="19"/>
  <c r="M26" i="19"/>
  <c r="I34" i="19"/>
  <c r="L34" i="19"/>
  <c r="H34" i="19"/>
  <c r="G34" i="19"/>
  <c r="Y40" i="19"/>
  <c r="Y46" i="19"/>
  <c r="Y52" i="19" s="1"/>
  <c r="N23" i="17"/>
  <c r="S24" i="17" s="1"/>
  <c r="M25" i="17"/>
  <c r="F25" i="17" s="1"/>
  <c r="L27" i="17"/>
  <c r="K29" i="17"/>
  <c r="J31" i="17"/>
  <c r="V31" i="17"/>
  <c r="Y32" i="17" s="1"/>
  <c r="I33" i="17"/>
  <c r="AH33" i="17"/>
  <c r="AL33" i="17" s="1"/>
  <c r="H35" i="17"/>
  <c r="R12" i="18"/>
  <c r="R48" i="18"/>
  <c r="Y14" i="18"/>
  <c r="AC24" i="18"/>
  <c r="AB24" i="18"/>
  <c r="AA24" i="18"/>
  <c r="Z24" i="18"/>
  <c r="Y24" i="18"/>
  <c r="W24" i="18"/>
  <c r="AH24" i="18" s="1"/>
  <c r="AL24" i="18" s="1"/>
  <c r="D42" i="18"/>
  <c r="D48" i="18" s="1"/>
  <c r="E45" i="18"/>
  <c r="E51" i="18" s="1"/>
  <c r="S30" i="18"/>
  <c r="R30" i="18"/>
  <c r="Q30" i="18"/>
  <c r="P30" i="18"/>
  <c r="O30" i="18"/>
  <c r="AE29" i="18"/>
  <c r="U30" i="18"/>
  <c r="AC32" i="18"/>
  <c r="AB32" i="18"/>
  <c r="AA32" i="18"/>
  <c r="Z32" i="18"/>
  <c r="Y32" i="18"/>
  <c r="W32" i="18"/>
  <c r="Y38" i="18"/>
  <c r="V45" i="18"/>
  <c r="AA46" i="18"/>
  <c r="AA52" i="18" s="1"/>
  <c r="K39" i="18"/>
  <c r="AA40" i="18"/>
  <c r="Z38" i="18" s="1"/>
  <c r="T48" i="18"/>
  <c r="N25" i="17"/>
  <c r="AH35" i="17"/>
  <c r="AL35" i="17" s="1"/>
  <c r="T37" i="17"/>
  <c r="S39" i="17"/>
  <c r="S12" i="18"/>
  <c r="AL13" i="18"/>
  <c r="AA14" i="18"/>
  <c r="I20" i="18"/>
  <c r="F27" i="18"/>
  <c r="J28" i="18" s="1"/>
  <c r="G39" i="18"/>
  <c r="O46" i="18"/>
  <c r="O52" i="18" s="1"/>
  <c r="N39" i="18"/>
  <c r="U40" i="18" s="1"/>
  <c r="AG39" i="18"/>
  <c r="U48" i="18"/>
  <c r="R12" i="19"/>
  <c r="AG11" i="19"/>
  <c r="AK11" i="19" s="1"/>
  <c r="M29" i="17"/>
  <c r="L31" i="17"/>
  <c r="K33" i="17"/>
  <c r="J35" i="17"/>
  <c r="T12" i="18"/>
  <c r="G14" i="18"/>
  <c r="AF14" i="18" s="1"/>
  <c r="AJ14" i="18" s="1"/>
  <c r="J20" i="18"/>
  <c r="AF25" i="18"/>
  <c r="AH34" i="18"/>
  <c r="AL34" i="18" s="1"/>
  <c r="I45" i="18"/>
  <c r="I51" i="18" s="1"/>
  <c r="X38" i="18"/>
  <c r="X45" i="18"/>
  <c r="X51" i="18" s="1"/>
  <c r="V42" i="18"/>
  <c r="Y43" i="18" s="1"/>
  <c r="H30" i="19"/>
  <c r="P32" i="19"/>
  <c r="O32" i="19"/>
  <c r="U32" i="19"/>
  <c r="AK31" i="19"/>
  <c r="T32" i="19"/>
  <c r="R32" i="19"/>
  <c r="J34" i="19"/>
  <c r="J36" i="19"/>
  <c r="G36" i="19"/>
  <c r="L36" i="19"/>
  <c r="H36" i="19"/>
  <c r="V45" i="19"/>
  <c r="V51" i="19" s="1"/>
  <c r="W38" i="19"/>
  <c r="J37" i="17"/>
  <c r="I39" i="17"/>
  <c r="U39" i="17"/>
  <c r="H14" i="18"/>
  <c r="H11" i="18"/>
  <c r="AF13" i="18"/>
  <c r="AJ13" i="18" s="1"/>
  <c r="W16" i="18"/>
  <c r="AC16" i="18"/>
  <c r="AA16" i="18"/>
  <c r="H18" i="18"/>
  <c r="K20" i="18"/>
  <c r="F21" i="18"/>
  <c r="AF21" i="18"/>
  <c r="AK21" i="18"/>
  <c r="F25" i="18"/>
  <c r="M26" i="18" s="1"/>
  <c r="I28" i="18"/>
  <c r="T48" i="19"/>
  <c r="T12" i="19"/>
  <c r="P16" i="19"/>
  <c r="K34" i="19"/>
  <c r="W28" i="17"/>
  <c r="M33" i="17"/>
  <c r="L35" i="17"/>
  <c r="V11" i="18"/>
  <c r="AA12" i="18" s="1"/>
  <c r="I14" i="18"/>
  <c r="AE15" i="18"/>
  <c r="I18" i="18"/>
  <c r="L20" i="18"/>
  <c r="F23" i="18"/>
  <c r="J24" i="18" s="1"/>
  <c r="AL23" i="18"/>
  <c r="I26" i="18"/>
  <c r="K45" i="18"/>
  <c r="K51" i="18" s="1"/>
  <c r="H16" i="19"/>
  <c r="F21" i="19"/>
  <c r="J22" i="19" s="1"/>
  <c r="AE31" i="19"/>
  <c r="L45" i="19"/>
  <c r="L51" i="19" s="1"/>
  <c r="Y38" i="19"/>
  <c r="X43" i="19"/>
  <c r="X48" i="19"/>
  <c r="X16" i="18"/>
  <c r="J18" i="18"/>
  <c r="O22" i="18"/>
  <c r="AG22" i="18" s="1"/>
  <c r="AK22" i="18" s="1"/>
  <c r="H24" i="18"/>
  <c r="J42" i="18"/>
  <c r="K28" i="18"/>
  <c r="L34" i="18"/>
  <c r="Y36" i="18"/>
  <c r="Z36" i="18"/>
  <c r="X36" i="18"/>
  <c r="W36" i="18"/>
  <c r="AB36" i="18"/>
  <c r="G45" i="18"/>
  <c r="G51" i="18" s="1"/>
  <c r="AF37" i="18"/>
  <c r="G48" i="18"/>
  <c r="AF17" i="19"/>
  <c r="AJ17" i="19" s="1"/>
  <c r="AF25" i="19"/>
  <c r="AJ25" i="19" s="1"/>
  <c r="G42" i="19"/>
  <c r="G26" i="19"/>
  <c r="F25" i="19"/>
  <c r="K30" i="19"/>
  <c r="Y28" i="17"/>
  <c r="Y16" i="18"/>
  <c r="AI19" i="18"/>
  <c r="J22" i="18"/>
  <c r="P22" i="18"/>
  <c r="I24" i="18"/>
  <c r="AJ35" i="18"/>
  <c r="I48" i="18"/>
  <c r="G14" i="19"/>
  <c r="F19" i="19"/>
  <c r="AF19" i="19"/>
  <c r="AJ19" i="19" s="1"/>
  <c r="H11" i="19"/>
  <c r="G24" i="19"/>
  <c r="AK23" i="18"/>
  <c r="R24" i="18"/>
  <c r="AG24" i="18" s="1"/>
  <c r="AK24" i="18" s="1"/>
  <c r="K42" i="18"/>
  <c r="AL25" i="18"/>
  <c r="S26" i="18"/>
  <c r="X34" i="18"/>
  <c r="AE35" i="18"/>
  <c r="AI35" i="18" s="1"/>
  <c r="H42" i="18"/>
  <c r="I20" i="19"/>
  <c r="L30" i="19"/>
  <c r="AC32" i="19"/>
  <c r="AB32" i="19"/>
  <c r="AA32" i="19"/>
  <c r="Z32" i="19"/>
  <c r="E51" i="19"/>
  <c r="X38" i="19"/>
  <c r="X45" i="19"/>
  <c r="X51" i="19" s="1"/>
  <c r="Y48" i="19"/>
  <c r="P16" i="18"/>
  <c r="Q18" i="18"/>
  <c r="AG18" i="18" s="1"/>
  <c r="AK18" i="18" s="1"/>
  <c r="R20" i="18"/>
  <c r="AG20" i="18" s="1"/>
  <c r="AK20" i="18" s="1"/>
  <c r="T24" i="18"/>
  <c r="H26" i="18"/>
  <c r="U26" i="18"/>
  <c r="W28" i="18"/>
  <c r="X30" i="18"/>
  <c r="AH30" i="18" s="1"/>
  <c r="AL30" i="18" s="1"/>
  <c r="AE31" i="18"/>
  <c r="AF33" i="18"/>
  <c r="Z34" i="18"/>
  <c r="O36" i="18"/>
  <c r="L37" i="18"/>
  <c r="R40" i="18"/>
  <c r="Y46" i="18"/>
  <c r="Y52" i="18" s="1"/>
  <c r="K14" i="19"/>
  <c r="H18" i="19"/>
  <c r="H42" i="19"/>
  <c r="O30" i="19"/>
  <c r="AE29" i="19"/>
  <c r="AI29" i="19" s="1"/>
  <c r="T30" i="19"/>
  <c r="Q30" i="19"/>
  <c r="D39" i="19"/>
  <c r="D46" i="19" s="1"/>
  <c r="K36" i="19"/>
  <c r="Z38" i="19"/>
  <c r="Z45" i="19"/>
  <c r="Z51" i="19" s="1"/>
  <c r="M46" i="19"/>
  <c r="O48" i="19"/>
  <c r="AA48" i="19"/>
  <c r="U24" i="18"/>
  <c r="W26" i="18"/>
  <c r="X28" i="18"/>
  <c r="D39" i="18"/>
  <c r="D46" i="18" s="1"/>
  <c r="D52" i="18" s="1"/>
  <c r="K30" i="18"/>
  <c r="AF31" i="18"/>
  <c r="F33" i="18"/>
  <c r="G36" i="18"/>
  <c r="P36" i="18"/>
  <c r="N37" i="18"/>
  <c r="O38" i="18"/>
  <c r="AH39" i="18"/>
  <c r="AL39" i="18" s="1"/>
  <c r="X48" i="18"/>
  <c r="H46" i="18"/>
  <c r="H52" i="18" s="1"/>
  <c r="V11" i="19"/>
  <c r="M14" i="19"/>
  <c r="W16" i="19"/>
  <c r="I11" i="19"/>
  <c r="F23" i="19"/>
  <c r="L24" i="19" s="1"/>
  <c r="I42" i="19"/>
  <c r="I26" i="19"/>
  <c r="AB30" i="19"/>
  <c r="AA30" i="19"/>
  <c r="Z30" i="19"/>
  <c r="Y30" i="19"/>
  <c r="R30" i="19"/>
  <c r="W32" i="19"/>
  <c r="AE37" i="19"/>
  <c r="N45" i="19"/>
  <c r="N51" i="19" s="1"/>
  <c r="U38" i="19"/>
  <c r="S38" i="19"/>
  <c r="AA38" i="19"/>
  <c r="AE39" i="19"/>
  <c r="AA40" i="19"/>
  <c r="P48" i="19"/>
  <c r="AB48" i="19"/>
  <c r="X26" i="18"/>
  <c r="E39" i="18"/>
  <c r="E46" i="18" s="1"/>
  <c r="F31" i="18"/>
  <c r="L32" i="18" s="1"/>
  <c r="Q36" i="18"/>
  <c r="AA38" i="18"/>
  <c r="P38" i="18"/>
  <c r="M42" i="18"/>
  <c r="Y48" i="18"/>
  <c r="G11" i="19"/>
  <c r="AK15" i="19"/>
  <c r="AI21" i="19"/>
  <c r="X32" i="19"/>
  <c r="M36" i="19"/>
  <c r="AB38" i="19"/>
  <c r="AB40" i="19"/>
  <c r="K46" i="19"/>
  <c r="N42" i="18"/>
  <c r="T43" i="18" s="1"/>
  <c r="T49" i="18" s="1"/>
  <c r="Z48" i="18"/>
  <c r="O45" i="18"/>
  <c r="O51" i="18" s="1"/>
  <c r="S14" i="19"/>
  <c r="R14" i="19"/>
  <c r="Q14" i="19"/>
  <c r="P14" i="19"/>
  <c r="AG14" i="19" s="1"/>
  <c r="AK14" i="19" s="1"/>
  <c r="AE13" i="19"/>
  <c r="AI13" i="19" s="1"/>
  <c r="T14" i="19"/>
  <c r="H24" i="19"/>
  <c r="K26" i="19"/>
  <c r="K42" i="19"/>
  <c r="H26" i="19"/>
  <c r="AE27" i="19"/>
  <c r="S28" i="19"/>
  <c r="Q28" i="19"/>
  <c r="U30" i="19"/>
  <c r="Y32" i="19"/>
  <c r="R36" i="19"/>
  <c r="Q36" i="19"/>
  <c r="P36" i="19"/>
  <c r="O36" i="19"/>
  <c r="T36" i="19"/>
  <c r="S36" i="19"/>
  <c r="P38" i="19"/>
  <c r="AG38" i="19" s="1"/>
  <c r="AK38" i="19" s="1"/>
  <c r="AC38" i="19"/>
  <c r="AC40" i="19"/>
  <c r="R48" i="19"/>
  <c r="T16" i="18"/>
  <c r="W20" i="18"/>
  <c r="AH20" i="18" s="1"/>
  <c r="AL20" i="18" s="1"/>
  <c r="X22" i="18"/>
  <c r="AH22" i="18" s="1"/>
  <c r="AL22" i="18" s="1"/>
  <c r="AE23" i="18"/>
  <c r="AI23" i="18" s="1"/>
  <c r="E42" i="18"/>
  <c r="E48" i="18" s="1"/>
  <c r="Z26" i="18"/>
  <c r="AA28" i="18"/>
  <c r="AB30" i="18"/>
  <c r="P32" i="18"/>
  <c r="AG32" i="18" s="1"/>
  <c r="AK32" i="18" s="1"/>
  <c r="S36" i="18"/>
  <c r="O48" i="18"/>
  <c r="AA48" i="18"/>
  <c r="T45" i="18"/>
  <c r="T51" i="18" s="1"/>
  <c r="L46" i="18"/>
  <c r="L52" i="18" s="1"/>
  <c r="AC14" i="19"/>
  <c r="Y14" i="19"/>
  <c r="AH14" i="19" s="1"/>
  <c r="AL14" i="19" s="1"/>
  <c r="U14" i="19"/>
  <c r="G16" i="19"/>
  <c r="AF15" i="19"/>
  <c r="AJ15" i="19" s="1"/>
  <c r="AA16" i="19"/>
  <c r="W20" i="19"/>
  <c r="AB20" i="19"/>
  <c r="L26" i="19"/>
  <c r="R28" i="19"/>
  <c r="E39" i="19"/>
  <c r="E46" i="19" s="1"/>
  <c r="E52" i="19" s="1"/>
  <c r="W30" i="19"/>
  <c r="F31" i="19"/>
  <c r="AL31" i="19"/>
  <c r="U36" i="19"/>
  <c r="Q38" i="19"/>
  <c r="I39" i="19"/>
  <c r="W18" i="18"/>
  <c r="AH18" i="18" s="1"/>
  <c r="AL18" i="18" s="1"/>
  <c r="X20" i="18"/>
  <c r="Y22" i="18"/>
  <c r="AF23" i="18"/>
  <c r="AJ23" i="18" s="1"/>
  <c r="AA26" i="18"/>
  <c r="O28" i="18"/>
  <c r="AG28" i="18" s="1"/>
  <c r="AK28" i="18" s="1"/>
  <c r="AB28" i="18"/>
  <c r="Q32" i="18"/>
  <c r="U36" i="18"/>
  <c r="AG37" i="18"/>
  <c r="AK37" i="18" s="1"/>
  <c r="W40" i="18"/>
  <c r="U45" i="18"/>
  <c r="U51" i="18" s="1"/>
  <c r="AF13" i="19"/>
  <c r="AB16" i="19"/>
  <c r="M18" i="19"/>
  <c r="G22" i="19"/>
  <c r="M42" i="19"/>
  <c r="AG26" i="19"/>
  <c r="AK26" i="19" s="1"/>
  <c r="T28" i="19"/>
  <c r="F29" i="19"/>
  <c r="M30" i="19" s="1"/>
  <c r="X30" i="19"/>
  <c r="M34" i="19"/>
  <c r="AE35" i="19"/>
  <c r="AI35" i="19" s="1"/>
  <c r="J37" i="19"/>
  <c r="J46" i="19"/>
  <c r="J52" i="19" s="1"/>
  <c r="T43" i="19"/>
  <c r="T49" i="19" s="1"/>
  <c r="O26" i="18"/>
  <c r="AB26" i="18"/>
  <c r="R32" i="18"/>
  <c r="AH37" i="18"/>
  <c r="AL37" i="18" s="1"/>
  <c r="X40" i="18"/>
  <c r="Q43" i="18"/>
  <c r="O12" i="19"/>
  <c r="S12" i="19"/>
  <c r="AK13" i="19"/>
  <c r="AC16" i="19"/>
  <c r="U18" i="19"/>
  <c r="T18" i="19"/>
  <c r="S18" i="19"/>
  <c r="R18" i="19"/>
  <c r="O18" i="19"/>
  <c r="K24" i="19"/>
  <c r="N42" i="19"/>
  <c r="Q43" i="19" s="1"/>
  <c r="Q49" i="19" s="1"/>
  <c r="D37" i="19"/>
  <c r="D45" i="19" s="1"/>
  <c r="U28" i="19"/>
  <c r="AK29" i="19"/>
  <c r="AC30" i="19"/>
  <c r="AF35" i="19"/>
  <c r="AJ35" i="19" s="1"/>
  <c r="R38" i="19"/>
  <c r="W38" i="18"/>
  <c r="Y40" i="18"/>
  <c r="R43" i="18"/>
  <c r="R49" i="18" s="1"/>
  <c r="S52" i="18"/>
  <c r="P12" i="19"/>
  <c r="F13" i="19"/>
  <c r="I22" i="19"/>
  <c r="AL29" i="19"/>
  <c r="AC34" i="19"/>
  <c r="AB34" i="19"/>
  <c r="AA34" i="19"/>
  <c r="W34" i="19"/>
  <c r="AK35" i="19"/>
  <c r="T38" i="19"/>
  <c r="V42" i="19"/>
  <c r="K45" i="19"/>
  <c r="H37" i="18"/>
  <c r="AB38" i="18"/>
  <c r="Z40" i="18"/>
  <c r="Z46" i="18"/>
  <c r="Z52" i="18" s="1"/>
  <c r="S43" i="18"/>
  <c r="S49" i="18" s="1"/>
  <c r="T46" i="18"/>
  <c r="T52" i="18" s="1"/>
  <c r="AE17" i="19"/>
  <c r="Q18" i="19"/>
  <c r="AL19" i="19"/>
  <c r="Y20" i="19"/>
  <c r="D42" i="19"/>
  <c r="D48" i="19" s="1"/>
  <c r="F27" i="19"/>
  <c r="I28" i="19" s="1"/>
  <c r="AF27" i="19"/>
  <c r="AJ27" i="19" s="1"/>
  <c r="AE33" i="19"/>
  <c r="AI33" i="19" s="1"/>
  <c r="W43" i="19"/>
  <c r="R40" i="19"/>
  <c r="AG40" i="19" s="1"/>
  <c r="AK40" i="19" s="1"/>
  <c r="T40" i="19"/>
  <c r="L46" i="19"/>
  <c r="L52" i="19" s="1"/>
  <c r="X46" i="19"/>
  <c r="X52" i="19" s="1"/>
  <c r="O20" i="19"/>
  <c r="P22" i="19"/>
  <c r="AC22" i="19"/>
  <c r="Q24" i="19"/>
  <c r="AG24" i="19" s="1"/>
  <c r="AK24" i="19" s="1"/>
  <c r="R26" i="19"/>
  <c r="G30" i="19"/>
  <c r="X36" i="19"/>
  <c r="U40" i="19"/>
  <c r="AC43" i="19"/>
  <c r="O45" i="19"/>
  <c r="O51" i="19" s="1"/>
  <c r="AA45" i="19"/>
  <c r="AA51" i="19" s="1"/>
  <c r="W48" i="19"/>
  <c r="N46" i="19"/>
  <c r="Z46" i="19"/>
  <c r="Z52" i="19" s="1"/>
  <c r="Q45" i="19"/>
  <c r="Q51" i="19" s="1"/>
  <c r="AC45" i="19"/>
  <c r="AC51" i="19" s="1"/>
  <c r="O46" i="19"/>
  <c r="O52" i="19" s="1"/>
  <c r="AA46" i="19"/>
  <c r="AA52" i="19" s="1"/>
  <c r="G37" i="19"/>
  <c r="R45" i="19"/>
  <c r="R51" i="19" s="1"/>
  <c r="P46" i="19"/>
  <c r="P52" i="19" s="1"/>
  <c r="AB46" i="19"/>
  <c r="AB52" i="19" s="1"/>
  <c r="AH11" i="19"/>
  <c r="S20" i="19"/>
  <c r="T22" i="19"/>
  <c r="W26" i="19"/>
  <c r="AH26" i="19" s="1"/>
  <c r="AL26" i="19" s="1"/>
  <c r="X28" i="19"/>
  <c r="AB36" i="19"/>
  <c r="H37" i="19"/>
  <c r="AG37" i="19"/>
  <c r="AK37" i="19" s="1"/>
  <c r="G39" i="19"/>
  <c r="S45" i="19"/>
  <c r="S51" i="19" s="1"/>
  <c r="Q46" i="19"/>
  <c r="Q52" i="19" s="1"/>
  <c r="AC46" i="19"/>
  <c r="AC52" i="19" s="1"/>
  <c r="T20" i="19"/>
  <c r="W24" i="19"/>
  <c r="AH24" i="19" s="1"/>
  <c r="AL24" i="19" s="1"/>
  <c r="X26" i="19"/>
  <c r="Y28" i="19"/>
  <c r="AH28" i="19" s="1"/>
  <c r="AL28" i="19" s="1"/>
  <c r="AF29" i="19"/>
  <c r="AJ29" i="19" s="1"/>
  <c r="O34" i="19"/>
  <c r="AG34" i="19" s="1"/>
  <c r="AK34" i="19" s="1"/>
  <c r="I37" i="19"/>
  <c r="AH37" i="19"/>
  <c r="AL37" i="19" s="1"/>
  <c r="H39" i="19"/>
  <c r="AG39" i="19"/>
  <c r="AK39" i="19" s="1"/>
  <c r="R46" i="19"/>
  <c r="R52" i="19" s="1"/>
  <c r="W22" i="19"/>
  <c r="AH22" i="19" s="1"/>
  <c r="AL22" i="19" s="1"/>
  <c r="X24" i="19"/>
  <c r="Y26" i="19"/>
  <c r="Z28" i="19"/>
  <c r="P34" i="19"/>
  <c r="AE23" i="19"/>
  <c r="N47" i="16" l="1"/>
  <c r="Q42" i="16"/>
  <c r="O48" i="16"/>
  <c r="I26" i="17"/>
  <c r="J26" i="17"/>
  <c r="G26" i="17"/>
  <c r="AF26" i="17" s="1"/>
  <c r="AJ26" i="17" s="1"/>
  <c r="K26" i="17"/>
  <c r="H32" i="19"/>
  <c r="I32" i="19"/>
  <c r="G32" i="19"/>
  <c r="G32" i="18"/>
  <c r="AF18" i="19"/>
  <c r="AJ18" i="19" s="1"/>
  <c r="N10" i="16"/>
  <c r="Y10" i="16"/>
  <c r="O11" i="16"/>
  <c r="W30" i="17"/>
  <c r="V39" i="17"/>
  <c r="AC30" i="17"/>
  <c r="AB30" i="17"/>
  <c r="AA30" i="17"/>
  <c r="Y30" i="17"/>
  <c r="K19" i="16"/>
  <c r="AG20" i="17"/>
  <c r="AK20" i="17" s="1"/>
  <c r="J21" i="16"/>
  <c r="Z20" i="17"/>
  <c r="F65" i="15"/>
  <c r="N13" i="15"/>
  <c r="N66" i="15" s="1"/>
  <c r="M13" i="15"/>
  <c r="M66" i="15" s="1"/>
  <c r="L13" i="15"/>
  <c r="L66" i="15" s="1"/>
  <c r="H13" i="15"/>
  <c r="H66" i="15" s="1"/>
  <c r="I65" i="13"/>
  <c r="I59" i="13"/>
  <c r="I66" i="13" s="1"/>
  <c r="K60" i="13"/>
  <c r="K67" i="13" s="1"/>
  <c r="AD65" i="15"/>
  <c r="AD13" i="15"/>
  <c r="AD66" i="15" s="1"/>
  <c r="AD14" i="15"/>
  <c r="H61" i="11"/>
  <c r="J30" i="10"/>
  <c r="I30" i="10"/>
  <c r="H30" i="10"/>
  <c r="G30" i="10"/>
  <c r="F30" i="10"/>
  <c r="E29" i="10"/>
  <c r="R29" i="10" s="1"/>
  <c r="S29" i="10" s="1"/>
  <c r="N30" i="10"/>
  <c r="R28" i="10"/>
  <c r="S28" i="10" s="1"/>
  <c r="M30" i="10"/>
  <c r="K30" i="10"/>
  <c r="L30" i="10"/>
  <c r="M49" i="8"/>
  <c r="O47" i="6"/>
  <c r="O53" i="6" s="1"/>
  <c r="M48" i="19"/>
  <c r="J34" i="18"/>
  <c r="K34" i="18"/>
  <c r="I34" i="18"/>
  <c r="I22" i="18"/>
  <c r="K22" i="18"/>
  <c r="AH38" i="19"/>
  <c r="AL38" i="19" s="1"/>
  <c r="AE25" i="17"/>
  <c r="AI25" i="17" s="1"/>
  <c r="Q26" i="17"/>
  <c r="N42" i="17"/>
  <c r="AF34" i="19"/>
  <c r="AJ34" i="19" s="1"/>
  <c r="Q38" i="18"/>
  <c r="M16" i="18"/>
  <c r="L16" i="18"/>
  <c r="I16" i="18"/>
  <c r="AE35" i="17"/>
  <c r="U36" i="17"/>
  <c r="H45" i="17"/>
  <c r="AA28" i="16"/>
  <c r="N38" i="16"/>
  <c r="AI33" i="18"/>
  <c r="AI23" i="19"/>
  <c r="M32" i="19"/>
  <c r="L32" i="19"/>
  <c r="AG26" i="18"/>
  <c r="AK26" i="18" s="1"/>
  <c r="J24" i="19"/>
  <c r="AH30" i="19"/>
  <c r="AL30" i="19" s="1"/>
  <c r="AH16" i="19"/>
  <c r="AL16" i="19" s="1"/>
  <c r="AJ31" i="18"/>
  <c r="T40" i="18"/>
  <c r="G24" i="18"/>
  <c r="K22" i="19"/>
  <c r="AF39" i="18"/>
  <c r="F39" i="18"/>
  <c r="G46" i="18"/>
  <c r="G52" i="18" s="1"/>
  <c r="M32" i="18"/>
  <c r="S36" i="17"/>
  <c r="G16" i="18"/>
  <c r="Z36" i="16"/>
  <c r="AC36" i="16" s="1"/>
  <c r="G36" i="16"/>
  <c r="G44" i="16" s="1"/>
  <c r="M44" i="16"/>
  <c r="M50" i="16" s="1"/>
  <c r="AC20" i="17"/>
  <c r="P36" i="17"/>
  <c r="AC32" i="17"/>
  <c r="S22" i="17"/>
  <c r="AE21" i="17"/>
  <c r="Q22" i="17"/>
  <c r="P22" i="17"/>
  <c r="AE31" i="17"/>
  <c r="V52" i="19"/>
  <c r="AK25" i="17"/>
  <c r="L48" i="18"/>
  <c r="H20" i="17"/>
  <c r="AF20" i="17" s="1"/>
  <c r="AJ20" i="17" s="1"/>
  <c r="K20" i="17"/>
  <c r="P37" i="16"/>
  <c r="W55" i="15"/>
  <c r="B37" i="15"/>
  <c r="A37" i="15" s="1"/>
  <c r="AE55" i="15"/>
  <c r="T41" i="16"/>
  <c r="B44" i="15"/>
  <c r="A44" i="15" s="1"/>
  <c r="W37" i="16"/>
  <c r="AE19" i="17"/>
  <c r="AI19" i="17" s="1"/>
  <c r="I19" i="16"/>
  <c r="P13" i="15"/>
  <c r="P66" i="15" s="1"/>
  <c r="D48" i="14"/>
  <c r="I43" i="14"/>
  <c r="I49" i="14" s="1"/>
  <c r="E43" i="14"/>
  <c r="E49" i="14" s="1"/>
  <c r="H16" i="16"/>
  <c r="K17" i="16" s="1"/>
  <c r="I17" i="16"/>
  <c r="I52" i="13"/>
  <c r="I62" i="13"/>
  <c r="I69" i="13" s="1"/>
  <c r="O51" i="13"/>
  <c r="Q51" i="13" s="1"/>
  <c r="M18" i="11"/>
  <c r="L18" i="11"/>
  <c r="K18" i="11"/>
  <c r="E13" i="11"/>
  <c r="J18" i="11"/>
  <c r="I18" i="11"/>
  <c r="H18" i="11"/>
  <c r="G18" i="11"/>
  <c r="F18" i="11"/>
  <c r="E17" i="11"/>
  <c r="R17" i="11" s="1"/>
  <c r="S17" i="11" s="1"/>
  <c r="R16" i="11"/>
  <c r="S16" i="11" s="1"/>
  <c r="N18" i="11"/>
  <c r="E65" i="13"/>
  <c r="E59" i="13"/>
  <c r="E66" i="13" s="1"/>
  <c r="F60" i="13"/>
  <c r="F67" i="13" s="1"/>
  <c r="H60" i="13"/>
  <c r="G60" i="13"/>
  <c r="G67" i="13" s="1"/>
  <c r="E50" i="11"/>
  <c r="R50" i="11" s="1"/>
  <c r="S50" i="11" s="1"/>
  <c r="N51" i="11"/>
  <c r="R49" i="11"/>
  <c r="S49" i="11" s="1"/>
  <c r="M51" i="11"/>
  <c r="L51" i="11"/>
  <c r="K51" i="11"/>
  <c r="J51" i="11"/>
  <c r="I51" i="11"/>
  <c r="H51" i="11"/>
  <c r="G51" i="11"/>
  <c r="F51" i="11"/>
  <c r="Q54" i="13"/>
  <c r="G65" i="15"/>
  <c r="M14" i="15"/>
  <c r="B12" i="15"/>
  <c r="A12" i="15" s="1"/>
  <c r="L14" i="15"/>
  <c r="L67" i="15" s="1"/>
  <c r="H14" i="15"/>
  <c r="G13" i="15"/>
  <c r="I14" i="15"/>
  <c r="AE15" i="7"/>
  <c r="AH15" i="7" s="1"/>
  <c r="F15" i="7"/>
  <c r="G16" i="7"/>
  <c r="AJ39" i="7"/>
  <c r="Y49" i="7"/>
  <c r="AE11" i="8"/>
  <c r="F11" i="8"/>
  <c r="G49" i="8"/>
  <c r="AH12" i="4"/>
  <c r="AP12" i="4"/>
  <c r="AR12" i="4"/>
  <c r="AG12" i="4"/>
  <c r="F17" i="17"/>
  <c r="N48" i="10"/>
  <c r="R46" i="10"/>
  <c r="S46" i="10" s="1"/>
  <c r="M48" i="10"/>
  <c r="L48" i="10"/>
  <c r="K48" i="10"/>
  <c r="J48" i="10"/>
  <c r="I48" i="10"/>
  <c r="H48" i="10"/>
  <c r="G48" i="10"/>
  <c r="F48" i="10"/>
  <c r="E47" i="10"/>
  <c r="R47" i="10" s="1"/>
  <c r="S47" i="10" s="1"/>
  <c r="M67" i="10"/>
  <c r="I61" i="11"/>
  <c r="F61" i="11"/>
  <c r="E60" i="11"/>
  <c r="D66" i="10"/>
  <c r="F60" i="10"/>
  <c r="G60" i="10"/>
  <c r="I60" i="10"/>
  <c r="O60" i="10"/>
  <c r="P60" i="10"/>
  <c r="V47" i="9"/>
  <c r="V53" i="9" s="1"/>
  <c r="AB40" i="9"/>
  <c r="AA40" i="9"/>
  <c r="Y40" i="9"/>
  <c r="AC40" i="9"/>
  <c r="Z40" i="9"/>
  <c r="W40" i="9"/>
  <c r="W38" i="7"/>
  <c r="W46" i="7"/>
  <c r="W52" i="7" s="1"/>
  <c r="AG37" i="7"/>
  <c r="V37" i="7"/>
  <c r="AE27" i="7"/>
  <c r="F27" i="7"/>
  <c r="J28" i="7" s="1"/>
  <c r="AR49" i="4"/>
  <c r="Q47" i="5"/>
  <c r="Q53" i="5" s="1"/>
  <c r="K49" i="5"/>
  <c r="B55" i="15"/>
  <c r="A55" i="15" s="1"/>
  <c r="J45" i="16"/>
  <c r="J51" i="16" s="1"/>
  <c r="V65" i="15"/>
  <c r="AH12" i="15"/>
  <c r="AI12" i="15" s="1"/>
  <c r="V13" i="15"/>
  <c r="Y14" i="15"/>
  <c r="X14" i="15"/>
  <c r="AB14" i="15"/>
  <c r="AB67" i="15" s="1"/>
  <c r="N52" i="19"/>
  <c r="K28" i="19"/>
  <c r="G28" i="19"/>
  <c r="H28" i="19"/>
  <c r="X43" i="18"/>
  <c r="M28" i="19"/>
  <c r="E52" i="18"/>
  <c r="AC12" i="19"/>
  <c r="AA12" i="19"/>
  <c r="Z12" i="19"/>
  <c r="W12" i="19"/>
  <c r="Y12" i="19"/>
  <c r="L38" i="18"/>
  <c r="L45" i="18"/>
  <c r="L51" i="18" s="1"/>
  <c r="AJ23" i="19"/>
  <c r="M39" i="17"/>
  <c r="G28" i="18"/>
  <c r="AF28" i="18" s="1"/>
  <c r="AJ28" i="18" s="1"/>
  <c r="L28" i="18"/>
  <c r="H28" i="18"/>
  <c r="M30" i="18"/>
  <c r="H30" i="18"/>
  <c r="I30" i="18"/>
  <c r="G30" i="18"/>
  <c r="O48" i="17"/>
  <c r="O43" i="17"/>
  <c r="AL25" i="17"/>
  <c r="AF13" i="17"/>
  <c r="AJ13" i="17" s="1"/>
  <c r="F13" i="17"/>
  <c r="G11" i="17"/>
  <c r="G14" i="17"/>
  <c r="AF31" i="17"/>
  <c r="M47" i="16"/>
  <c r="P42" i="16"/>
  <c r="P48" i="16" s="1"/>
  <c r="T46" i="17"/>
  <c r="T52" i="17" s="1"/>
  <c r="Z24" i="17"/>
  <c r="AB24" i="17"/>
  <c r="X24" i="17"/>
  <c r="AH24" i="17" s="1"/>
  <c r="AL24" i="17" s="1"/>
  <c r="Y24" i="17"/>
  <c r="AH22" i="17"/>
  <c r="AL22" i="17" s="1"/>
  <c r="Y40" i="17"/>
  <c r="Y46" i="17"/>
  <c r="Y52" i="17" s="1"/>
  <c r="K16" i="18"/>
  <c r="J16" i="18"/>
  <c r="W32" i="17"/>
  <c r="Q44" i="16"/>
  <c r="Q50" i="16" s="1"/>
  <c r="AB18" i="16"/>
  <c r="M11" i="17"/>
  <c r="K38" i="16"/>
  <c r="F63" i="15"/>
  <c r="F70" i="15" s="1"/>
  <c r="M55" i="15"/>
  <c r="K55" i="15"/>
  <c r="J55" i="15"/>
  <c r="I55" i="15"/>
  <c r="Q55" i="15"/>
  <c r="N55" i="15"/>
  <c r="H55" i="15"/>
  <c r="AD14" i="16"/>
  <c r="V62" i="15"/>
  <c r="V69" i="15" s="1"/>
  <c r="V52" i="15"/>
  <c r="AH52" i="15" s="1"/>
  <c r="AI52" i="15" s="1"/>
  <c r="AH51" i="15"/>
  <c r="AI51" i="15" s="1"/>
  <c r="AC53" i="15"/>
  <c r="Z53" i="15"/>
  <c r="Y52" i="15"/>
  <c r="G70" i="15"/>
  <c r="O25" i="13"/>
  <c r="Q25" i="13" s="1"/>
  <c r="E38" i="14"/>
  <c r="D45" i="14"/>
  <c r="D51" i="14" s="1"/>
  <c r="G38" i="14"/>
  <c r="F38" i="14"/>
  <c r="B17" i="15"/>
  <c r="A17" i="15" s="1"/>
  <c r="E52" i="10"/>
  <c r="D63" i="10"/>
  <c r="D70" i="10" s="1"/>
  <c r="L53" i="10"/>
  <c r="K53" i="10"/>
  <c r="M53" i="10"/>
  <c r="F53" i="10"/>
  <c r="N53" i="10"/>
  <c r="L28" i="9"/>
  <c r="H28" i="9"/>
  <c r="M28" i="9"/>
  <c r="G28" i="9"/>
  <c r="J28" i="9"/>
  <c r="K28" i="9"/>
  <c r="I28" i="9"/>
  <c r="AG30" i="8"/>
  <c r="AJ30" i="8" s="1"/>
  <c r="N49" i="8"/>
  <c r="S44" i="8"/>
  <c r="S50" i="8" s="1"/>
  <c r="R44" i="8"/>
  <c r="R50" i="8" s="1"/>
  <c r="Q44" i="8"/>
  <c r="P44" i="8"/>
  <c r="P50" i="8" s="1"/>
  <c r="O44" i="8"/>
  <c r="N52" i="8"/>
  <c r="F43" i="6"/>
  <c r="N26" i="6"/>
  <c r="O26" i="6"/>
  <c r="M26" i="6"/>
  <c r="H26" i="6"/>
  <c r="I26" i="6"/>
  <c r="Q26" i="6"/>
  <c r="R26" i="6"/>
  <c r="K26" i="6"/>
  <c r="G26" i="6"/>
  <c r="AT26" i="6" s="1"/>
  <c r="AW26" i="6" s="1"/>
  <c r="J26" i="6"/>
  <c r="P26" i="6"/>
  <c r="AE22" i="4"/>
  <c r="AA22" i="4"/>
  <c r="Z22" i="4"/>
  <c r="Y22" i="4"/>
  <c r="AB22" i="4"/>
  <c r="U22" i="4"/>
  <c r="AD22" i="4"/>
  <c r="T22" i="4"/>
  <c r="W22" i="4"/>
  <c r="V22" i="4"/>
  <c r="X22" i="4"/>
  <c r="AC22" i="4"/>
  <c r="AG28" i="19"/>
  <c r="AK28" i="19" s="1"/>
  <c r="AG16" i="18"/>
  <c r="AK16" i="18" s="1"/>
  <c r="K32" i="19"/>
  <c r="V52" i="18"/>
  <c r="H46" i="17"/>
  <c r="AE11" i="18"/>
  <c r="AI11" i="18" s="1"/>
  <c r="U12" i="18"/>
  <c r="J25" i="16"/>
  <c r="G41" i="16"/>
  <c r="AL39" i="17"/>
  <c r="L47" i="16"/>
  <c r="AF21" i="17"/>
  <c r="F21" i="17"/>
  <c r="U34" i="17"/>
  <c r="AB26" i="17"/>
  <c r="J19" i="16"/>
  <c r="AC18" i="16"/>
  <c r="Q29" i="16"/>
  <c r="AE15" i="17"/>
  <c r="T16" i="17"/>
  <c r="S16" i="17"/>
  <c r="R16" i="17"/>
  <c r="Q16" i="17"/>
  <c r="P16" i="17"/>
  <c r="O16" i="17"/>
  <c r="AH53" i="15"/>
  <c r="AI53" i="15" s="1"/>
  <c r="AD60" i="15"/>
  <c r="AD59" i="15"/>
  <c r="Q12" i="18"/>
  <c r="AA16" i="17"/>
  <c r="AH43" i="15"/>
  <c r="AI43" i="15" s="1"/>
  <c r="S47" i="16"/>
  <c r="V42" i="16"/>
  <c r="K24" i="14"/>
  <c r="L24" i="14" s="1"/>
  <c r="AH29" i="15"/>
  <c r="AI29" i="15" s="1"/>
  <c r="AA14" i="15"/>
  <c r="Y13" i="15"/>
  <c r="L53" i="13"/>
  <c r="E13" i="13"/>
  <c r="O13" i="13" s="1"/>
  <c r="Q13" i="13" s="1"/>
  <c r="O12" i="13"/>
  <c r="Q12" i="13" s="1"/>
  <c r="L55" i="13"/>
  <c r="N60" i="10"/>
  <c r="L60" i="10"/>
  <c r="L67" i="10" s="1"/>
  <c r="L46" i="9"/>
  <c r="L52" i="9" s="1"/>
  <c r="H30" i="9"/>
  <c r="G30" i="9"/>
  <c r="K30" i="9"/>
  <c r="J30" i="9"/>
  <c r="M34" i="7"/>
  <c r="H34" i="7"/>
  <c r="G34" i="7"/>
  <c r="V11" i="7"/>
  <c r="AG11" i="7"/>
  <c r="AJ11" i="7" s="1"/>
  <c r="W49" i="7"/>
  <c r="H12" i="8"/>
  <c r="P46" i="7"/>
  <c r="P52" i="7" s="1"/>
  <c r="H37" i="7"/>
  <c r="F39" i="5"/>
  <c r="Q40" i="5" s="1"/>
  <c r="AV32" i="5"/>
  <c r="AY32" i="5" s="1"/>
  <c r="AU22" i="5"/>
  <c r="AX22" i="5" s="1"/>
  <c r="AL46" i="4"/>
  <c r="AL52" i="4" s="1"/>
  <c r="Z49" i="4"/>
  <c r="AG12" i="18"/>
  <c r="AK12" i="18" s="1"/>
  <c r="L18" i="17"/>
  <c r="L11" i="17"/>
  <c r="K10" i="16"/>
  <c r="M38" i="18"/>
  <c r="AG22" i="19"/>
  <c r="AK22" i="19" s="1"/>
  <c r="H45" i="18"/>
  <c r="H51" i="18" s="1"/>
  <c r="H38" i="18"/>
  <c r="D52" i="19"/>
  <c r="AG36" i="18"/>
  <c r="AK36" i="18" s="1"/>
  <c r="AF36" i="19"/>
  <c r="AJ36" i="19" s="1"/>
  <c r="U26" i="17"/>
  <c r="K39" i="17"/>
  <c r="AI25" i="18"/>
  <c r="AF33" i="17"/>
  <c r="AG34" i="18"/>
  <c r="AK34" i="18" s="1"/>
  <c r="Q45" i="17"/>
  <c r="Q51" i="17" s="1"/>
  <c r="AL11" i="19"/>
  <c r="AG20" i="19"/>
  <c r="AK20" i="19" s="1"/>
  <c r="K51" i="19"/>
  <c r="L14" i="19"/>
  <c r="I14" i="19"/>
  <c r="J14" i="19"/>
  <c r="AF14" i="19" s="1"/>
  <c r="AJ14" i="19" s="1"/>
  <c r="H14" i="19"/>
  <c r="AB12" i="19"/>
  <c r="J45" i="19"/>
  <c r="J51" i="19" s="1"/>
  <c r="AH26" i="18"/>
  <c r="AL26" i="18" s="1"/>
  <c r="H48" i="18"/>
  <c r="G20" i="19"/>
  <c r="M20" i="19"/>
  <c r="L20" i="19"/>
  <c r="K20" i="19"/>
  <c r="AI19" i="19"/>
  <c r="AB12" i="18"/>
  <c r="J48" i="18"/>
  <c r="H22" i="18"/>
  <c r="AH16" i="18"/>
  <c r="AL16" i="18" s="1"/>
  <c r="K46" i="18"/>
  <c r="K52" i="18" s="1"/>
  <c r="L37" i="17"/>
  <c r="M24" i="18"/>
  <c r="I23" i="16"/>
  <c r="H22" i="16"/>
  <c r="K23" i="16" s="1"/>
  <c r="AJ29" i="18"/>
  <c r="J44" i="16"/>
  <c r="J50" i="16" s="1"/>
  <c r="J37" i="16"/>
  <c r="I37" i="17"/>
  <c r="AF23" i="17"/>
  <c r="AJ23" i="17" s="1"/>
  <c r="F23" i="17"/>
  <c r="H24" i="17" s="1"/>
  <c r="AB48" i="17"/>
  <c r="AG39" i="17"/>
  <c r="Q24" i="17"/>
  <c r="X12" i="17"/>
  <c r="K41" i="16"/>
  <c r="U16" i="17"/>
  <c r="W52" i="15"/>
  <c r="B32" i="15"/>
  <c r="A32" i="15" s="1"/>
  <c r="AA60" i="15"/>
  <c r="AE29" i="17"/>
  <c r="Q27" i="16"/>
  <c r="AH26" i="15"/>
  <c r="AI26" i="15" s="1"/>
  <c r="T10" i="16"/>
  <c r="V11" i="16"/>
  <c r="AH32" i="15"/>
  <c r="AI32" i="15" s="1"/>
  <c r="B19" i="15"/>
  <c r="A19" i="15" s="1"/>
  <c r="O55" i="15"/>
  <c r="P50" i="13"/>
  <c r="R50" i="13" s="1"/>
  <c r="E52" i="11"/>
  <c r="E38" i="11"/>
  <c r="R38" i="11" s="1"/>
  <c r="S38" i="11" s="1"/>
  <c r="N39" i="11"/>
  <c r="R37" i="11"/>
  <c r="S37" i="11" s="1"/>
  <c r="M39" i="11"/>
  <c r="L39" i="11"/>
  <c r="K39" i="11"/>
  <c r="J39" i="11"/>
  <c r="I39" i="11"/>
  <c r="H39" i="11"/>
  <c r="G39" i="11"/>
  <c r="F39" i="11"/>
  <c r="B34" i="15"/>
  <c r="A34" i="15" s="1"/>
  <c r="O65" i="15"/>
  <c r="O14" i="15"/>
  <c r="O13" i="15"/>
  <c r="O17" i="13"/>
  <c r="Q17" i="13" s="1"/>
  <c r="J47" i="9"/>
  <c r="J53" i="9" s="1"/>
  <c r="AE20" i="9"/>
  <c r="AH20" i="9" s="1"/>
  <c r="AG24" i="8"/>
  <c r="AJ24" i="8" s="1"/>
  <c r="AF28" i="7"/>
  <c r="AI28" i="7" s="1"/>
  <c r="R47" i="3"/>
  <c r="R42" i="3"/>
  <c r="R48" i="3" s="1"/>
  <c r="R51" i="3"/>
  <c r="M32" i="4"/>
  <c r="O32" i="4"/>
  <c r="I32" i="4"/>
  <c r="N32" i="4"/>
  <c r="P32" i="4"/>
  <c r="G32" i="4"/>
  <c r="H32" i="4"/>
  <c r="L32" i="4"/>
  <c r="K32" i="4"/>
  <c r="I32" i="18"/>
  <c r="J32" i="18"/>
  <c r="H32" i="18"/>
  <c r="K32" i="18"/>
  <c r="S38" i="18"/>
  <c r="V48" i="19"/>
  <c r="AB43" i="19"/>
  <c r="AB49" i="19" s="1"/>
  <c r="Z43" i="19"/>
  <c r="Z49" i="19" s="1"/>
  <c r="AA43" i="19"/>
  <c r="AA49" i="19" s="1"/>
  <c r="Y43" i="19"/>
  <c r="Y49" i="19" s="1"/>
  <c r="D51" i="19"/>
  <c r="AG12" i="19"/>
  <c r="AK12" i="19" s="1"/>
  <c r="AJ13" i="19"/>
  <c r="AH20" i="19"/>
  <c r="AL20" i="19" s="1"/>
  <c r="AI27" i="19"/>
  <c r="Z43" i="18"/>
  <c r="X12" i="19"/>
  <c r="X49" i="19" s="1"/>
  <c r="AJ33" i="18"/>
  <c r="X40" i="19"/>
  <c r="H20" i="19"/>
  <c r="X30" i="17"/>
  <c r="F37" i="18"/>
  <c r="J26" i="18"/>
  <c r="M51" i="19"/>
  <c r="I38" i="18"/>
  <c r="AI29" i="18"/>
  <c r="S26" i="17"/>
  <c r="AF20" i="18"/>
  <c r="AJ20" i="18" s="1"/>
  <c r="J28" i="19"/>
  <c r="J30" i="18"/>
  <c r="AJ27" i="18"/>
  <c r="R36" i="17"/>
  <c r="H42" i="17"/>
  <c r="H26" i="17"/>
  <c r="AA45" i="17"/>
  <c r="AA51" i="17" s="1"/>
  <c r="J31" i="16"/>
  <c r="AC30" i="16"/>
  <c r="X20" i="17"/>
  <c r="AH20" i="17" s="1"/>
  <c r="AL20" i="17" s="1"/>
  <c r="AL31" i="17"/>
  <c r="D51" i="17"/>
  <c r="AF25" i="17"/>
  <c r="AJ25" i="17" s="1"/>
  <c r="K42" i="17"/>
  <c r="Q12" i="17"/>
  <c r="T38" i="16"/>
  <c r="W29" i="16"/>
  <c r="G10" i="16"/>
  <c r="J11" i="16" s="1"/>
  <c r="B28" i="15"/>
  <c r="A28" i="15" s="1"/>
  <c r="G18" i="18"/>
  <c r="M18" i="18"/>
  <c r="L18" i="18"/>
  <c r="B50" i="15"/>
  <c r="A50" i="15" s="1"/>
  <c r="B31" i="15"/>
  <c r="A31" i="15" s="1"/>
  <c r="H11" i="17"/>
  <c r="W14" i="15"/>
  <c r="S51" i="16"/>
  <c r="AH16" i="15"/>
  <c r="AI16" i="15" s="1"/>
  <c r="AH37" i="15"/>
  <c r="AI37" i="15" s="1"/>
  <c r="AH25" i="15"/>
  <c r="AI25" i="15" s="1"/>
  <c r="K53" i="13"/>
  <c r="AH41" i="15"/>
  <c r="AI41" i="15" s="1"/>
  <c r="H14" i="13"/>
  <c r="O70" i="15"/>
  <c r="H67" i="11"/>
  <c r="K60" i="10"/>
  <c r="E59" i="10"/>
  <c r="H36" i="7"/>
  <c r="I36" i="7"/>
  <c r="G36" i="7"/>
  <c r="J36" i="7"/>
  <c r="J46" i="7"/>
  <c r="R48" i="17"/>
  <c r="R43" i="17"/>
  <c r="U63" i="15"/>
  <c r="U70" i="15" s="1"/>
  <c r="AF55" i="15"/>
  <c r="Z55" i="15"/>
  <c r="Y55" i="15"/>
  <c r="AB55" i="15"/>
  <c r="AC55" i="15"/>
  <c r="F11" i="19"/>
  <c r="H12" i="19" s="1"/>
  <c r="G12" i="19"/>
  <c r="AF11" i="19"/>
  <c r="AJ11" i="19" s="1"/>
  <c r="AI31" i="18"/>
  <c r="AJ37" i="18"/>
  <c r="AI31" i="19"/>
  <c r="AG30" i="18"/>
  <c r="AK30" i="18" s="1"/>
  <c r="M42" i="17"/>
  <c r="M26" i="17"/>
  <c r="AJ21" i="19"/>
  <c r="M28" i="18"/>
  <c r="AL11" i="18"/>
  <c r="P26" i="17"/>
  <c r="AG26" i="17" s="1"/>
  <c r="AK26" i="17" s="1"/>
  <c r="X28" i="17"/>
  <c r="AH28" i="17" s="1"/>
  <c r="AL28" i="17" s="1"/>
  <c r="V37" i="17"/>
  <c r="AC28" i="17"/>
  <c r="AB28" i="17"/>
  <c r="Z28" i="17"/>
  <c r="H28" i="16"/>
  <c r="K29" i="16" s="1"/>
  <c r="I29" i="16"/>
  <c r="S48" i="17"/>
  <c r="S43" i="17"/>
  <c r="AE13" i="17"/>
  <c r="AI13" i="17" s="1"/>
  <c r="U14" i="17"/>
  <c r="T14" i="17"/>
  <c r="Q14" i="17"/>
  <c r="R14" i="17"/>
  <c r="P14" i="17"/>
  <c r="O14" i="17"/>
  <c r="F31" i="17"/>
  <c r="AG14" i="18"/>
  <c r="AK14" i="18" s="1"/>
  <c r="T22" i="17"/>
  <c r="AC28" i="16"/>
  <c r="AC24" i="16"/>
  <c r="A54" i="15"/>
  <c r="AG30" i="17"/>
  <c r="AK30" i="17" s="1"/>
  <c r="R50" i="16"/>
  <c r="T36" i="17"/>
  <c r="Q13" i="15"/>
  <c r="Q66" i="15" s="1"/>
  <c r="S50" i="16"/>
  <c r="F55" i="13"/>
  <c r="D63" i="13"/>
  <c r="D70" i="13" s="1"/>
  <c r="K55" i="13"/>
  <c r="E55" i="13"/>
  <c r="O55" i="13" s="1"/>
  <c r="Q55" i="13" s="1"/>
  <c r="M55" i="13"/>
  <c r="H55" i="13"/>
  <c r="AH40" i="15"/>
  <c r="AI40" i="15" s="1"/>
  <c r="O32" i="13"/>
  <c r="Q32" i="13" s="1"/>
  <c r="G61" i="11"/>
  <c r="AF34" i="9"/>
  <c r="AI34" i="9" s="1"/>
  <c r="I46" i="8"/>
  <c r="I52" i="8" s="1"/>
  <c r="I11" i="7"/>
  <c r="I49" i="7" s="1"/>
  <c r="M47" i="7"/>
  <c r="M53" i="7" s="1"/>
  <c r="AV18" i="6"/>
  <c r="AY18" i="6" s="1"/>
  <c r="AO49" i="4"/>
  <c r="AN12" i="6"/>
  <c r="AM12" i="6"/>
  <c r="AL12" i="6"/>
  <c r="AK12" i="6"/>
  <c r="AO12" i="6"/>
  <c r="AR12" i="6"/>
  <c r="AG12" i="6"/>
  <c r="AI12" i="6"/>
  <c r="AQ12" i="6"/>
  <c r="AH12" i="6"/>
  <c r="AJ12" i="6"/>
  <c r="H43" i="4"/>
  <c r="F25" i="4"/>
  <c r="AT25" i="4"/>
  <c r="Q49" i="18"/>
  <c r="I40" i="19"/>
  <c r="I46" i="19"/>
  <c r="I52" i="19" s="1"/>
  <c r="K48" i="19"/>
  <c r="N48" i="18"/>
  <c r="U43" i="18"/>
  <c r="U49" i="18" s="1"/>
  <c r="P43" i="18"/>
  <c r="P49" i="18" s="1"/>
  <c r="O43" i="18"/>
  <c r="O49" i="18" s="1"/>
  <c r="H22" i="19"/>
  <c r="L22" i="19"/>
  <c r="M22" i="19"/>
  <c r="AI15" i="18"/>
  <c r="F42" i="18"/>
  <c r="H43" i="18" s="1"/>
  <c r="K26" i="18"/>
  <c r="G26" i="18"/>
  <c r="AJ25" i="18"/>
  <c r="V51" i="18"/>
  <c r="AE11" i="19"/>
  <c r="K24" i="18"/>
  <c r="V42" i="17"/>
  <c r="AB43" i="17" s="1"/>
  <c r="Y26" i="17"/>
  <c r="AA26" i="17"/>
  <c r="W26" i="17"/>
  <c r="AC26" i="17"/>
  <c r="AG37" i="17"/>
  <c r="O45" i="17"/>
  <c r="O51" i="17" s="1"/>
  <c r="J30" i="17"/>
  <c r="J39" i="17"/>
  <c r="F29" i="17"/>
  <c r="J42" i="17"/>
  <c r="G45" i="17"/>
  <c r="AB20" i="17"/>
  <c r="AL19" i="17"/>
  <c r="M20" i="17"/>
  <c r="L45" i="16"/>
  <c r="L51" i="16" s="1"/>
  <c r="Y38" i="16"/>
  <c r="AB38" i="16" s="1"/>
  <c r="O39" i="16"/>
  <c r="F38" i="16"/>
  <c r="R34" i="17"/>
  <c r="AK21" i="17"/>
  <c r="T50" i="16"/>
  <c r="B38" i="15"/>
  <c r="A38" i="15" s="1"/>
  <c r="U62" i="15"/>
  <c r="U69" i="15" s="1"/>
  <c r="AA52" i="15"/>
  <c r="X52" i="15"/>
  <c r="L55" i="15"/>
  <c r="AC14" i="15"/>
  <c r="AC60" i="15"/>
  <c r="V59" i="15"/>
  <c r="Y60" i="15"/>
  <c r="X60" i="15"/>
  <c r="AA55" i="15"/>
  <c r="M61" i="11"/>
  <c r="L61" i="11"/>
  <c r="K61" i="11"/>
  <c r="E26" i="11"/>
  <c r="R26" i="11" s="1"/>
  <c r="S26" i="11" s="1"/>
  <c r="N27" i="11"/>
  <c r="R25" i="11"/>
  <c r="S25" i="11" s="1"/>
  <c r="M27" i="11"/>
  <c r="L27" i="11"/>
  <c r="K27" i="11"/>
  <c r="J27" i="11"/>
  <c r="I27" i="11"/>
  <c r="H27" i="11"/>
  <c r="G27" i="11"/>
  <c r="F27" i="11"/>
  <c r="F49" i="12"/>
  <c r="H44" i="12"/>
  <c r="H50" i="12" s="1"/>
  <c r="G44" i="12"/>
  <c r="W44" i="9"/>
  <c r="V49" i="9"/>
  <c r="AB44" i="9"/>
  <c r="AA44" i="9"/>
  <c r="Y44" i="9"/>
  <c r="Y50" i="9" s="1"/>
  <c r="X44" i="9"/>
  <c r="AC44" i="9"/>
  <c r="N61" i="11"/>
  <c r="F21" i="7"/>
  <c r="H22" i="7" s="1"/>
  <c r="AE21" i="7"/>
  <c r="L49" i="6"/>
  <c r="L44" i="6"/>
  <c r="L52" i="6"/>
  <c r="L32" i="17"/>
  <c r="H34" i="18"/>
  <c r="AJ31" i="19"/>
  <c r="N48" i="19"/>
  <c r="S43" i="19"/>
  <c r="S49" i="19" s="1"/>
  <c r="R43" i="19"/>
  <c r="R49" i="19" s="1"/>
  <c r="O43" i="19"/>
  <c r="O49" i="19" s="1"/>
  <c r="AC49" i="19"/>
  <c r="L28" i="19"/>
  <c r="AG30" i="19"/>
  <c r="AK30" i="19" s="1"/>
  <c r="AE23" i="17"/>
  <c r="AI23" i="17" s="1"/>
  <c r="R24" i="17"/>
  <c r="O24" i="17"/>
  <c r="T24" i="17"/>
  <c r="K12" i="19"/>
  <c r="H34" i="17"/>
  <c r="F33" i="17"/>
  <c r="K34" i="17" s="1"/>
  <c r="AK23" i="17"/>
  <c r="Y20" i="17"/>
  <c r="N36" i="16"/>
  <c r="AA26" i="16"/>
  <c r="Z38" i="17"/>
  <c r="Z45" i="17"/>
  <c r="Z51" i="17" s="1"/>
  <c r="H46" i="19"/>
  <c r="H52" i="19" s="1"/>
  <c r="G46" i="19"/>
  <c r="G52" i="19" s="1"/>
  <c r="AF39" i="19"/>
  <c r="AJ39" i="19" s="1"/>
  <c r="F39" i="19"/>
  <c r="G40" i="19" s="1"/>
  <c r="G45" i="19"/>
  <c r="G51" i="19" s="1"/>
  <c r="AF37" i="19"/>
  <c r="AJ37" i="19" s="1"/>
  <c r="F37" i="19"/>
  <c r="G38" i="19"/>
  <c r="P43" i="19"/>
  <c r="P49" i="19" s="1"/>
  <c r="AI17" i="19"/>
  <c r="AH34" i="19"/>
  <c r="AL34" i="19" s="1"/>
  <c r="AG18" i="19"/>
  <c r="AK18" i="19" s="1"/>
  <c r="U38" i="18"/>
  <c r="J30" i="19"/>
  <c r="I30" i="19"/>
  <c r="AF30" i="19" s="1"/>
  <c r="AJ30" i="19" s="1"/>
  <c r="AH40" i="18"/>
  <c r="AL40" i="18" s="1"/>
  <c r="AF16" i="19"/>
  <c r="AJ16" i="19" s="1"/>
  <c r="K52" i="19"/>
  <c r="M48" i="18"/>
  <c r="AE37" i="18"/>
  <c r="AI37" i="18" s="1"/>
  <c r="R38" i="18"/>
  <c r="AG38" i="18" s="1"/>
  <c r="AK38" i="18" s="1"/>
  <c r="N45" i="18"/>
  <c r="N51" i="18" s="1"/>
  <c r="Z40" i="19"/>
  <c r="H43" i="19"/>
  <c r="H48" i="19"/>
  <c r="AH28" i="18"/>
  <c r="AL28" i="18" s="1"/>
  <c r="J26" i="19"/>
  <c r="AF26" i="19" s="1"/>
  <c r="AJ26" i="19" s="1"/>
  <c r="F42" i="19"/>
  <c r="I43" i="19" s="1"/>
  <c r="AI25" i="19"/>
  <c r="U46" i="17"/>
  <c r="U52" i="17" s="1"/>
  <c r="AK39" i="18"/>
  <c r="S46" i="17"/>
  <c r="S52" i="17" s="1"/>
  <c r="R45" i="17"/>
  <c r="R51" i="17" s="1"/>
  <c r="J20" i="19"/>
  <c r="I42" i="17"/>
  <c r="AK33" i="17"/>
  <c r="I22" i="17"/>
  <c r="AE27" i="17"/>
  <c r="AI27" i="17" s="1"/>
  <c r="Q28" i="17"/>
  <c r="P28" i="17"/>
  <c r="N37" i="17"/>
  <c r="O28" i="17"/>
  <c r="AF35" i="17"/>
  <c r="F35" i="17"/>
  <c r="M36" i="17" s="1"/>
  <c r="G42" i="17"/>
  <c r="G39" i="17"/>
  <c r="L26" i="17"/>
  <c r="L42" i="17"/>
  <c r="W47" i="16"/>
  <c r="W42" i="16"/>
  <c r="R46" i="17"/>
  <c r="R52" i="17" s="1"/>
  <c r="F27" i="17"/>
  <c r="F42" i="17" s="1"/>
  <c r="AG11" i="17"/>
  <c r="N11" i="17"/>
  <c r="T12" i="17" s="1"/>
  <c r="J20" i="17"/>
  <c r="J11" i="17"/>
  <c r="H26" i="16"/>
  <c r="K27" i="16" s="1"/>
  <c r="I27" i="16"/>
  <c r="Z30" i="17"/>
  <c r="AH47" i="15"/>
  <c r="AI47" i="15" s="1"/>
  <c r="H24" i="16"/>
  <c r="R22" i="17"/>
  <c r="AG22" i="17" s="1"/>
  <c r="AK22" i="17" s="1"/>
  <c r="AK15" i="17"/>
  <c r="L20" i="17"/>
  <c r="P47" i="13"/>
  <c r="R47" i="13" s="1"/>
  <c r="G14" i="13"/>
  <c r="O14" i="13" s="1"/>
  <c r="Q14" i="13" s="1"/>
  <c r="J55" i="13"/>
  <c r="M67" i="11"/>
  <c r="R23" i="11"/>
  <c r="S23" i="11" s="1"/>
  <c r="F47" i="12"/>
  <c r="F53" i="12" s="1"/>
  <c r="H38" i="12"/>
  <c r="J60" i="13"/>
  <c r="J67" i="13" s="1"/>
  <c r="J13" i="15"/>
  <c r="J66" i="15" s="1"/>
  <c r="I47" i="9"/>
  <c r="I53" i="9" s="1"/>
  <c r="U20" i="7"/>
  <c r="T20" i="7"/>
  <c r="S20" i="7"/>
  <c r="Q20" i="7"/>
  <c r="O20" i="7"/>
  <c r="R20" i="7"/>
  <c r="S46" i="7"/>
  <c r="S52" i="7" s="1"/>
  <c r="K37" i="7"/>
  <c r="AE23" i="7"/>
  <c r="F23" i="7"/>
  <c r="AH32" i="19"/>
  <c r="AL32" i="19" s="1"/>
  <c r="AC43" i="18"/>
  <c r="AB43" i="18"/>
  <c r="AB49" i="18" s="1"/>
  <c r="AA43" i="18"/>
  <c r="AA49" i="18" s="1"/>
  <c r="W43" i="18"/>
  <c r="V48" i="18"/>
  <c r="L39" i="17"/>
  <c r="L30" i="17"/>
  <c r="W11" i="16"/>
  <c r="O59" i="15"/>
  <c r="O60" i="15"/>
  <c r="AH38" i="18"/>
  <c r="AL38" i="18" s="1"/>
  <c r="AG36" i="19"/>
  <c r="AK36" i="19" s="1"/>
  <c r="I48" i="19"/>
  <c r="M52" i="19"/>
  <c r="AH36" i="18"/>
  <c r="AL36" i="18" s="1"/>
  <c r="Z12" i="18"/>
  <c r="Y12" i="18"/>
  <c r="Y49" i="18" s="1"/>
  <c r="X12" i="18"/>
  <c r="W12" i="18"/>
  <c r="AC12" i="18"/>
  <c r="G22" i="18"/>
  <c r="I46" i="17"/>
  <c r="I52" i="17" s="1"/>
  <c r="AE39" i="18"/>
  <c r="N46" i="18"/>
  <c r="N52" i="18" s="1"/>
  <c r="Q40" i="18"/>
  <c r="S40" i="18"/>
  <c r="P40" i="18"/>
  <c r="T45" i="17"/>
  <c r="T51" i="17" s="1"/>
  <c r="G34" i="18"/>
  <c r="AF34" i="18" s="1"/>
  <c r="AJ34" i="18" s="1"/>
  <c r="R26" i="17"/>
  <c r="T38" i="18"/>
  <c r="AI21" i="18"/>
  <c r="J12" i="19"/>
  <c r="L22" i="18"/>
  <c r="G12" i="18"/>
  <c r="F11" i="18"/>
  <c r="L12" i="18" s="1"/>
  <c r="AF11" i="18"/>
  <c r="AF15" i="17"/>
  <c r="F15" i="17"/>
  <c r="M16" i="17" s="1"/>
  <c r="G16" i="17"/>
  <c r="L24" i="18"/>
  <c r="U43" i="17"/>
  <c r="U48" i="17"/>
  <c r="AK35" i="17"/>
  <c r="T26" i="17"/>
  <c r="AC16" i="17"/>
  <c r="AB16" i="17"/>
  <c r="W16" i="17"/>
  <c r="Z40" i="17"/>
  <c r="Z46" i="17"/>
  <c r="Z52" i="17" s="1"/>
  <c r="I44" i="16"/>
  <c r="I50" i="16" s="1"/>
  <c r="K36" i="16"/>
  <c r="K28" i="17"/>
  <c r="K37" i="17"/>
  <c r="AB22" i="16"/>
  <c r="AA30" i="16"/>
  <c r="Q31" i="16"/>
  <c r="Z16" i="17"/>
  <c r="K13" i="15"/>
  <c r="K66" i="15" s="1"/>
  <c r="Z52" i="15"/>
  <c r="Y16" i="17"/>
  <c r="I63" i="13"/>
  <c r="I70" i="13" s="1"/>
  <c r="K56" i="13"/>
  <c r="P56" i="13" s="1"/>
  <c r="R56" i="13" s="1"/>
  <c r="I55" i="13"/>
  <c r="L56" i="13"/>
  <c r="K12" i="14"/>
  <c r="L12" i="14" s="1"/>
  <c r="O34" i="13"/>
  <c r="Q34" i="13" s="1"/>
  <c r="AH50" i="15"/>
  <c r="AI50" i="15" s="1"/>
  <c r="I13" i="15"/>
  <c r="I66" i="15" s="1"/>
  <c r="Z44" i="9"/>
  <c r="U44" i="8"/>
  <c r="AG18" i="8"/>
  <c r="AJ18" i="8" s="1"/>
  <c r="AP50" i="6"/>
  <c r="AT39" i="6"/>
  <c r="N38" i="6"/>
  <c r="N46" i="6"/>
  <c r="N52" i="6" s="1"/>
  <c r="W47" i="4"/>
  <c r="W53" i="4" s="1"/>
  <c r="J39" i="4"/>
  <c r="F11" i="6"/>
  <c r="V12" i="4"/>
  <c r="T12" i="4"/>
  <c r="AF22" i="19"/>
  <c r="AJ22" i="19" s="1"/>
  <c r="AB32" i="17"/>
  <c r="AA32" i="17"/>
  <c r="Z32" i="17"/>
  <c r="X32" i="17"/>
  <c r="U45" i="17"/>
  <c r="U51" i="17" s="1"/>
  <c r="U38" i="17"/>
  <c r="I45" i="19"/>
  <c r="I51" i="19" s="1"/>
  <c r="I38" i="19"/>
  <c r="H45" i="19"/>
  <c r="H51" i="19" s="1"/>
  <c r="H38" i="19"/>
  <c r="AH36" i="19"/>
  <c r="AL36" i="19" s="1"/>
  <c r="W49" i="19"/>
  <c r="U43" i="19"/>
  <c r="U49" i="19" s="1"/>
  <c r="I24" i="19"/>
  <c r="M24" i="19"/>
  <c r="AF24" i="19" s="1"/>
  <c r="AJ24" i="19" s="1"/>
  <c r="AF36" i="18"/>
  <c r="AJ36" i="18" s="1"/>
  <c r="K48" i="18"/>
  <c r="K43" i="18"/>
  <c r="M34" i="18"/>
  <c r="G48" i="19"/>
  <c r="K38" i="18"/>
  <c r="L36" i="17"/>
  <c r="AJ21" i="18"/>
  <c r="J45" i="17"/>
  <c r="AG32" i="19"/>
  <c r="AK32" i="19" s="1"/>
  <c r="O40" i="18"/>
  <c r="AG40" i="18" s="1"/>
  <c r="AK40" i="18" s="1"/>
  <c r="AH32" i="18"/>
  <c r="AL32" i="18" s="1"/>
  <c r="H36" i="17"/>
  <c r="J32" i="19"/>
  <c r="AH14" i="18"/>
  <c r="AL14" i="18" s="1"/>
  <c r="L18" i="19"/>
  <c r="K18" i="19"/>
  <c r="J18" i="19"/>
  <c r="I18" i="19"/>
  <c r="H16" i="18"/>
  <c r="P24" i="17"/>
  <c r="AJ15" i="18"/>
  <c r="O34" i="17"/>
  <c r="AE33" i="17"/>
  <c r="AI33" i="17" s="1"/>
  <c r="N39" i="17"/>
  <c r="U40" i="17" s="1"/>
  <c r="O36" i="17"/>
  <c r="T48" i="17"/>
  <c r="T43" i="17"/>
  <c r="AH40" i="19"/>
  <c r="AL40" i="19" s="1"/>
  <c r="Z12" i="17"/>
  <c r="K14" i="17"/>
  <c r="K11" i="17"/>
  <c r="V11" i="17"/>
  <c r="F10" i="16"/>
  <c r="H10" i="16" s="1"/>
  <c r="H12" i="16"/>
  <c r="K13" i="16" s="1"/>
  <c r="I13" i="16"/>
  <c r="AL29" i="17"/>
  <c r="AC10" i="16"/>
  <c r="K60" i="15"/>
  <c r="K67" i="15" s="1"/>
  <c r="J60" i="15"/>
  <c r="J67" i="15" s="1"/>
  <c r="G59" i="15"/>
  <c r="N60" i="15"/>
  <c r="N67" i="15" s="1"/>
  <c r="I60" i="15"/>
  <c r="AL15" i="17"/>
  <c r="AA20" i="16"/>
  <c r="Q21" i="16"/>
  <c r="U65" i="15"/>
  <c r="AC13" i="15"/>
  <c r="AC66" i="15" s="1"/>
  <c r="AB13" i="15"/>
  <c r="W13" i="15"/>
  <c r="AE13" i="15"/>
  <c r="AE66" i="15" s="1"/>
  <c r="AF13" i="15"/>
  <c r="AF66" i="15" s="1"/>
  <c r="X13" i="15"/>
  <c r="X66" i="15" s="1"/>
  <c r="Q17" i="16"/>
  <c r="AA16" i="16"/>
  <c r="AD16" i="16" s="1"/>
  <c r="AC52" i="15"/>
  <c r="M60" i="15"/>
  <c r="B23" i="15"/>
  <c r="A23" i="15" s="1"/>
  <c r="J53" i="13"/>
  <c r="M42" i="11"/>
  <c r="L42" i="11"/>
  <c r="K42" i="11"/>
  <c r="J42" i="11"/>
  <c r="I42" i="11"/>
  <c r="H42" i="11"/>
  <c r="G42" i="11"/>
  <c r="F42" i="11"/>
  <c r="E41" i="11"/>
  <c r="R41" i="11" s="1"/>
  <c r="S41" i="11" s="1"/>
  <c r="E55" i="11"/>
  <c r="N42" i="11"/>
  <c r="R40" i="11"/>
  <c r="S40" i="11" s="1"/>
  <c r="H59" i="13"/>
  <c r="H66" i="13" s="1"/>
  <c r="D65" i="13"/>
  <c r="M59" i="13"/>
  <c r="M66" i="13" s="1"/>
  <c r="J59" i="13"/>
  <c r="J66" i="13" s="1"/>
  <c r="K59" i="13"/>
  <c r="K66" i="13" s="1"/>
  <c r="AH49" i="15"/>
  <c r="AI49" i="15" s="1"/>
  <c r="P67" i="11"/>
  <c r="K24" i="9"/>
  <c r="J24" i="9"/>
  <c r="L24" i="9"/>
  <c r="I24" i="9"/>
  <c r="AE24" i="9" s="1"/>
  <c r="AH24" i="9" s="1"/>
  <c r="M24" i="9"/>
  <c r="L36" i="12"/>
  <c r="M30" i="9"/>
  <c r="AA47" i="7"/>
  <c r="AA53" i="7" s="1"/>
  <c r="K39" i="7"/>
  <c r="AB47" i="7"/>
  <c r="AB53" i="7" s="1"/>
  <c r="AV14" i="6"/>
  <c r="AY14" i="6" s="1"/>
  <c r="I47" i="3"/>
  <c r="O42" i="3"/>
  <c r="O48" i="3" s="1"/>
  <c r="AP12" i="6"/>
  <c r="AG28" i="9"/>
  <c r="AJ28" i="9" s="1"/>
  <c r="O40" i="9"/>
  <c r="N47" i="9"/>
  <c r="N53" i="9" s="1"/>
  <c r="T40" i="9"/>
  <c r="S40" i="9"/>
  <c r="K49" i="9"/>
  <c r="AE13" i="7"/>
  <c r="F13" i="7"/>
  <c r="G11" i="7"/>
  <c r="AG14" i="9"/>
  <c r="AJ14" i="9" s="1"/>
  <c r="AG28" i="8"/>
  <c r="AJ28" i="8" s="1"/>
  <c r="L12" i="9"/>
  <c r="J24" i="7"/>
  <c r="M28" i="8"/>
  <c r="G28" i="8"/>
  <c r="Z12" i="9"/>
  <c r="AC46" i="7"/>
  <c r="AC52" i="7" s="1"/>
  <c r="AC38" i="7"/>
  <c r="AH50" i="6"/>
  <c r="H39" i="7"/>
  <c r="P47" i="7"/>
  <c r="P53" i="7" s="1"/>
  <c r="G26" i="7"/>
  <c r="G43" i="7"/>
  <c r="AE25" i="7"/>
  <c r="AH25" i="7" s="1"/>
  <c r="F25" i="7"/>
  <c r="G46" i="6"/>
  <c r="G52" i="6" s="1"/>
  <c r="AT37" i="6"/>
  <c r="AW37" i="6" s="1"/>
  <c r="F37" i="6"/>
  <c r="G38" i="6" s="1"/>
  <c r="N43" i="7"/>
  <c r="W50" i="8"/>
  <c r="AA36" i="7"/>
  <c r="V43" i="7"/>
  <c r="Y26" i="7"/>
  <c r="X26" i="7"/>
  <c r="W26" i="7"/>
  <c r="Y44" i="6"/>
  <c r="Y50" i="6" s="1"/>
  <c r="W44" i="6"/>
  <c r="W50" i="6" s="1"/>
  <c r="V44" i="6"/>
  <c r="V50" i="6" s="1"/>
  <c r="S49" i="6"/>
  <c r="AE44" i="6"/>
  <c r="AE50" i="6" s="1"/>
  <c r="AB44" i="6"/>
  <c r="AB50" i="6" s="1"/>
  <c r="D52" i="7"/>
  <c r="L11" i="7"/>
  <c r="AV22" i="6"/>
  <c r="AY22" i="6" s="1"/>
  <c r="AU26" i="5"/>
  <c r="AX26" i="5" s="1"/>
  <c r="AU20" i="5"/>
  <c r="AX20" i="5" s="1"/>
  <c r="D53" i="7"/>
  <c r="X38" i="6"/>
  <c r="U49" i="4"/>
  <c r="AM38" i="4"/>
  <c r="AM46" i="4"/>
  <c r="AM52" i="4" s="1"/>
  <c r="AG40" i="4"/>
  <c r="AG47" i="4"/>
  <c r="AG53" i="4" s="1"/>
  <c r="AV39" i="4"/>
  <c r="AF39" i="4"/>
  <c r="AD12" i="4"/>
  <c r="R40" i="5"/>
  <c r="R47" i="5"/>
  <c r="R53" i="5" s="1"/>
  <c r="M24" i="5"/>
  <c r="AT29" i="4"/>
  <c r="F29" i="4"/>
  <c r="G30" i="4"/>
  <c r="AW33" i="5"/>
  <c r="I14" i="4"/>
  <c r="I11" i="4"/>
  <c r="AF37" i="4"/>
  <c r="AG38" i="4" s="1"/>
  <c r="AG46" i="4"/>
  <c r="AG52" i="4" s="1"/>
  <c r="AV37" i="4"/>
  <c r="Y12" i="4"/>
  <c r="H36" i="5"/>
  <c r="AM40" i="4"/>
  <c r="AM47" i="4"/>
  <c r="AM53" i="4" s="1"/>
  <c r="AA14" i="4"/>
  <c r="W14" i="4"/>
  <c r="U14" i="4"/>
  <c r="V14" i="4"/>
  <c r="AT11" i="6"/>
  <c r="AW11" i="6" s="1"/>
  <c r="R22" i="5"/>
  <c r="AL47" i="4"/>
  <c r="AL53" i="4" s="1"/>
  <c r="G53" i="5"/>
  <c r="AC46" i="4"/>
  <c r="AC52" i="4" s="1"/>
  <c r="AC38" i="4"/>
  <c r="P37" i="4"/>
  <c r="AN22" i="4"/>
  <c r="AM22" i="4"/>
  <c r="AL22" i="4"/>
  <c r="AQ12" i="4"/>
  <c r="AA46" i="2"/>
  <c r="AB46" i="2" s="1"/>
  <c r="AC46" i="2" s="1"/>
  <c r="AB45" i="2"/>
  <c r="AC45" i="2" s="1"/>
  <c r="AC12" i="4"/>
  <c r="I16" i="4"/>
  <c r="L50" i="3"/>
  <c r="AB26" i="2"/>
  <c r="AC26" i="2" s="1"/>
  <c r="AM20" i="4"/>
  <c r="S63" i="2"/>
  <c r="S70" i="2" s="1"/>
  <c r="S55" i="2"/>
  <c r="V56" i="2"/>
  <c r="U56" i="2"/>
  <c r="T56" i="2"/>
  <c r="AB56" i="2" s="1"/>
  <c r="AC56" i="2" s="1"/>
  <c r="J30" i="5"/>
  <c r="R24" i="5"/>
  <c r="AU32" i="4"/>
  <c r="AX32" i="4" s="1"/>
  <c r="O20" i="4"/>
  <c r="AB24" i="4"/>
  <c r="F13" i="4"/>
  <c r="AH32" i="4"/>
  <c r="AO32" i="4"/>
  <c r="AM32" i="4"/>
  <c r="AL32" i="4"/>
  <c r="AK32" i="4"/>
  <c r="AI22" i="4"/>
  <c r="L56" i="2"/>
  <c r="L55" i="2"/>
  <c r="L63" i="2"/>
  <c r="L70" i="2" s="1"/>
  <c r="D37" i="12"/>
  <c r="D47" i="12" s="1"/>
  <c r="D53" i="12" s="1"/>
  <c r="AY19" i="4"/>
  <c r="M37" i="17"/>
  <c r="M28" i="17"/>
  <c r="AB28" i="16"/>
  <c r="H30" i="16"/>
  <c r="K31" i="16" s="1"/>
  <c r="I31" i="16"/>
  <c r="AD22" i="16"/>
  <c r="S45" i="17"/>
  <c r="S51" i="17" s="1"/>
  <c r="AD63" i="15"/>
  <c r="AD70" i="15" s="1"/>
  <c r="AD55" i="15"/>
  <c r="AD56" i="15"/>
  <c r="H20" i="16"/>
  <c r="K21" i="16" s="1"/>
  <c r="AD62" i="15"/>
  <c r="AD69" i="15" s="1"/>
  <c r="AD52" i="15"/>
  <c r="AD53" i="15"/>
  <c r="F62" i="15"/>
  <c r="F69" i="15" s="1"/>
  <c r="M52" i="15"/>
  <c r="K52" i="15"/>
  <c r="O43" i="13"/>
  <c r="Q43" i="13" s="1"/>
  <c r="N52" i="15"/>
  <c r="I40" i="14"/>
  <c r="D46" i="14"/>
  <c r="D52" i="14" s="1"/>
  <c r="Y59" i="15"/>
  <c r="X59" i="15"/>
  <c r="W59" i="15"/>
  <c r="AF59" i="15"/>
  <c r="AB59" i="15"/>
  <c r="V63" i="15"/>
  <c r="V70" i="15" s="1"/>
  <c r="V55" i="15"/>
  <c r="AH55" i="15" s="1"/>
  <c r="AI55" i="15" s="1"/>
  <c r="AH54" i="15"/>
  <c r="AI54" i="15" s="1"/>
  <c r="K16" i="14"/>
  <c r="L16" i="14" s="1"/>
  <c r="H40" i="14"/>
  <c r="I67" i="11"/>
  <c r="E69" i="13"/>
  <c r="D66" i="11"/>
  <c r="O60" i="11"/>
  <c r="N60" i="11"/>
  <c r="N67" i="11" s="1"/>
  <c r="AF20" i="9"/>
  <c r="AI20" i="9" s="1"/>
  <c r="AE37" i="9"/>
  <c r="AH37" i="9" s="1"/>
  <c r="F37" i="9"/>
  <c r="G46" i="9"/>
  <c r="G52" i="9" s="1"/>
  <c r="D69" i="13"/>
  <c r="R50" i="9"/>
  <c r="M38" i="9"/>
  <c r="M46" i="9"/>
  <c r="M52" i="9" s="1"/>
  <c r="U44" i="9"/>
  <c r="U50" i="9" s="1"/>
  <c r="N49" i="9"/>
  <c r="O44" i="9"/>
  <c r="O50" i="9" s="1"/>
  <c r="I26" i="9"/>
  <c r="F43" i="9"/>
  <c r="M26" i="9"/>
  <c r="P44" i="9"/>
  <c r="P50" i="9" s="1"/>
  <c r="AF24" i="9"/>
  <c r="AI24" i="9" s="1"/>
  <c r="M49" i="9"/>
  <c r="X44" i="8"/>
  <c r="AB44" i="8"/>
  <c r="AB50" i="8" s="1"/>
  <c r="V49" i="8"/>
  <c r="AC44" i="8"/>
  <c r="AC50" i="8" s="1"/>
  <c r="F14" i="10"/>
  <c r="H26" i="9"/>
  <c r="G47" i="9"/>
  <c r="G53" i="9" s="1"/>
  <c r="AE39" i="9"/>
  <c r="F39" i="9"/>
  <c r="I40" i="9" s="1"/>
  <c r="K12" i="9"/>
  <c r="J28" i="8"/>
  <c r="AJ11" i="8"/>
  <c r="AF30" i="7"/>
  <c r="AI30" i="7" s="1"/>
  <c r="L34" i="9"/>
  <c r="H36" i="8"/>
  <c r="I24" i="7"/>
  <c r="AM44" i="6"/>
  <c r="AM50" i="6" s="1"/>
  <c r="P18" i="7"/>
  <c r="J12" i="8"/>
  <c r="Q32" i="7"/>
  <c r="S16" i="7"/>
  <c r="R16" i="7"/>
  <c r="Q16" i="7"/>
  <c r="M14" i="9"/>
  <c r="L14" i="9"/>
  <c r="U12" i="8"/>
  <c r="Q46" i="7"/>
  <c r="Q52" i="7" s="1"/>
  <c r="I37" i="7"/>
  <c r="X12" i="7"/>
  <c r="AC38" i="8"/>
  <c r="V46" i="8"/>
  <c r="V52" i="8" s="1"/>
  <c r="AB38" i="8"/>
  <c r="AB28" i="7"/>
  <c r="AH25" i="9"/>
  <c r="L36" i="8"/>
  <c r="G49" i="6"/>
  <c r="G44" i="6"/>
  <c r="T14" i="7"/>
  <c r="AW33" i="6"/>
  <c r="F39" i="6"/>
  <c r="H40" i="6"/>
  <c r="H47" i="6"/>
  <c r="H53" i="6" s="1"/>
  <c r="AX39" i="6"/>
  <c r="AU22" i="6"/>
  <c r="AX22" i="6" s="1"/>
  <c r="AW37" i="5"/>
  <c r="P49" i="6"/>
  <c r="P44" i="6"/>
  <c r="AF46" i="5"/>
  <c r="AF52" i="5" s="1"/>
  <c r="AG38" i="5"/>
  <c r="AQ38" i="5"/>
  <c r="AP38" i="5"/>
  <c r="AU24" i="6"/>
  <c r="AX24" i="6" s="1"/>
  <c r="L24" i="6"/>
  <c r="J24" i="6"/>
  <c r="H24" i="6"/>
  <c r="G24" i="6"/>
  <c r="R24" i="6"/>
  <c r="Q24" i="6"/>
  <c r="L12" i="6"/>
  <c r="AV34" i="5"/>
  <c r="AY34" i="5" s="1"/>
  <c r="AT36" i="6"/>
  <c r="AW36" i="6" s="1"/>
  <c r="AQ44" i="6"/>
  <c r="AQ50" i="6" s="1"/>
  <c r="J20" i="6"/>
  <c r="H20" i="6"/>
  <c r="AT20" i="6" s="1"/>
  <c r="AW20" i="6" s="1"/>
  <c r="R20" i="6"/>
  <c r="Q20" i="6"/>
  <c r="P20" i="6"/>
  <c r="O20" i="6"/>
  <c r="I30" i="5"/>
  <c r="AT30" i="5" s="1"/>
  <c r="AW30" i="5" s="1"/>
  <c r="AH38" i="5"/>
  <c r="AV30" i="5"/>
  <c r="AY30" i="5" s="1"/>
  <c r="F43" i="5"/>
  <c r="H16" i="5"/>
  <c r="AA46" i="4"/>
  <c r="AA52" i="4" s="1"/>
  <c r="N37" i="4"/>
  <c r="M22" i="5"/>
  <c r="U47" i="4"/>
  <c r="U53" i="4" s="1"/>
  <c r="H39" i="4"/>
  <c r="L22" i="5"/>
  <c r="K22" i="5"/>
  <c r="P30" i="5"/>
  <c r="AM12" i="4"/>
  <c r="Y34" i="4"/>
  <c r="U34" i="4"/>
  <c r="T34" i="4"/>
  <c r="AE34" i="4"/>
  <c r="R34" i="5"/>
  <c r="U46" i="4"/>
  <c r="U52" i="4" s="1"/>
  <c r="H37" i="4"/>
  <c r="Q34" i="5"/>
  <c r="AD12" i="5"/>
  <c r="N39" i="4"/>
  <c r="AA47" i="4"/>
  <c r="AA53" i="4" s="1"/>
  <c r="W56" i="2"/>
  <c r="P20" i="5"/>
  <c r="AT20" i="5" s="1"/>
  <c r="AW20" i="5" s="1"/>
  <c r="M39" i="4"/>
  <c r="Z47" i="4"/>
  <c r="Z53" i="4" s="1"/>
  <c r="AK53" i="4"/>
  <c r="AX21" i="4"/>
  <c r="X50" i="3"/>
  <c r="D9" i="12"/>
  <c r="D49" i="12" s="1"/>
  <c r="M34" i="4"/>
  <c r="AQ22" i="4"/>
  <c r="AE14" i="4"/>
  <c r="F65" i="2"/>
  <c r="F59" i="2"/>
  <c r="AP22" i="4"/>
  <c r="AQ14" i="4"/>
  <c r="AK34" i="4"/>
  <c r="AI20" i="4"/>
  <c r="AC14" i="4"/>
  <c r="AO14" i="4"/>
  <c r="AI34" i="4"/>
  <c r="E10" i="16"/>
  <c r="AN12" i="5"/>
  <c r="AN50" i="5" s="1"/>
  <c r="AH30" i="4"/>
  <c r="AV30" i="4" s="1"/>
  <c r="AY30" i="4" s="1"/>
  <c r="AT17" i="4"/>
  <c r="AW17" i="4" s="1"/>
  <c r="B46" i="2"/>
  <c r="A46" i="2" s="1"/>
  <c r="V55" i="2"/>
  <c r="R63" i="2"/>
  <c r="R70" i="2" s="1"/>
  <c r="Y14" i="2"/>
  <c r="AP20" i="4"/>
  <c r="I51" i="3"/>
  <c r="AQ32" i="4"/>
  <c r="J59" i="2"/>
  <c r="D38" i="16"/>
  <c r="D45" i="16" s="1"/>
  <c r="AV11" i="4"/>
  <c r="AY11" i="4" s="1"/>
  <c r="E70" i="13"/>
  <c r="I11" i="16"/>
  <c r="I48" i="16" s="1"/>
  <c r="M14" i="10"/>
  <c r="S38" i="9"/>
  <c r="N46" i="9"/>
  <c r="N52" i="9" s="1"/>
  <c r="R38" i="9"/>
  <c r="U40" i="9"/>
  <c r="J47" i="8"/>
  <c r="J53" i="8" s="1"/>
  <c r="J40" i="8"/>
  <c r="H49" i="9"/>
  <c r="H44" i="9"/>
  <c r="AJ39" i="9"/>
  <c r="G47" i="8"/>
  <c r="G53" i="8" s="1"/>
  <c r="AE39" i="8"/>
  <c r="AH39" i="8" s="1"/>
  <c r="F39" i="8"/>
  <c r="G40" i="8" s="1"/>
  <c r="AF18" i="8"/>
  <c r="AI18" i="8" s="1"/>
  <c r="AB32" i="7"/>
  <c r="AA32" i="7"/>
  <c r="AG32" i="7" s="1"/>
  <c r="AJ32" i="7" s="1"/>
  <c r="Z32" i="7"/>
  <c r="M16" i="9"/>
  <c r="AE16" i="9" s="1"/>
  <c r="AH16" i="9" s="1"/>
  <c r="D53" i="9"/>
  <c r="X36" i="7"/>
  <c r="AG36" i="7" s="1"/>
  <c r="AJ36" i="7" s="1"/>
  <c r="AH35" i="8"/>
  <c r="Z44" i="6"/>
  <c r="Z50" i="6" s="1"/>
  <c r="AE11" i="9"/>
  <c r="AH11" i="9" s="1"/>
  <c r="I18" i="8"/>
  <c r="H18" i="8"/>
  <c r="G18" i="8"/>
  <c r="AE18" i="8" s="1"/>
  <c r="AH18" i="8" s="1"/>
  <c r="AF32" i="7"/>
  <c r="AI32" i="7" s="1"/>
  <c r="M37" i="7"/>
  <c r="Z44" i="8"/>
  <c r="Z50" i="8" s="1"/>
  <c r="I20" i="8"/>
  <c r="J49" i="6"/>
  <c r="J44" i="6"/>
  <c r="AB38" i="7"/>
  <c r="AB46" i="7"/>
  <c r="AB52" i="7" s="1"/>
  <c r="AF26" i="7"/>
  <c r="AI26" i="7" s="1"/>
  <c r="AJ33" i="7"/>
  <c r="AC40" i="6"/>
  <c r="Z36" i="7"/>
  <c r="AI40" i="6"/>
  <c r="AQ40" i="6"/>
  <c r="AP40" i="6"/>
  <c r="AF47" i="6"/>
  <c r="AF53" i="6" s="1"/>
  <c r="AN40" i="6"/>
  <c r="AG40" i="6"/>
  <c r="AR40" i="6"/>
  <c r="AU30" i="5"/>
  <c r="AX30" i="5" s="1"/>
  <c r="O52" i="5"/>
  <c r="AU34" i="5"/>
  <c r="AX34" i="5" s="1"/>
  <c r="R28" i="6"/>
  <c r="AY39" i="5"/>
  <c r="P28" i="6"/>
  <c r="AA44" i="5"/>
  <c r="AA50" i="5" s="1"/>
  <c r="AD44" i="6"/>
  <c r="AD50" i="6" s="1"/>
  <c r="M12" i="6"/>
  <c r="U38" i="5"/>
  <c r="AG40" i="5"/>
  <c r="X47" i="3"/>
  <c r="X42" i="3"/>
  <c r="X48" i="3" s="1"/>
  <c r="J20" i="5"/>
  <c r="AK46" i="4"/>
  <c r="AK52" i="4" s="1"/>
  <c r="AB50" i="2"/>
  <c r="AC50" i="2" s="1"/>
  <c r="AW19" i="5"/>
  <c r="AJ38" i="4"/>
  <c r="AJ46" i="4"/>
  <c r="AJ52" i="4" s="1"/>
  <c r="O28" i="5"/>
  <c r="AD53" i="4"/>
  <c r="AA12" i="4"/>
  <c r="O30" i="5"/>
  <c r="AT33" i="4"/>
  <c r="AW33" i="4" s="1"/>
  <c r="F33" i="4"/>
  <c r="G34" i="4"/>
  <c r="G18" i="6"/>
  <c r="AR12" i="5"/>
  <c r="AR50" i="5" s="1"/>
  <c r="F27" i="4"/>
  <c r="I28" i="4"/>
  <c r="Y28" i="4"/>
  <c r="N18" i="5"/>
  <c r="AQ38" i="4"/>
  <c r="AQ46" i="4"/>
  <c r="AQ52" i="4" s="1"/>
  <c r="AW23" i="5"/>
  <c r="AA34" i="4"/>
  <c r="AY25" i="4"/>
  <c r="B41" i="2"/>
  <c r="A41" i="2" s="1"/>
  <c r="AD14" i="4"/>
  <c r="AN20" i="4"/>
  <c r="X34" i="4"/>
  <c r="V20" i="4"/>
  <c r="AO12" i="4"/>
  <c r="AY23" i="4"/>
  <c r="K52" i="2"/>
  <c r="AB36" i="2"/>
  <c r="AC36" i="2" s="1"/>
  <c r="AA37" i="2"/>
  <c r="AB37" i="2" s="1"/>
  <c r="AC37" i="2" s="1"/>
  <c r="AA51" i="2"/>
  <c r="AA12" i="5"/>
  <c r="F38" i="3"/>
  <c r="F45" i="3" s="1"/>
  <c r="F51" i="3" s="1"/>
  <c r="AC20" i="4"/>
  <c r="F60" i="3"/>
  <c r="F41" i="3"/>
  <c r="Q32" i="4"/>
  <c r="AO20" i="4"/>
  <c r="R69" i="2"/>
  <c r="AB34" i="4"/>
  <c r="I60" i="2"/>
  <c r="AF22" i="9"/>
  <c r="AI22" i="9" s="1"/>
  <c r="I12" i="9"/>
  <c r="I49" i="9"/>
  <c r="G30" i="7"/>
  <c r="AE29" i="7"/>
  <c r="F29" i="7"/>
  <c r="K30" i="7" s="1"/>
  <c r="N14" i="10"/>
  <c r="K14" i="10"/>
  <c r="J14" i="10"/>
  <c r="J67" i="10" s="1"/>
  <c r="I14" i="10"/>
  <c r="P14" i="10"/>
  <c r="O14" i="10"/>
  <c r="M36" i="8"/>
  <c r="G36" i="8"/>
  <c r="O14" i="11"/>
  <c r="AL50" i="6"/>
  <c r="T47" i="7"/>
  <c r="T53" i="7" s="1"/>
  <c r="T40" i="7"/>
  <c r="L39" i="7"/>
  <c r="O14" i="7"/>
  <c r="K36" i="7"/>
  <c r="AA50" i="8"/>
  <c r="O49" i="7"/>
  <c r="O44" i="7"/>
  <c r="AB30" i="7"/>
  <c r="AU28" i="6"/>
  <c r="AX28" i="6" s="1"/>
  <c r="K34" i="7"/>
  <c r="L40" i="6"/>
  <c r="L47" i="6"/>
  <c r="L53" i="6" s="1"/>
  <c r="AY11" i="6"/>
  <c r="AG50" i="6"/>
  <c r="P49" i="5"/>
  <c r="P44" i="5"/>
  <c r="AI47" i="4"/>
  <c r="AI53" i="4" s="1"/>
  <c r="AI40" i="4"/>
  <c r="AU40" i="5"/>
  <c r="AX40" i="5" s="1"/>
  <c r="I18" i="5"/>
  <c r="AT18" i="5" s="1"/>
  <c r="AW18" i="5" s="1"/>
  <c r="G12" i="5"/>
  <c r="AT11" i="5"/>
  <c r="AW11" i="5" s="1"/>
  <c r="F11" i="5"/>
  <c r="L47" i="3"/>
  <c r="L42" i="3"/>
  <c r="L48" i="3" s="1"/>
  <c r="S53" i="5"/>
  <c r="H18" i="5"/>
  <c r="Y46" i="4"/>
  <c r="Y52" i="4" s="1"/>
  <c r="L37" i="4"/>
  <c r="AQ40" i="5"/>
  <c r="I12" i="5"/>
  <c r="X46" i="4"/>
  <c r="X52" i="4" s="1"/>
  <c r="K37" i="4"/>
  <c r="AU12" i="6"/>
  <c r="AX12" i="6" s="1"/>
  <c r="L24" i="5"/>
  <c r="N28" i="5"/>
  <c r="Q30" i="4"/>
  <c r="N30" i="5"/>
  <c r="AE12" i="5"/>
  <c r="AE50" i="5" s="1"/>
  <c r="AL49" i="4"/>
  <c r="AL44" i="4"/>
  <c r="AL50" i="4" s="1"/>
  <c r="AO40" i="4"/>
  <c r="AO47" i="4"/>
  <c r="AO53" i="4" s="1"/>
  <c r="AR38" i="4"/>
  <c r="AR46" i="4"/>
  <c r="AR52" i="4" s="1"/>
  <c r="AD42" i="3"/>
  <c r="AD48" i="3" s="1"/>
  <c r="AD47" i="3"/>
  <c r="AE46" i="4"/>
  <c r="AE52" i="4" s="1"/>
  <c r="R37" i="4"/>
  <c r="AK38" i="5"/>
  <c r="Q22" i="5"/>
  <c r="L39" i="4"/>
  <c r="F21" i="4"/>
  <c r="G22" i="4" s="1"/>
  <c r="AT21" i="4"/>
  <c r="AW21" i="4" s="1"/>
  <c r="L61" i="3"/>
  <c r="I14" i="2"/>
  <c r="H14" i="2"/>
  <c r="H67" i="2" s="1"/>
  <c r="AY21" i="4"/>
  <c r="AK20" i="4"/>
  <c r="J14" i="2"/>
  <c r="AT14" i="6"/>
  <c r="AW14" i="6" s="1"/>
  <c r="AB47" i="2"/>
  <c r="AC47" i="2" s="1"/>
  <c r="AN18" i="4"/>
  <c r="AB12" i="4"/>
  <c r="AB44" i="2"/>
  <c r="AC44" i="2" s="1"/>
  <c r="Y56" i="2"/>
  <c r="AI32" i="4"/>
  <c r="U16" i="4"/>
  <c r="AU16" i="4" s="1"/>
  <c r="AX16" i="4" s="1"/>
  <c r="AX23" i="4"/>
  <c r="L51" i="3"/>
  <c r="S43" i="4"/>
  <c r="AE44" i="4" s="1"/>
  <c r="AE50" i="4" s="1"/>
  <c r="U26" i="4"/>
  <c r="AC26" i="4"/>
  <c r="AB26" i="4"/>
  <c r="AA26" i="4"/>
  <c r="G11" i="4"/>
  <c r="E37" i="12"/>
  <c r="E47" i="12" s="1"/>
  <c r="E53" i="12" s="1"/>
  <c r="N20" i="4"/>
  <c r="N54" i="2"/>
  <c r="N40" i="2"/>
  <c r="B40" i="2" s="1"/>
  <c r="A40" i="2" s="1"/>
  <c r="I50" i="3"/>
  <c r="T59" i="2"/>
  <c r="AB20" i="4"/>
  <c r="F36" i="3"/>
  <c r="F44" i="3" s="1"/>
  <c r="AB14" i="4"/>
  <c r="AN14" i="4"/>
  <c r="H36" i="4"/>
  <c r="AA20" i="4"/>
  <c r="I43" i="4"/>
  <c r="I46" i="4"/>
  <c r="E38" i="16"/>
  <c r="E45" i="16" s="1"/>
  <c r="E51" i="16" s="1"/>
  <c r="AB38" i="2"/>
  <c r="AC38" i="2" s="1"/>
  <c r="E43" i="12"/>
  <c r="E49" i="12" s="1"/>
  <c r="E35" i="12"/>
  <c r="E46" i="12" s="1"/>
  <c r="E52" i="12" s="1"/>
  <c r="AY15" i="4"/>
  <c r="J43" i="19"/>
  <c r="J49" i="19" s="1"/>
  <c r="J48" i="19"/>
  <c r="AK11" i="18"/>
  <c r="AA12" i="17"/>
  <c r="Q39" i="16"/>
  <c r="Q45" i="16"/>
  <c r="Q51" i="16" s="1"/>
  <c r="Y36" i="16"/>
  <c r="F36" i="16"/>
  <c r="F44" i="16" s="1"/>
  <c r="F50" i="16" s="1"/>
  <c r="L44" i="16"/>
  <c r="L50" i="16" s="1"/>
  <c r="Z43" i="17"/>
  <c r="Z48" i="17"/>
  <c r="U12" i="17"/>
  <c r="M45" i="16"/>
  <c r="M51" i="16" s="1"/>
  <c r="Z38" i="16"/>
  <c r="G38" i="16"/>
  <c r="G45" i="16" s="1"/>
  <c r="G51" i="16" s="1"/>
  <c r="H34" i="16"/>
  <c r="K35" i="16" s="1"/>
  <c r="I35" i="16"/>
  <c r="AE17" i="17"/>
  <c r="S18" i="17"/>
  <c r="R18" i="17"/>
  <c r="Q18" i="17"/>
  <c r="P18" i="17"/>
  <c r="O18" i="17"/>
  <c r="B40" i="15"/>
  <c r="A40" i="15" s="1"/>
  <c r="G62" i="15"/>
  <c r="G69" i="15" s="1"/>
  <c r="G52" i="15"/>
  <c r="B52" i="15" s="1"/>
  <c r="A52" i="15" s="1"/>
  <c r="B51" i="15"/>
  <c r="A51" i="15" s="1"/>
  <c r="L53" i="15"/>
  <c r="J53" i="15"/>
  <c r="B53" i="15" s="1"/>
  <c r="A53" i="15" s="1"/>
  <c r="W51" i="16"/>
  <c r="AH38" i="15"/>
  <c r="AI38" i="15" s="1"/>
  <c r="F40" i="14"/>
  <c r="K40" i="14" s="1"/>
  <c r="L40" i="14" s="1"/>
  <c r="P29" i="13"/>
  <c r="R29" i="13" s="1"/>
  <c r="Z56" i="15"/>
  <c r="AH56" i="15" s="1"/>
  <c r="AI56" i="15" s="1"/>
  <c r="O50" i="13"/>
  <c r="Q50" i="13" s="1"/>
  <c r="M30" i="11"/>
  <c r="L30" i="11"/>
  <c r="K30" i="11"/>
  <c r="J30" i="11"/>
  <c r="I30" i="11"/>
  <c r="H30" i="11"/>
  <c r="G30" i="11"/>
  <c r="F30" i="11"/>
  <c r="E29" i="11"/>
  <c r="R29" i="11" s="1"/>
  <c r="S29" i="11" s="1"/>
  <c r="R28" i="11"/>
  <c r="S28" i="11" s="1"/>
  <c r="N30" i="11"/>
  <c r="O52" i="13"/>
  <c r="Q52" i="13" s="1"/>
  <c r="O35" i="13"/>
  <c r="Q35" i="13" s="1"/>
  <c r="K67" i="11"/>
  <c r="H46" i="9"/>
  <c r="H52" i="9" s="1"/>
  <c r="H38" i="9"/>
  <c r="D71" i="11"/>
  <c r="S44" i="9"/>
  <c r="S50" i="9" s="1"/>
  <c r="AH31" i="9"/>
  <c r="D70" i="11"/>
  <c r="J21" i="11"/>
  <c r="I21" i="11"/>
  <c r="H21" i="11"/>
  <c r="G21" i="11"/>
  <c r="F21" i="11"/>
  <c r="E20" i="11"/>
  <c r="R20" i="11" s="1"/>
  <c r="S20" i="11" s="1"/>
  <c r="N21" i="11"/>
  <c r="R19" i="11"/>
  <c r="S19" i="11" s="1"/>
  <c r="M21" i="11"/>
  <c r="L21" i="11"/>
  <c r="K21" i="11"/>
  <c r="M32" i="9"/>
  <c r="AG34" i="8"/>
  <c r="AJ34" i="8" s="1"/>
  <c r="Z12" i="8"/>
  <c r="Y12" i="8"/>
  <c r="X12" i="8"/>
  <c r="AG12" i="8" s="1"/>
  <c r="AJ12" i="8" s="1"/>
  <c r="T38" i="9"/>
  <c r="F43" i="8"/>
  <c r="L44" i="8" s="1"/>
  <c r="D64" i="10"/>
  <c r="D71" i="10" s="1"/>
  <c r="J56" i="10"/>
  <c r="I56" i="10"/>
  <c r="M20" i="9"/>
  <c r="K30" i="8"/>
  <c r="AE35" i="7"/>
  <c r="AH35" i="7" s="1"/>
  <c r="I49" i="8"/>
  <c r="T44" i="7"/>
  <c r="T49" i="7"/>
  <c r="AH15" i="8"/>
  <c r="S44" i="7"/>
  <c r="S49" i="7"/>
  <c r="Y34" i="7"/>
  <c r="AX37" i="6"/>
  <c r="AJ35" i="7"/>
  <c r="AU26" i="6"/>
  <c r="AX26" i="6" s="1"/>
  <c r="AC49" i="7"/>
  <c r="AF46" i="6"/>
  <c r="AF52" i="6" s="1"/>
  <c r="AN38" i="6"/>
  <c r="AJ38" i="6"/>
  <c r="AI38" i="6"/>
  <c r="AG38" i="6"/>
  <c r="AI27" i="7"/>
  <c r="AV30" i="6"/>
  <c r="AY30" i="6" s="1"/>
  <c r="AG40" i="8"/>
  <c r="AJ40" i="8" s="1"/>
  <c r="P16" i="7"/>
  <c r="AF16" i="7" s="1"/>
  <c r="AI16" i="7" s="1"/>
  <c r="X32" i="7"/>
  <c r="Q38" i="6"/>
  <c r="Q46" i="6"/>
  <c r="Q52" i="6" s="1"/>
  <c r="J34" i="7"/>
  <c r="K24" i="7"/>
  <c r="Q30" i="6"/>
  <c r="P30" i="6"/>
  <c r="O30" i="6"/>
  <c r="J30" i="6"/>
  <c r="AQ38" i="6"/>
  <c r="O34" i="6"/>
  <c r="T44" i="5"/>
  <c r="T50" i="5" s="1"/>
  <c r="L28" i="5"/>
  <c r="AU16" i="6"/>
  <c r="AX16" i="6" s="1"/>
  <c r="AF49" i="5"/>
  <c r="AL44" i="5"/>
  <c r="AL50" i="5" s="1"/>
  <c r="AW21" i="5"/>
  <c r="J53" i="6"/>
  <c r="AV36" i="6"/>
  <c r="AY36" i="6" s="1"/>
  <c r="AV24" i="5"/>
  <c r="AY24" i="5" s="1"/>
  <c r="AM40" i="6"/>
  <c r="K49" i="6"/>
  <c r="K44" i="6"/>
  <c r="X40" i="6"/>
  <c r="AW29" i="5"/>
  <c r="AV18" i="5"/>
  <c r="AY18" i="5" s="1"/>
  <c r="O22" i="5"/>
  <c r="F35" i="4"/>
  <c r="G36" i="4"/>
  <c r="AT35" i="4"/>
  <c r="T49" i="4"/>
  <c r="N36" i="5"/>
  <c r="G16" i="5"/>
  <c r="Z46" i="4"/>
  <c r="Z52" i="4" s="1"/>
  <c r="M37" i="4"/>
  <c r="J34" i="5"/>
  <c r="AJ12" i="5"/>
  <c r="AJ50" i="5" s="1"/>
  <c r="AP49" i="4"/>
  <c r="AP44" i="4"/>
  <c r="AP50" i="4" s="1"/>
  <c r="AW17" i="5"/>
  <c r="AC49" i="4"/>
  <c r="X44" i="5"/>
  <c r="X50" i="5" s="1"/>
  <c r="H20" i="5"/>
  <c r="W44" i="5"/>
  <c r="W50" i="5" s="1"/>
  <c r="K24" i="5"/>
  <c r="T46" i="4"/>
  <c r="T52" i="4" s="1"/>
  <c r="AU37" i="4"/>
  <c r="AX37" i="4" s="1"/>
  <c r="S37" i="4"/>
  <c r="X38" i="4" s="1"/>
  <c r="G37" i="4"/>
  <c r="Z24" i="4"/>
  <c r="V24" i="4"/>
  <c r="U24" i="4"/>
  <c r="T24" i="4"/>
  <c r="AA45" i="3"/>
  <c r="AA51" i="3" s="1"/>
  <c r="AA39" i="3"/>
  <c r="L49" i="5"/>
  <c r="AK49" i="4"/>
  <c r="AK44" i="4"/>
  <c r="AK50" i="4" s="1"/>
  <c r="U53" i="7"/>
  <c r="Y38" i="5"/>
  <c r="M18" i="5"/>
  <c r="AF43" i="4"/>
  <c r="AO44" i="4" s="1"/>
  <c r="AO50" i="4" s="1"/>
  <c r="AP26" i="4"/>
  <c r="AO26" i="4"/>
  <c r="AN26" i="4"/>
  <c r="AL12" i="4"/>
  <c r="Z16" i="4"/>
  <c r="O28" i="4"/>
  <c r="AL18" i="4"/>
  <c r="AK18" i="4"/>
  <c r="AJ18" i="4"/>
  <c r="D41" i="16"/>
  <c r="D47" i="16" s="1"/>
  <c r="AA16" i="4"/>
  <c r="O14" i="4"/>
  <c r="O11" i="4"/>
  <c r="AA54" i="2"/>
  <c r="AB54" i="2" s="1"/>
  <c r="AC54" i="2" s="1"/>
  <c r="AR30" i="4"/>
  <c r="AQ30" i="4"/>
  <c r="AP30" i="4"/>
  <c r="AN12" i="4"/>
  <c r="AY33" i="4"/>
  <c r="P20" i="4"/>
  <c r="B32" i="2"/>
  <c r="A32" i="2" s="1"/>
  <c r="AX13" i="4"/>
  <c r="V49" i="4"/>
  <c r="V52" i="4"/>
  <c r="AE16" i="4"/>
  <c r="AI18" i="4"/>
  <c r="S62" i="2"/>
  <c r="S69" i="2" s="1"/>
  <c r="S52" i="2"/>
  <c r="W53" i="2"/>
  <c r="V53" i="2"/>
  <c r="AB53" i="2" s="1"/>
  <c r="AC53" i="2" s="1"/>
  <c r="X53" i="2"/>
  <c r="AB51" i="2"/>
  <c r="AC51" i="2" s="1"/>
  <c r="E41" i="16"/>
  <c r="E47" i="16" s="1"/>
  <c r="E36" i="16"/>
  <c r="E44" i="16" s="1"/>
  <c r="X12" i="9"/>
  <c r="W12" i="9"/>
  <c r="AG12" i="9" s="1"/>
  <c r="AJ12" i="9" s="1"/>
  <c r="AC12" i="9"/>
  <c r="AB12" i="9"/>
  <c r="AA12" i="9"/>
  <c r="L10" i="12"/>
  <c r="L50" i="12" s="1"/>
  <c r="L49" i="12"/>
  <c r="J18" i="10"/>
  <c r="I18" i="10"/>
  <c r="H18" i="10"/>
  <c r="G18" i="10"/>
  <c r="F18" i="10"/>
  <c r="E17" i="10"/>
  <c r="R17" i="10" s="1"/>
  <c r="S17" i="10" s="1"/>
  <c r="N18" i="10"/>
  <c r="R16" i="10"/>
  <c r="S16" i="10" s="1"/>
  <c r="M18" i="10"/>
  <c r="E13" i="10"/>
  <c r="L18" i="10"/>
  <c r="K18" i="10"/>
  <c r="V52" i="9"/>
  <c r="X24" i="7"/>
  <c r="W24" i="7"/>
  <c r="I47" i="8"/>
  <c r="I53" i="8" s="1"/>
  <c r="I40" i="8"/>
  <c r="Z12" i="7"/>
  <c r="H47" i="8"/>
  <c r="H53" i="8" s="1"/>
  <c r="H40" i="8"/>
  <c r="T46" i="7"/>
  <c r="T52" i="7" s="1"/>
  <c r="L37" i="7"/>
  <c r="H26" i="7"/>
  <c r="H43" i="7"/>
  <c r="H46" i="6"/>
  <c r="H52" i="6" s="1"/>
  <c r="H38" i="6"/>
  <c r="AR44" i="6"/>
  <c r="AR50" i="6" s="1"/>
  <c r="AG32" i="8"/>
  <c r="AJ32" i="8" s="1"/>
  <c r="U18" i="7"/>
  <c r="M30" i="8"/>
  <c r="AF24" i="7"/>
  <c r="AI24" i="7" s="1"/>
  <c r="Q12" i="6"/>
  <c r="N47" i="5"/>
  <c r="N53" i="5" s="1"/>
  <c r="N40" i="5"/>
  <c r="AT16" i="6"/>
  <c r="AW16" i="6" s="1"/>
  <c r="F46" i="5"/>
  <c r="F52" i="5" s="1"/>
  <c r="G38" i="5"/>
  <c r="Q38" i="5"/>
  <c r="P38" i="5"/>
  <c r="AU24" i="5"/>
  <c r="AX24" i="5" s="1"/>
  <c r="AU18" i="5"/>
  <c r="AX18" i="5" s="1"/>
  <c r="AN46" i="4"/>
  <c r="AN52" i="4" s="1"/>
  <c r="AN38" i="4"/>
  <c r="I12" i="6"/>
  <c r="AT26" i="5"/>
  <c r="AW26" i="5" s="1"/>
  <c r="K34" i="5"/>
  <c r="AD49" i="4"/>
  <c r="Q16" i="5"/>
  <c r="P16" i="5"/>
  <c r="H49" i="6"/>
  <c r="H44" i="6"/>
  <c r="AM49" i="4"/>
  <c r="AM44" i="4"/>
  <c r="AM50" i="4" s="1"/>
  <c r="M49" i="5"/>
  <c r="M44" i="5"/>
  <c r="AT23" i="4"/>
  <c r="F23" i="4"/>
  <c r="G24" i="4" s="1"/>
  <c r="O45" i="3"/>
  <c r="O51" i="3" s="1"/>
  <c r="O39" i="3"/>
  <c r="H34" i="6"/>
  <c r="I24" i="5"/>
  <c r="Y49" i="4"/>
  <c r="Y44" i="4"/>
  <c r="Y50" i="4" s="1"/>
  <c r="I38" i="5"/>
  <c r="P24" i="6"/>
  <c r="K38" i="5"/>
  <c r="K46" i="5"/>
  <c r="K52" i="5" s="1"/>
  <c r="AH44" i="4"/>
  <c r="AH50" i="4" s="1"/>
  <c r="AH49" i="4"/>
  <c r="K16" i="4"/>
  <c r="AO24" i="4"/>
  <c r="AO46" i="4"/>
  <c r="AO52" i="4" s="1"/>
  <c r="AO38" i="4"/>
  <c r="W49" i="4"/>
  <c r="W44" i="4"/>
  <c r="W50" i="4" s="1"/>
  <c r="AJ12" i="4"/>
  <c r="W34" i="4"/>
  <c r="H20" i="4"/>
  <c r="AJ38" i="5"/>
  <c r="J30" i="4"/>
  <c r="N14" i="4"/>
  <c r="N11" i="4"/>
  <c r="B30" i="2"/>
  <c r="A30" i="2" s="1"/>
  <c r="AJ36" i="4"/>
  <c r="AV36" i="4" s="1"/>
  <c r="AY36" i="4" s="1"/>
  <c r="AQ36" i="4"/>
  <c r="AO36" i="4"/>
  <c r="AN36" i="4"/>
  <c r="AM36" i="4"/>
  <c r="R16" i="4"/>
  <c r="AR36" i="4"/>
  <c r="T28" i="4"/>
  <c r="O62" i="15"/>
  <c r="O69" i="15" s="1"/>
  <c r="O53" i="15"/>
  <c r="O52" i="15"/>
  <c r="O16" i="13"/>
  <c r="Q16" i="13" s="1"/>
  <c r="AF36" i="9"/>
  <c r="AI36" i="9" s="1"/>
  <c r="J45" i="11"/>
  <c r="I45" i="11"/>
  <c r="H45" i="11"/>
  <c r="G45" i="11"/>
  <c r="F45" i="11"/>
  <c r="E44" i="11"/>
  <c r="R44" i="11" s="1"/>
  <c r="S44" i="11" s="1"/>
  <c r="N45" i="11"/>
  <c r="R43" i="11"/>
  <c r="S43" i="11" s="1"/>
  <c r="M45" i="11"/>
  <c r="L45" i="11"/>
  <c r="K45" i="11"/>
  <c r="AG36" i="9"/>
  <c r="AJ36" i="9" s="1"/>
  <c r="J33" i="11"/>
  <c r="I33" i="11"/>
  <c r="H33" i="11"/>
  <c r="G33" i="11"/>
  <c r="F33" i="11"/>
  <c r="E32" i="11"/>
  <c r="R32" i="11" s="1"/>
  <c r="S32" i="11" s="1"/>
  <c r="N33" i="11"/>
  <c r="R31" i="11"/>
  <c r="S31" i="11" s="1"/>
  <c r="M33" i="11"/>
  <c r="L33" i="11"/>
  <c r="K33" i="11"/>
  <c r="I34" i="9"/>
  <c r="H34" i="9"/>
  <c r="AE34" i="9" s="1"/>
  <c r="AH34" i="9" s="1"/>
  <c r="M34" i="9"/>
  <c r="M18" i="9"/>
  <c r="I18" i="9"/>
  <c r="AE18" i="9" s="1"/>
  <c r="AH18" i="9" s="1"/>
  <c r="AF30" i="9"/>
  <c r="AI30" i="9" s="1"/>
  <c r="J22" i="7"/>
  <c r="AG38" i="9"/>
  <c r="AJ38" i="9" s="1"/>
  <c r="AI19" i="7"/>
  <c r="O40" i="7"/>
  <c r="AF39" i="7"/>
  <c r="AI39" i="7" s="1"/>
  <c r="G39" i="7"/>
  <c r="O47" i="7"/>
  <c r="O53" i="7" s="1"/>
  <c r="N39" i="7"/>
  <c r="P40" i="7" s="1"/>
  <c r="AH35" i="9"/>
  <c r="AG36" i="8"/>
  <c r="AJ36" i="8" s="1"/>
  <c r="L20" i="8"/>
  <c r="K20" i="8"/>
  <c r="J20" i="8"/>
  <c r="E55" i="10"/>
  <c r="J42" i="10"/>
  <c r="I42" i="10"/>
  <c r="H42" i="10"/>
  <c r="G42" i="10"/>
  <c r="F42" i="10"/>
  <c r="E41" i="10"/>
  <c r="R41" i="10" s="1"/>
  <c r="S41" i="10" s="1"/>
  <c r="N42" i="10"/>
  <c r="R40" i="10"/>
  <c r="S40" i="10" s="1"/>
  <c r="M42" i="10"/>
  <c r="L42" i="10"/>
  <c r="K42" i="10"/>
  <c r="AG20" i="9"/>
  <c r="AJ20" i="9" s="1"/>
  <c r="X30" i="7"/>
  <c r="AG30" i="7" s="1"/>
  <c r="AJ30" i="7" s="1"/>
  <c r="K12" i="8"/>
  <c r="K49" i="8"/>
  <c r="P40" i="9"/>
  <c r="L36" i="7"/>
  <c r="X44" i="6"/>
  <c r="X50" i="6" s="1"/>
  <c r="K34" i="9"/>
  <c r="J34" i="9"/>
  <c r="X34" i="7"/>
  <c r="AG34" i="7" s="1"/>
  <c r="AJ34" i="7" s="1"/>
  <c r="P47" i="6"/>
  <c r="P53" i="6" s="1"/>
  <c r="P40" i="6"/>
  <c r="O38" i="7"/>
  <c r="AF37" i="7"/>
  <c r="G37" i="7"/>
  <c r="N37" i="7"/>
  <c r="O46" i="7"/>
  <c r="O52" i="7" s="1"/>
  <c r="T44" i="6"/>
  <c r="T50" i="6" s="1"/>
  <c r="V53" i="8"/>
  <c r="AA38" i="7"/>
  <c r="AA46" i="7"/>
  <c r="AA52" i="7" s="1"/>
  <c r="L49" i="8"/>
  <c r="P34" i="7"/>
  <c r="O34" i="7"/>
  <c r="N11" i="7"/>
  <c r="O12" i="7"/>
  <c r="AF11" i="7"/>
  <c r="Q34" i="7"/>
  <c r="AI11" i="8"/>
  <c r="S46" i="5"/>
  <c r="S52" i="5" s="1"/>
  <c r="T38" i="5"/>
  <c r="AD38" i="5"/>
  <c r="AC38" i="5"/>
  <c r="M34" i="6"/>
  <c r="AD44" i="5"/>
  <c r="AD50" i="5" s="1"/>
  <c r="AU20" i="6"/>
  <c r="AX20" i="6" s="1"/>
  <c r="G24" i="5"/>
  <c r="AT24" i="5" s="1"/>
  <c r="AW24" i="5" s="1"/>
  <c r="Q49" i="6"/>
  <c r="O18" i="6"/>
  <c r="K18" i="6"/>
  <c r="J18" i="6"/>
  <c r="I18" i="6"/>
  <c r="H18" i="6"/>
  <c r="I40" i="5"/>
  <c r="I47" i="5"/>
  <c r="I53" i="5" s="1"/>
  <c r="AV28" i="5"/>
  <c r="AY28" i="5" s="1"/>
  <c r="AF47" i="5"/>
  <c r="AF53" i="5" s="1"/>
  <c r="AN40" i="5"/>
  <c r="AL40" i="5"/>
  <c r="AK40" i="5"/>
  <c r="R30" i="5"/>
  <c r="L49" i="4"/>
  <c r="R49" i="4"/>
  <c r="AJ40" i="6"/>
  <c r="Q52" i="5"/>
  <c r="AG20" i="4"/>
  <c r="AR20" i="4"/>
  <c r="AQ20" i="4"/>
  <c r="AW23" i="6"/>
  <c r="AA49" i="4"/>
  <c r="J24" i="5"/>
  <c r="AN40" i="4"/>
  <c r="AN47" i="4"/>
  <c r="AN53" i="4" s="1"/>
  <c r="G22" i="5"/>
  <c r="Q34" i="4"/>
  <c r="M49" i="4"/>
  <c r="G36" i="5"/>
  <c r="AC12" i="5"/>
  <c r="AC50" i="5" s="1"/>
  <c r="M20" i="6"/>
  <c r="R36" i="5"/>
  <c r="AM24" i="4"/>
  <c r="X20" i="4"/>
  <c r="T20" i="4"/>
  <c r="AU20" i="4" s="1"/>
  <c r="AX20" i="4" s="1"/>
  <c r="AE20" i="4"/>
  <c r="AD20" i="4"/>
  <c r="G67" i="2"/>
  <c r="F62" i="2"/>
  <c r="F69" i="2" s="1"/>
  <c r="F52" i="2"/>
  <c r="B52" i="2" s="1"/>
  <c r="A52" i="2" s="1"/>
  <c r="B51" i="2"/>
  <c r="A51" i="2" s="1"/>
  <c r="AH22" i="4"/>
  <c r="AV22" i="4" s="1"/>
  <c r="AY22" i="4" s="1"/>
  <c r="F17" i="4"/>
  <c r="Y65" i="2"/>
  <c r="Y60" i="2"/>
  <c r="Y67" i="2" s="1"/>
  <c r="Y59" i="2"/>
  <c r="E36" i="3"/>
  <c r="E44" i="3" s="1"/>
  <c r="E62" i="2"/>
  <c r="E69" i="2" s="1"/>
  <c r="AG18" i="4"/>
  <c r="R44" i="3"/>
  <c r="R50" i="3" s="1"/>
  <c r="R37" i="3"/>
  <c r="B16" i="2"/>
  <c r="A16" i="2" s="1"/>
  <c r="AJ32" i="4"/>
  <c r="AM18" i="4"/>
  <c r="J38" i="5"/>
  <c r="J46" i="5"/>
  <c r="J52" i="5" s="1"/>
  <c r="AJ47" i="4"/>
  <c r="AJ53" i="4" s="1"/>
  <c r="AJ40" i="4"/>
  <c r="K60" i="2"/>
  <c r="G52" i="2"/>
  <c r="AA37" i="3"/>
  <c r="AL14" i="4"/>
  <c r="Y52" i="2"/>
  <c r="Y62" i="2"/>
  <c r="Y69" i="2" s="1"/>
  <c r="Y53" i="2"/>
  <c r="AK14" i="4"/>
  <c r="I52" i="2"/>
  <c r="AA58" i="2"/>
  <c r="AA34" i="2"/>
  <c r="AB34" i="2" s="1"/>
  <c r="AC34" i="2" s="1"/>
  <c r="I49" i="5"/>
  <c r="AE12" i="4"/>
  <c r="J44" i="9"/>
  <c r="J50" i="9" s="1"/>
  <c r="J49" i="9"/>
  <c r="I22" i="7"/>
  <c r="J30" i="8"/>
  <c r="I30" i="8"/>
  <c r="H30" i="8"/>
  <c r="Z28" i="7"/>
  <c r="Y28" i="7"/>
  <c r="X28" i="7"/>
  <c r="AH27" i="9"/>
  <c r="AA30" i="7"/>
  <c r="Z30" i="7"/>
  <c r="Y30" i="7"/>
  <c r="L36" i="9"/>
  <c r="K36" i="9"/>
  <c r="AH29" i="9"/>
  <c r="AC34" i="7"/>
  <c r="AB34" i="7"/>
  <c r="AA34" i="7"/>
  <c r="X40" i="7"/>
  <c r="X47" i="7"/>
  <c r="X53" i="7" s="1"/>
  <c r="V39" i="7"/>
  <c r="AB40" i="7" s="1"/>
  <c r="N53" i="8"/>
  <c r="W28" i="7"/>
  <c r="AF20" i="8"/>
  <c r="AI20" i="8" s="1"/>
  <c r="J32" i="8"/>
  <c r="AG20" i="7"/>
  <c r="AJ20" i="7" s="1"/>
  <c r="AF22" i="7"/>
  <c r="AI22" i="7" s="1"/>
  <c r="G30" i="8"/>
  <c r="J30" i="7"/>
  <c r="I46" i="6"/>
  <c r="I52" i="6" s="1"/>
  <c r="I38" i="6"/>
  <c r="AG38" i="8"/>
  <c r="AJ38" i="8" s="1"/>
  <c r="I30" i="7"/>
  <c r="P49" i="7"/>
  <c r="P44" i="7"/>
  <c r="AC47" i="7"/>
  <c r="AC53" i="7" s="1"/>
  <c r="AG18" i="7"/>
  <c r="AJ18" i="7" s="1"/>
  <c r="AF49" i="6"/>
  <c r="AO44" i="6"/>
  <c r="AO50" i="6" s="1"/>
  <c r="O38" i="9"/>
  <c r="AF38" i="9" s="1"/>
  <c r="AI38" i="9" s="1"/>
  <c r="M11" i="7"/>
  <c r="R49" i="6"/>
  <c r="R44" i="6"/>
  <c r="AV36" i="5"/>
  <c r="AY36" i="5" s="1"/>
  <c r="O12" i="8"/>
  <c r="AF12" i="8" s="1"/>
  <c r="AI12" i="8" s="1"/>
  <c r="J28" i="6"/>
  <c r="I28" i="6"/>
  <c r="O28" i="6"/>
  <c r="H28" i="6"/>
  <c r="O12" i="6"/>
  <c r="Q44" i="9"/>
  <c r="Q50" i="9" s="1"/>
  <c r="S49" i="5"/>
  <c r="AB44" i="5"/>
  <c r="AB50" i="5" s="1"/>
  <c r="Y44" i="5"/>
  <c r="Y50" i="5" s="1"/>
  <c r="K16" i="8"/>
  <c r="AE16" i="8" s="1"/>
  <c r="AH16" i="8" s="1"/>
  <c r="I16" i="5"/>
  <c r="AQ49" i="4"/>
  <c r="AQ44" i="4"/>
  <c r="AQ50" i="4" s="1"/>
  <c r="E53" i="5"/>
  <c r="I34" i="5"/>
  <c r="AH38" i="4"/>
  <c r="AH46" i="4"/>
  <c r="AH52" i="4" s="1"/>
  <c r="Q16" i="4"/>
  <c r="P16" i="4"/>
  <c r="B48" i="2"/>
  <c r="A48" i="2" s="1"/>
  <c r="N49" i="2"/>
  <c r="B49" i="2" s="1"/>
  <c r="A49" i="2" s="1"/>
  <c r="M53" i="5"/>
  <c r="Q18" i="5"/>
  <c r="AI24" i="4"/>
  <c r="AH24" i="4"/>
  <c r="AG24" i="4"/>
  <c r="O39" i="4"/>
  <c r="AB47" i="4"/>
  <c r="AB53" i="4" s="1"/>
  <c r="R12" i="6"/>
  <c r="AM38" i="5"/>
  <c r="P34" i="5"/>
  <c r="P18" i="6"/>
  <c r="O34" i="5"/>
  <c r="AT34" i="5" s="1"/>
  <c r="AW34" i="5" s="1"/>
  <c r="AD52" i="4"/>
  <c r="J16" i="5"/>
  <c r="D46" i="12"/>
  <c r="D52" i="12" s="1"/>
  <c r="E60" i="3"/>
  <c r="E41" i="3"/>
  <c r="E47" i="3" s="1"/>
  <c r="AD44" i="3"/>
  <c r="AD50" i="3" s="1"/>
  <c r="AD37" i="3"/>
  <c r="Q36" i="5"/>
  <c r="Q43" i="4"/>
  <c r="W12" i="4"/>
  <c r="B31" i="2"/>
  <c r="A31" i="2" s="1"/>
  <c r="U14" i="2"/>
  <c r="U67" i="2" s="1"/>
  <c r="X14" i="2"/>
  <c r="X67" i="2" s="1"/>
  <c r="V14" i="2"/>
  <c r="W14" i="2"/>
  <c r="W67" i="2" s="1"/>
  <c r="W38" i="5"/>
  <c r="E52" i="4"/>
  <c r="AX15" i="4"/>
  <c r="AE24" i="4"/>
  <c r="Y14" i="4"/>
  <c r="N22" i="2"/>
  <c r="B21" i="2"/>
  <c r="A21" i="2" s="1"/>
  <c r="AQ24" i="4"/>
  <c r="K11" i="4"/>
  <c r="U12" i="4"/>
  <c r="K14" i="2"/>
  <c r="L52" i="2"/>
  <c r="T14" i="2"/>
  <c r="AE19" i="7"/>
  <c r="F19" i="7"/>
  <c r="AU32" i="6"/>
  <c r="AX32" i="6" s="1"/>
  <c r="Z34" i="7"/>
  <c r="H12" i="9"/>
  <c r="AE12" i="9" s="1"/>
  <c r="AH12" i="9" s="1"/>
  <c r="AE24" i="8"/>
  <c r="AH24" i="8" s="1"/>
  <c r="L18" i="9"/>
  <c r="H46" i="8"/>
  <c r="H52" i="8" s="1"/>
  <c r="H22" i="9"/>
  <c r="G22" i="9"/>
  <c r="AE37" i="8"/>
  <c r="F37" i="8"/>
  <c r="H38" i="8" s="1"/>
  <c r="G46" i="8"/>
  <c r="G52" i="8" s="1"/>
  <c r="K34" i="6"/>
  <c r="J34" i="6"/>
  <c r="G34" i="6"/>
  <c r="R34" i="6"/>
  <c r="Q34" i="6"/>
  <c r="L34" i="6"/>
  <c r="Y12" i="9"/>
  <c r="M30" i="7"/>
  <c r="N47" i="6"/>
  <c r="N53" i="6" s="1"/>
  <c r="N40" i="6"/>
  <c r="G20" i="8"/>
  <c r="M16" i="8"/>
  <c r="K36" i="8"/>
  <c r="AU36" i="5"/>
  <c r="AX36" i="5" s="1"/>
  <c r="P34" i="6"/>
  <c r="AK44" i="6"/>
  <c r="AK50" i="6" s="1"/>
  <c r="N34" i="6"/>
  <c r="G49" i="5"/>
  <c r="G44" i="5"/>
  <c r="G50" i="5" s="1"/>
  <c r="M38" i="6"/>
  <c r="M46" i="6"/>
  <c r="M52" i="6" s="1"/>
  <c r="AV14" i="5"/>
  <c r="AY14" i="5" s="1"/>
  <c r="AW25" i="6"/>
  <c r="O49" i="5"/>
  <c r="O44" i="5"/>
  <c r="AH40" i="4"/>
  <c r="AH47" i="4"/>
  <c r="AH53" i="4" s="1"/>
  <c r="AE49" i="4"/>
  <c r="Q49" i="5"/>
  <c r="Q44" i="5"/>
  <c r="V16" i="4"/>
  <c r="AD16" i="4"/>
  <c r="AC16" i="4"/>
  <c r="AB16" i="4"/>
  <c r="I24" i="6"/>
  <c r="P52" i="5"/>
  <c r="U12" i="5"/>
  <c r="AU12" i="5" s="1"/>
  <c r="AX12" i="5" s="1"/>
  <c r="AN49" i="4"/>
  <c r="AN44" i="4"/>
  <c r="AN50" i="4" s="1"/>
  <c r="V67" i="2"/>
  <c r="AO38" i="5"/>
  <c r="O16" i="5"/>
  <c r="G20" i="4"/>
  <c r="R20" i="4"/>
  <c r="Q20" i="4"/>
  <c r="R20" i="5"/>
  <c r="P30" i="4"/>
  <c r="G16" i="4"/>
  <c r="T67" i="2"/>
  <c r="AV34" i="6"/>
  <c r="AY34" i="6" s="1"/>
  <c r="Z38" i="5"/>
  <c r="O18" i="5"/>
  <c r="Q18" i="6"/>
  <c r="AB12" i="5"/>
  <c r="AB28" i="4"/>
  <c r="X28" i="4"/>
  <c r="W28" i="4"/>
  <c r="V28" i="4"/>
  <c r="L20" i="4"/>
  <c r="T14" i="4"/>
  <c r="M16" i="4"/>
  <c r="E53" i="4"/>
  <c r="D50" i="16"/>
  <c r="B22" i="2"/>
  <c r="A22" i="2" s="1"/>
  <c r="N20" i="5"/>
  <c r="AJ24" i="4"/>
  <c r="W16" i="4"/>
  <c r="AI12" i="4"/>
  <c r="U50" i="3"/>
  <c r="G52" i="5"/>
  <c r="O43" i="4"/>
  <c r="AI30" i="4"/>
  <c r="Z55" i="2"/>
  <c r="B42" i="2"/>
  <c r="A42" i="2" s="1"/>
  <c r="N43" i="2"/>
  <c r="B43" i="2" s="1"/>
  <c r="A43" i="2" s="1"/>
  <c r="N12" i="2"/>
  <c r="AU36" i="4"/>
  <c r="AX36" i="4" s="1"/>
  <c r="J60" i="2"/>
  <c r="J67" i="2" s="1"/>
  <c r="AB33" i="2"/>
  <c r="AC33" i="2" s="1"/>
  <c r="AR32" i="4"/>
  <c r="AD24" i="4"/>
  <c r="AP24" i="4"/>
  <c r="X45" i="3"/>
  <c r="X51" i="3" s="1"/>
  <c r="X39" i="3"/>
  <c r="L16" i="4"/>
  <c r="O16" i="4"/>
  <c r="L69" i="2"/>
  <c r="AA12" i="2"/>
  <c r="AE26" i="9"/>
  <c r="AH26" i="9" s="1"/>
  <c r="K32" i="9"/>
  <c r="J32" i="9"/>
  <c r="AH23" i="9"/>
  <c r="F52" i="12"/>
  <c r="H16" i="7"/>
  <c r="H11" i="7"/>
  <c r="AE17" i="7"/>
  <c r="F17" i="7"/>
  <c r="G18" i="7" s="1"/>
  <c r="J36" i="9"/>
  <c r="AE36" i="9" s="1"/>
  <c r="AH36" i="9" s="1"/>
  <c r="R14" i="7"/>
  <c r="Q14" i="7"/>
  <c r="P14" i="7"/>
  <c r="E52" i="9"/>
  <c r="AG16" i="8"/>
  <c r="AJ16" i="8" s="1"/>
  <c r="H32" i="8"/>
  <c r="G32" i="8"/>
  <c r="M32" i="8"/>
  <c r="L32" i="8"/>
  <c r="K32" i="8"/>
  <c r="T18" i="7"/>
  <c r="S18" i="7"/>
  <c r="R18" i="7"/>
  <c r="G32" i="9"/>
  <c r="AB36" i="7"/>
  <c r="AC36" i="7"/>
  <c r="Q40" i="9"/>
  <c r="J12" i="9"/>
  <c r="H49" i="8"/>
  <c r="M36" i="7"/>
  <c r="O18" i="7"/>
  <c r="AF18" i="7" s="1"/>
  <c r="AI18" i="7" s="1"/>
  <c r="AH23" i="8"/>
  <c r="R47" i="7"/>
  <c r="R53" i="7" s="1"/>
  <c r="J39" i="7"/>
  <c r="R40" i="7"/>
  <c r="J22" i="9"/>
  <c r="Q47" i="7"/>
  <c r="Q53" i="7" s="1"/>
  <c r="I39" i="7"/>
  <c r="Q40" i="7"/>
  <c r="AB49" i="7"/>
  <c r="AB44" i="7"/>
  <c r="Q36" i="7"/>
  <c r="P36" i="7"/>
  <c r="O36" i="7"/>
  <c r="AA49" i="7"/>
  <c r="AA44" i="7"/>
  <c r="AH17" i="9"/>
  <c r="Z49" i="7"/>
  <c r="Z44" i="7"/>
  <c r="Z50" i="7" s="1"/>
  <c r="U40" i="6"/>
  <c r="AU40" i="6" s="1"/>
  <c r="AX40" i="6" s="1"/>
  <c r="AD40" i="6"/>
  <c r="AB40" i="6"/>
  <c r="AA40" i="6"/>
  <c r="S47" i="6"/>
  <c r="S53" i="6" s="1"/>
  <c r="F31" i="7"/>
  <c r="K32" i="7" s="1"/>
  <c r="AT32" i="6"/>
  <c r="AW32" i="6" s="1"/>
  <c r="G28" i="6"/>
  <c r="L47" i="5"/>
  <c r="L53" i="5" s="1"/>
  <c r="L40" i="5"/>
  <c r="G28" i="5"/>
  <c r="Q28" i="5"/>
  <c r="J52" i="6"/>
  <c r="M52" i="5"/>
  <c r="Y36" i="7"/>
  <c r="AU14" i="5"/>
  <c r="AX14" i="5" s="1"/>
  <c r="R38" i="5"/>
  <c r="I49" i="6"/>
  <c r="I44" i="6"/>
  <c r="I50" i="6" s="1"/>
  <c r="P36" i="5"/>
  <c r="N22" i="5"/>
  <c r="V47" i="4"/>
  <c r="V53" i="4" s="1"/>
  <c r="I39" i="4"/>
  <c r="V40" i="4"/>
  <c r="L18" i="6"/>
  <c r="G43" i="4"/>
  <c r="AR40" i="4"/>
  <c r="AR47" i="4"/>
  <c r="AR53" i="4" s="1"/>
  <c r="Q30" i="5"/>
  <c r="AQ40" i="4"/>
  <c r="AQ47" i="4"/>
  <c r="AQ53" i="4" s="1"/>
  <c r="Q39" i="4"/>
  <c r="AB46" i="4"/>
  <c r="AB52" i="4" s="1"/>
  <c r="AB38" i="4"/>
  <c r="O37" i="4"/>
  <c r="AB49" i="4"/>
  <c r="AB38" i="5"/>
  <c r="AN38" i="5"/>
  <c r="P18" i="5"/>
  <c r="D53" i="4"/>
  <c r="AJ14" i="4"/>
  <c r="AI14" i="4"/>
  <c r="AH14" i="4"/>
  <c r="AV14" i="4" s="1"/>
  <c r="AY14" i="4" s="1"/>
  <c r="M16" i="5"/>
  <c r="J32" i="4"/>
  <c r="U20" i="4"/>
  <c r="N49" i="5"/>
  <c r="M32" i="5"/>
  <c r="L32" i="5"/>
  <c r="AT32" i="5" s="1"/>
  <c r="AW32" i="5" s="1"/>
  <c r="AC28" i="4"/>
  <c r="AR22" i="4"/>
  <c r="AT19" i="4"/>
  <c r="AW19" i="4" s="1"/>
  <c r="L65" i="2"/>
  <c r="L59" i="2"/>
  <c r="L60" i="2"/>
  <c r="AU26" i="4"/>
  <c r="AX26" i="4" s="1"/>
  <c r="Y16" i="4"/>
  <c r="AO34" i="4"/>
  <c r="AJ34" i="4"/>
  <c r="AH34" i="4"/>
  <c r="AG34" i="4"/>
  <c r="AR34" i="4"/>
  <c r="X12" i="4"/>
  <c r="AC34" i="4"/>
  <c r="N62" i="2"/>
  <c r="N69" i="2" s="1"/>
  <c r="N52" i="2"/>
  <c r="L18" i="5"/>
  <c r="J16" i="4"/>
  <c r="J11" i="4"/>
  <c r="K30" i="4"/>
  <c r="U51" i="3"/>
  <c r="AI26" i="4"/>
  <c r="AV26" i="4" s="1"/>
  <c r="AY26" i="4" s="1"/>
  <c r="P22" i="5"/>
  <c r="AB16" i="2"/>
  <c r="AC16" i="2" s="1"/>
  <c r="Z14" i="4"/>
  <c r="AX33" i="4"/>
  <c r="AK22" i="4"/>
  <c r="M59" i="2"/>
  <c r="B29" i="2"/>
  <c r="A29" i="2" s="1"/>
  <c r="AD34" i="4"/>
  <c r="AC24" i="4"/>
  <c r="L53" i="2"/>
  <c r="I46" i="9"/>
  <c r="I52" i="9" s="1"/>
  <c r="I38" i="9"/>
  <c r="H47" i="9"/>
  <c r="H53" i="9" s="1"/>
  <c r="G14" i="11"/>
  <c r="G67" i="11" s="1"/>
  <c r="F14" i="11"/>
  <c r="F67" i="11" s="1"/>
  <c r="AF32" i="9"/>
  <c r="AI32" i="9" s="1"/>
  <c r="G14" i="10"/>
  <c r="L32" i="9"/>
  <c r="M12" i="9"/>
  <c r="AG26" i="8"/>
  <c r="AJ26" i="8" s="1"/>
  <c r="K28" i="8"/>
  <c r="AH29" i="8"/>
  <c r="E53" i="9"/>
  <c r="I34" i="7"/>
  <c r="AE33" i="7"/>
  <c r="AH33" i="7" s="1"/>
  <c r="Z24" i="7"/>
  <c r="AN44" i="6"/>
  <c r="AF38" i="8"/>
  <c r="AI38" i="8" s="1"/>
  <c r="U44" i="7"/>
  <c r="U49" i="7"/>
  <c r="AH27" i="8"/>
  <c r="AE31" i="7"/>
  <c r="M16" i="7"/>
  <c r="M24" i="8"/>
  <c r="L24" i="8"/>
  <c r="AE14" i="9"/>
  <c r="AH14" i="9" s="1"/>
  <c r="J11" i="7"/>
  <c r="K18" i="9"/>
  <c r="AC28" i="7"/>
  <c r="Y44" i="8"/>
  <c r="Y50" i="8" s="1"/>
  <c r="L26" i="7"/>
  <c r="L43" i="7"/>
  <c r="S46" i="6"/>
  <c r="S52" i="6" s="1"/>
  <c r="Z38" i="6"/>
  <c r="W38" i="6"/>
  <c r="U38" i="6"/>
  <c r="T38" i="6"/>
  <c r="AU38" i="6" s="1"/>
  <c r="AX38" i="6" s="1"/>
  <c r="L34" i="7"/>
  <c r="K43" i="7"/>
  <c r="K26" i="7"/>
  <c r="Q12" i="8"/>
  <c r="J43" i="7"/>
  <c r="J26" i="7"/>
  <c r="AF32" i="8"/>
  <c r="AI32" i="8" s="1"/>
  <c r="I40" i="6"/>
  <c r="I47" i="6"/>
  <c r="I53" i="6" s="1"/>
  <c r="P12" i="6"/>
  <c r="AV26" i="5"/>
  <c r="AY26" i="5" s="1"/>
  <c r="D53" i="6"/>
  <c r="AV16" i="5"/>
  <c r="AY16" i="5" s="1"/>
  <c r="AV24" i="6"/>
  <c r="AY24" i="6" s="1"/>
  <c r="AJ44" i="6"/>
  <c r="AJ50" i="6" s="1"/>
  <c r="AV20" i="5"/>
  <c r="AY20" i="5" s="1"/>
  <c r="AI44" i="6"/>
  <c r="AI50" i="6" s="1"/>
  <c r="M49" i="6"/>
  <c r="M44" i="6"/>
  <c r="M50" i="6" s="1"/>
  <c r="AT14" i="5"/>
  <c r="AW14" i="5" s="1"/>
  <c r="AK38" i="6"/>
  <c r="N38" i="5"/>
  <c r="N46" i="5"/>
  <c r="N52" i="5" s="1"/>
  <c r="L36" i="5"/>
  <c r="J36" i="5"/>
  <c r="I36" i="5"/>
  <c r="N24" i="6"/>
  <c r="M34" i="5"/>
  <c r="AG44" i="4"/>
  <c r="AG50" i="4" s="1"/>
  <c r="AG49" i="4"/>
  <c r="AH40" i="5"/>
  <c r="AV28" i="4"/>
  <c r="AY28" i="4" s="1"/>
  <c r="E52" i="5"/>
  <c r="AU16" i="5"/>
  <c r="AX16" i="5" s="1"/>
  <c r="AU18" i="4"/>
  <c r="AX18" i="4" s="1"/>
  <c r="H30" i="6"/>
  <c r="AT30" i="6" s="1"/>
  <c r="AW30" i="6" s="1"/>
  <c r="T40" i="4"/>
  <c r="T47" i="4"/>
  <c r="T53" i="4" s="1"/>
  <c r="AU39" i="4"/>
  <c r="AX39" i="4" s="1"/>
  <c r="S39" i="4"/>
  <c r="G39" i="4"/>
  <c r="N12" i="6"/>
  <c r="P28" i="5"/>
  <c r="AE47" i="4"/>
  <c r="AE53" i="4" s="1"/>
  <c r="R39" i="4"/>
  <c r="AD39" i="3"/>
  <c r="AD45" i="3"/>
  <c r="AD51" i="3" s="1"/>
  <c r="H34" i="5"/>
  <c r="J37" i="4"/>
  <c r="P43" i="4"/>
  <c r="B56" i="2"/>
  <c r="A56" i="2" s="1"/>
  <c r="O38" i="5"/>
  <c r="AG12" i="5"/>
  <c r="AT13" i="4"/>
  <c r="AW13" i="4" s="1"/>
  <c r="AA38" i="5"/>
  <c r="N16" i="5"/>
  <c r="AW27" i="4"/>
  <c r="AK12" i="4"/>
  <c r="B53" i="2"/>
  <c r="A53" i="2" s="1"/>
  <c r="L38" i="5"/>
  <c r="AU30" i="4"/>
  <c r="AX30" i="4" s="1"/>
  <c r="X14" i="4"/>
  <c r="H24" i="5"/>
  <c r="P47" i="4"/>
  <c r="AT39" i="5"/>
  <c r="AW39" i="5" s="1"/>
  <c r="K30" i="5"/>
  <c r="Q46" i="4"/>
  <c r="P28" i="4"/>
  <c r="R22" i="4"/>
  <c r="AL24" i="4"/>
  <c r="H16" i="4"/>
  <c r="Z12" i="4"/>
  <c r="AL34" i="4"/>
  <c r="AK24" i="4"/>
  <c r="X16" i="4"/>
  <c r="N58" i="2"/>
  <c r="D52" i="4"/>
  <c r="AO22" i="4"/>
  <c r="X47" i="4"/>
  <c r="X53" i="4" s="1"/>
  <c r="K39" i="4"/>
  <c r="X40" i="4"/>
  <c r="AQ16" i="4"/>
  <c r="AO16" i="4"/>
  <c r="AV16" i="4" s="1"/>
  <c r="AY16" i="4" s="1"/>
  <c r="AP16" i="4"/>
  <c r="AI44" i="4"/>
  <c r="AI49" i="4"/>
  <c r="P12" i="5"/>
  <c r="M52" i="2"/>
  <c r="L14" i="2"/>
  <c r="F10" i="3"/>
  <c r="O24" i="6"/>
  <c r="AG32" i="4"/>
  <c r="H22" i="4"/>
  <c r="AB31" i="2"/>
  <c r="AC31" i="2" s="1"/>
  <c r="R32" i="4"/>
  <c r="AJ22" i="4"/>
  <c r="AA42" i="3"/>
  <c r="AA48" i="3" s="1"/>
  <c r="AP32" i="4"/>
  <c r="AN24" i="4"/>
  <c r="E63" i="2"/>
  <c r="E70" i="2" s="1"/>
  <c r="E38" i="3"/>
  <c r="E45" i="3" s="1"/>
  <c r="E51" i="3" s="1"/>
  <c r="K55" i="2"/>
  <c r="J55" i="2"/>
  <c r="AE18" i="7" l="1"/>
  <c r="AH18" i="7" s="1"/>
  <c r="AT22" i="4"/>
  <c r="AW22" i="4" s="1"/>
  <c r="AU34" i="4"/>
  <c r="AX34" i="4" s="1"/>
  <c r="I14" i="7"/>
  <c r="K14" i="7"/>
  <c r="H14" i="7"/>
  <c r="J14" i="7"/>
  <c r="J43" i="17"/>
  <c r="J48" i="17"/>
  <c r="K40" i="17"/>
  <c r="K46" i="17"/>
  <c r="K52" i="17" s="1"/>
  <c r="O50" i="8"/>
  <c r="M18" i="17"/>
  <c r="I18" i="17"/>
  <c r="G18" i="17"/>
  <c r="J18" i="17"/>
  <c r="K18" i="17"/>
  <c r="H18" i="17"/>
  <c r="O46" i="4"/>
  <c r="O52" i="4" s="1"/>
  <c r="I47" i="4"/>
  <c r="I53" i="4" s="1"/>
  <c r="AT28" i="5"/>
  <c r="AW28" i="5" s="1"/>
  <c r="AH37" i="8"/>
  <c r="AH19" i="7"/>
  <c r="AC40" i="7"/>
  <c r="AV20" i="4"/>
  <c r="AY20" i="4" s="1"/>
  <c r="Q12" i="7"/>
  <c r="P12" i="7"/>
  <c r="U12" i="7"/>
  <c r="R12" i="7"/>
  <c r="S12" i="7"/>
  <c r="T12" i="7"/>
  <c r="N46" i="7"/>
  <c r="N52" i="7" s="1"/>
  <c r="U38" i="7"/>
  <c r="R38" i="7"/>
  <c r="AF38" i="7" s="1"/>
  <c r="AI38" i="7" s="1"/>
  <c r="G47" i="7"/>
  <c r="G53" i="7" s="1"/>
  <c r="AE39" i="7"/>
  <c r="F39" i="7"/>
  <c r="G40" i="7"/>
  <c r="AU24" i="4"/>
  <c r="AX24" i="4" s="1"/>
  <c r="Z38" i="4"/>
  <c r="L30" i="7"/>
  <c r="AB36" i="16"/>
  <c r="I52" i="4"/>
  <c r="K38" i="4"/>
  <c r="K46" i="4"/>
  <c r="K52" i="4" s="1"/>
  <c r="M12" i="5"/>
  <c r="O12" i="5"/>
  <c r="J12" i="5"/>
  <c r="Q12" i="5"/>
  <c r="H12" i="5"/>
  <c r="R12" i="5"/>
  <c r="AA38" i="4"/>
  <c r="F47" i="6"/>
  <c r="F53" i="6" s="1"/>
  <c r="Q40" i="6"/>
  <c r="R40" i="6"/>
  <c r="J40" i="6"/>
  <c r="G40" i="6"/>
  <c r="AT40" i="6" s="1"/>
  <c r="AW40" i="6" s="1"/>
  <c r="M40" i="6"/>
  <c r="K40" i="6"/>
  <c r="M28" i="7"/>
  <c r="AH39" i="9"/>
  <c r="F46" i="9"/>
  <c r="F52" i="9" s="1"/>
  <c r="J38" i="9"/>
  <c r="K38" i="9"/>
  <c r="AH13" i="7"/>
  <c r="E56" i="11"/>
  <c r="R56" i="11" s="1"/>
  <c r="S56" i="11" s="1"/>
  <c r="E64" i="11"/>
  <c r="E71" i="11" s="1"/>
  <c r="M57" i="11"/>
  <c r="R55" i="11"/>
  <c r="S55" i="11" s="1"/>
  <c r="N57" i="11"/>
  <c r="J57" i="11"/>
  <c r="L57" i="11"/>
  <c r="I57" i="11"/>
  <c r="F57" i="11"/>
  <c r="H57" i="11"/>
  <c r="G57" i="11"/>
  <c r="K57" i="11"/>
  <c r="AD20" i="16"/>
  <c r="AD30" i="16"/>
  <c r="AI39" i="18"/>
  <c r="S38" i="7"/>
  <c r="H41" i="16"/>
  <c r="H47" i="16" s="1"/>
  <c r="R40" i="17"/>
  <c r="M43" i="18"/>
  <c r="AD26" i="16"/>
  <c r="AA50" i="9"/>
  <c r="F47" i="16"/>
  <c r="F39" i="17"/>
  <c r="G30" i="17"/>
  <c r="I30" i="17"/>
  <c r="H30" i="17"/>
  <c r="AI11" i="19"/>
  <c r="H49" i="4"/>
  <c r="AD24" i="16"/>
  <c r="G32" i="17"/>
  <c r="M32" i="17"/>
  <c r="H32" i="17"/>
  <c r="K32" i="17"/>
  <c r="H12" i="18"/>
  <c r="H49" i="18" s="1"/>
  <c r="I18" i="7"/>
  <c r="W67" i="15"/>
  <c r="AH14" i="15"/>
  <c r="AI14" i="15" s="1"/>
  <c r="K43" i="17"/>
  <c r="K48" i="17"/>
  <c r="J40" i="9"/>
  <c r="P38" i="7"/>
  <c r="Y66" i="15"/>
  <c r="AU22" i="4"/>
  <c r="AX22" i="4" s="1"/>
  <c r="AE28" i="9"/>
  <c r="AH28" i="9" s="1"/>
  <c r="AJ27" i="17"/>
  <c r="M40" i="17"/>
  <c r="M46" i="17"/>
  <c r="M52" i="17" s="1"/>
  <c r="J39" i="16"/>
  <c r="AH27" i="7"/>
  <c r="AV12" i="4"/>
  <c r="AY12" i="4" s="1"/>
  <c r="H67" i="13"/>
  <c r="E14" i="11"/>
  <c r="R14" i="11" s="1"/>
  <c r="S14" i="11" s="1"/>
  <c r="R13" i="11"/>
  <c r="S13" i="11" s="1"/>
  <c r="F15" i="11"/>
  <c r="I15" i="11"/>
  <c r="N15" i="11"/>
  <c r="L15" i="11"/>
  <c r="G15" i="11"/>
  <c r="H15" i="11"/>
  <c r="J15" i="11"/>
  <c r="J68" i="11" s="1"/>
  <c r="K15" i="11"/>
  <c r="K68" i="11" s="1"/>
  <c r="M15" i="11"/>
  <c r="AJ39" i="18"/>
  <c r="M34" i="17"/>
  <c r="AF12" i="7"/>
  <c r="AI12" i="7" s="1"/>
  <c r="J47" i="4"/>
  <c r="J53" i="4" s="1"/>
  <c r="F43" i="4"/>
  <c r="P26" i="4"/>
  <c r="N26" i="4"/>
  <c r="O26" i="4"/>
  <c r="L26" i="4"/>
  <c r="R26" i="4"/>
  <c r="M26" i="4"/>
  <c r="G26" i="4"/>
  <c r="Q26" i="4"/>
  <c r="J26" i="4"/>
  <c r="K26" i="4"/>
  <c r="F46" i="18"/>
  <c r="F52" i="18" s="1"/>
  <c r="L40" i="18"/>
  <c r="I40" i="18"/>
  <c r="H40" i="18"/>
  <c r="M40" i="18"/>
  <c r="J40" i="18"/>
  <c r="AI50" i="4"/>
  <c r="P53" i="4"/>
  <c r="AV12" i="5"/>
  <c r="AY12" i="5" s="1"/>
  <c r="G40" i="4"/>
  <c r="G47" i="4"/>
  <c r="G53" i="4" s="1"/>
  <c r="AT39" i="4"/>
  <c r="F39" i="4"/>
  <c r="I40" i="4" s="1"/>
  <c r="J44" i="7"/>
  <c r="J49" i="7"/>
  <c r="U50" i="7"/>
  <c r="L67" i="2"/>
  <c r="AT20" i="4"/>
  <c r="AW20" i="4" s="1"/>
  <c r="AE22" i="9"/>
  <c r="AH22" i="9" s="1"/>
  <c r="AB14" i="2"/>
  <c r="AC14" i="2" s="1"/>
  <c r="R50" i="6"/>
  <c r="P50" i="7"/>
  <c r="AV18" i="4"/>
  <c r="AY18" i="4" s="1"/>
  <c r="AF34" i="7"/>
  <c r="AI34" i="7" s="1"/>
  <c r="AE37" i="7"/>
  <c r="AH37" i="7" s="1"/>
  <c r="F37" i="7"/>
  <c r="G46" i="7"/>
  <c r="G52" i="7" s="1"/>
  <c r="G38" i="7"/>
  <c r="H50" i="6"/>
  <c r="E50" i="16"/>
  <c r="AT16" i="5"/>
  <c r="AW16" i="5" s="1"/>
  <c r="AI17" i="17"/>
  <c r="N22" i="4"/>
  <c r="L22" i="4"/>
  <c r="M22" i="4"/>
  <c r="J22" i="4"/>
  <c r="I22" i="4"/>
  <c r="K22" i="4"/>
  <c r="O22" i="4"/>
  <c r="P22" i="4"/>
  <c r="Q22" i="4"/>
  <c r="AF14" i="7"/>
  <c r="AI14" i="7" s="1"/>
  <c r="AV40" i="5"/>
  <c r="AY40" i="5" s="1"/>
  <c r="AV40" i="6"/>
  <c r="AY40" i="6" s="1"/>
  <c r="Q38" i="7"/>
  <c r="J32" i="7"/>
  <c r="F49" i="9"/>
  <c r="I44" i="9"/>
  <c r="I50" i="9" s="1"/>
  <c r="G44" i="9"/>
  <c r="G50" i="9" s="1"/>
  <c r="L44" i="9"/>
  <c r="L50" i="9" s="1"/>
  <c r="AF46" i="4"/>
  <c r="AF52" i="4" s="1"/>
  <c r="AI38" i="4"/>
  <c r="AV38" i="4" s="1"/>
  <c r="AY38" i="4" s="1"/>
  <c r="AP38" i="4"/>
  <c r="F43" i="7"/>
  <c r="I26" i="7"/>
  <c r="M26" i="7"/>
  <c r="I32" i="7"/>
  <c r="AB12" i="17"/>
  <c r="AB49" i="17" s="1"/>
  <c r="W12" i="17"/>
  <c r="Y12" i="17"/>
  <c r="AC12" i="17"/>
  <c r="AG34" i="17"/>
  <c r="AK34" i="17" s="1"/>
  <c r="AC49" i="18"/>
  <c r="W48" i="16"/>
  <c r="F45" i="19"/>
  <c r="F51" i="19" s="1"/>
  <c r="M38" i="19"/>
  <c r="L38" i="19"/>
  <c r="K38" i="19"/>
  <c r="AA36" i="16"/>
  <c r="H36" i="16"/>
  <c r="H44" i="16" s="1"/>
  <c r="H50" i="16" s="1"/>
  <c r="N44" i="16"/>
  <c r="N50" i="16" s="1"/>
  <c r="AB50" i="9"/>
  <c r="F45" i="16"/>
  <c r="F51" i="16" s="1"/>
  <c r="I39" i="16"/>
  <c r="J46" i="17"/>
  <c r="J52" i="17" s="1"/>
  <c r="J40" i="17"/>
  <c r="G68" i="11"/>
  <c r="AG14" i="17"/>
  <c r="AK14" i="17" s="1"/>
  <c r="E66" i="10"/>
  <c r="E60" i="10"/>
  <c r="K61" i="10"/>
  <c r="J61" i="10"/>
  <c r="L61" i="10"/>
  <c r="M61" i="10"/>
  <c r="H61" i="10"/>
  <c r="I61" i="10"/>
  <c r="G61" i="10"/>
  <c r="N61" i="10"/>
  <c r="N68" i="10" s="1"/>
  <c r="F61" i="10"/>
  <c r="F68" i="10" s="1"/>
  <c r="AK39" i="17"/>
  <c r="AD34" i="16"/>
  <c r="H52" i="17"/>
  <c r="Q50" i="8"/>
  <c r="M30" i="17"/>
  <c r="X49" i="18"/>
  <c r="G28" i="7"/>
  <c r="P67" i="10"/>
  <c r="L16" i="7"/>
  <c r="K16" i="7"/>
  <c r="J16" i="7"/>
  <c r="I16" i="7"/>
  <c r="AE16" i="7" s="1"/>
  <c r="AH16" i="7" s="1"/>
  <c r="L43" i="18"/>
  <c r="L49" i="18" s="1"/>
  <c r="AF32" i="18"/>
  <c r="AJ32" i="18" s="1"/>
  <c r="M20" i="7"/>
  <c r="J20" i="7"/>
  <c r="K20" i="7"/>
  <c r="L20" i="7"/>
  <c r="I20" i="7"/>
  <c r="N46" i="4"/>
  <c r="N52" i="4" s="1"/>
  <c r="N38" i="4"/>
  <c r="AE39" i="17"/>
  <c r="AI39" i="17" s="1"/>
  <c r="N46" i="17"/>
  <c r="N52" i="17" s="1"/>
  <c r="O40" i="17"/>
  <c r="P40" i="17"/>
  <c r="Q40" i="17"/>
  <c r="AE37" i="17"/>
  <c r="N45" i="17"/>
  <c r="N51" i="17" s="1"/>
  <c r="P38" i="17"/>
  <c r="AT32" i="4"/>
  <c r="AW32" i="4" s="1"/>
  <c r="AV32" i="4"/>
  <c r="AY32" i="4" s="1"/>
  <c r="S47" i="4"/>
  <c r="S53" i="4" s="1"/>
  <c r="AC40" i="4"/>
  <c r="AD40" i="4"/>
  <c r="Y40" i="4"/>
  <c r="AE32" i="9"/>
  <c r="AH32" i="9" s="1"/>
  <c r="Q50" i="5"/>
  <c r="AG28" i="7"/>
  <c r="AJ28" i="7" s="1"/>
  <c r="K67" i="2"/>
  <c r="AT22" i="5"/>
  <c r="AW22" i="5" s="1"/>
  <c r="AI37" i="7"/>
  <c r="V44" i="4"/>
  <c r="V50" i="4" s="1"/>
  <c r="AF49" i="4"/>
  <c r="AJ44" i="4"/>
  <c r="AJ50" i="4" s="1"/>
  <c r="I26" i="4"/>
  <c r="L47" i="4"/>
  <c r="L53" i="4" s="1"/>
  <c r="L40" i="4"/>
  <c r="L40" i="7"/>
  <c r="L47" i="7"/>
  <c r="L53" i="7" s="1"/>
  <c r="H50" i="9"/>
  <c r="D51" i="16"/>
  <c r="AA40" i="4"/>
  <c r="I46" i="7"/>
  <c r="I52" i="7" s="1"/>
  <c r="L12" i="5"/>
  <c r="AF47" i="4"/>
  <c r="AF53" i="4" s="1"/>
  <c r="AP40" i="4"/>
  <c r="AK40" i="4"/>
  <c r="AV40" i="4" s="1"/>
  <c r="AY40" i="4" s="1"/>
  <c r="U50" i="5"/>
  <c r="AG26" i="7"/>
  <c r="AJ26" i="7" s="1"/>
  <c r="AE28" i="8"/>
  <c r="AH28" i="8" s="1"/>
  <c r="K44" i="9"/>
  <c r="K50" i="9" s="1"/>
  <c r="K45" i="17"/>
  <c r="K51" i="17" s="1"/>
  <c r="K38" i="17"/>
  <c r="L50" i="6"/>
  <c r="K67" i="10"/>
  <c r="L28" i="17"/>
  <c r="AE30" i="9"/>
  <c r="AH30" i="9" s="1"/>
  <c r="AA67" i="15"/>
  <c r="AG16" i="17"/>
  <c r="AK16" i="17" s="1"/>
  <c r="K22" i="17"/>
  <c r="J22" i="17"/>
  <c r="H22" i="17"/>
  <c r="L22" i="17"/>
  <c r="M22" i="17"/>
  <c r="T40" i="17"/>
  <c r="O49" i="17"/>
  <c r="V46" i="7"/>
  <c r="V52" i="7" s="1"/>
  <c r="Y38" i="7"/>
  <c r="Z38" i="7"/>
  <c r="X38" i="7"/>
  <c r="O67" i="10"/>
  <c r="I12" i="19"/>
  <c r="I49" i="19" s="1"/>
  <c r="L49" i="7"/>
  <c r="L44" i="7"/>
  <c r="Q49" i="4"/>
  <c r="Q44" i="4"/>
  <c r="K38" i="7"/>
  <c r="K46" i="7"/>
  <c r="K52" i="7" s="1"/>
  <c r="H46" i="7"/>
  <c r="H52" i="7" s="1"/>
  <c r="H38" i="7"/>
  <c r="P49" i="4"/>
  <c r="P44" i="4"/>
  <c r="AN50" i="6"/>
  <c r="Q40" i="4"/>
  <c r="Q47" i="4"/>
  <c r="Q53" i="4" s="1"/>
  <c r="AT28" i="6"/>
  <c r="AW28" i="6" s="1"/>
  <c r="J40" i="7"/>
  <c r="J47" i="7"/>
  <c r="J53" i="7" s="1"/>
  <c r="AA13" i="2"/>
  <c r="E50" i="3"/>
  <c r="AG24" i="7"/>
  <c r="AJ24" i="7" s="1"/>
  <c r="AC44" i="4"/>
  <c r="AC50" i="4" s="1"/>
  <c r="T44" i="4"/>
  <c r="T50" i="4" s="1"/>
  <c r="I44" i="4"/>
  <c r="I49" i="4"/>
  <c r="N63" i="2"/>
  <c r="N70" i="2" s="1"/>
  <c r="N55" i="2"/>
  <c r="B55" i="2" s="1"/>
  <c r="A55" i="2" s="1"/>
  <c r="B54" i="2"/>
  <c r="A54" i="2" s="1"/>
  <c r="F47" i="3"/>
  <c r="H28" i="7"/>
  <c r="N40" i="4"/>
  <c r="N47" i="4"/>
  <c r="N53" i="4" s="1"/>
  <c r="F49" i="5"/>
  <c r="L44" i="5"/>
  <c r="L50" i="5" s="1"/>
  <c r="K44" i="5"/>
  <c r="N44" i="5"/>
  <c r="R44" i="5"/>
  <c r="R50" i="5" s="1"/>
  <c r="I44" i="5"/>
  <c r="I50" i="5" s="1"/>
  <c r="H44" i="5"/>
  <c r="H50" i="5" s="1"/>
  <c r="J44" i="5"/>
  <c r="AV38" i="5"/>
  <c r="AY38" i="5" s="1"/>
  <c r="AY39" i="4"/>
  <c r="G44" i="7"/>
  <c r="G49" i="7"/>
  <c r="AW39" i="6"/>
  <c r="AF22" i="18"/>
  <c r="AJ22" i="18" s="1"/>
  <c r="AF20" i="7"/>
  <c r="AI20" i="7" s="1"/>
  <c r="L43" i="17"/>
  <c r="L48" i="17"/>
  <c r="F48" i="19"/>
  <c r="L43" i="19"/>
  <c r="W50" i="9"/>
  <c r="AC67" i="15"/>
  <c r="AF26" i="18"/>
  <c r="AJ26" i="18" s="1"/>
  <c r="K43" i="19"/>
  <c r="K49" i="19" s="1"/>
  <c r="V45" i="17"/>
  <c r="V51" i="17" s="1"/>
  <c r="AB38" i="17"/>
  <c r="Y38" i="17"/>
  <c r="X38" i="17"/>
  <c r="AC38" i="17"/>
  <c r="W38" i="17"/>
  <c r="Z49" i="18"/>
  <c r="O66" i="15"/>
  <c r="AI29" i="17"/>
  <c r="L45" i="17"/>
  <c r="L51" i="17" s="1"/>
  <c r="AF20" i="19"/>
  <c r="AJ20" i="19" s="1"/>
  <c r="Z44" i="4"/>
  <c r="Z50" i="4" s="1"/>
  <c r="G22" i="17"/>
  <c r="AF22" i="17" s="1"/>
  <c r="AJ22" i="17" s="1"/>
  <c r="K38" i="14"/>
  <c r="L38" i="14" s="1"/>
  <c r="Q37" i="16"/>
  <c r="AF28" i="19"/>
  <c r="AJ28" i="19" s="1"/>
  <c r="AJ37" i="7"/>
  <c r="I67" i="10"/>
  <c r="I67" i="15"/>
  <c r="M24" i="17"/>
  <c r="G50" i="16"/>
  <c r="AF32" i="19"/>
  <c r="AJ32" i="19" s="1"/>
  <c r="AF36" i="7"/>
  <c r="AI36" i="7" s="1"/>
  <c r="M12" i="7"/>
  <c r="AT38" i="5"/>
  <c r="AW38" i="5" s="1"/>
  <c r="AT37" i="4"/>
  <c r="G38" i="4"/>
  <c r="G46" i="4"/>
  <c r="G52" i="4" s="1"/>
  <c r="F37" i="4"/>
  <c r="O38" i="4" s="1"/>
  <c r="AV38" i="6"/>
  <c r="AY38" i="6" s="1"/>
  <c r="S50" i="7"/>
  <c r="AE26" i="7"/>
  <c r="AH26" i="7" s="1"/>
  <c r="J51" i="17"/>
  <c r="I37" i="16"/>
  <c r="U49" i="17"/>
  <c r="G34" i="17"/>
  <c r="AF34" i="17" s="1"/>
  <c r="AJ34" i="17" s="1"/>
  <c r="L34" i="17"/>
  <c r="AH21" i="7"/>
  <c r="AK37" i="17"/>
  <c r="J34" i="17"/>
  <c r="O67" i="15"/>
  <c r="G24" i="17"/>
  <c r="L38" i="9"/>
  <c r="AJ21" i="17"/>
  <c r="AH32" i="17"/>
  <c r="AL32" i="17" s="1"/>
  <c r="AF30" i="18"/>
  <c r="AJ30" i="18" s="1"/>
  <c r="G67" i="10"/>
  <c r="AG50" i="5"/>
  <c r="G66" i="15"/>
  <c r="B13" i="15"/>
  <c r="A13" i="15" s="1"/>
  <c r="AF24" i="18"/>
  <c r="AJ24" i="18" s="1"/>
  <c r="N45" i="16"/>
  <c r="N51" i="16" s="1"/>
  <c r="AA38" i="16"/>
  <c r="AD38" i="16" s="1"/>
  <c r="H38" i="16"/>
  <c r="H45" i="16" s="1"/>
  <c r="H51" i="16" s="1"/>
  <c r="M43" i="19"/>
  <c r="M49" i="19" s="1"/>
  <c r="S49" i="4"/>
  <c r="X44" i="4"/>
  <c r="X50" i="4" s="1"/>
  <c r="J38" i="4"/>
  <c r="J46" i="4"/>
  <c r="J52" i="4" s="1"/>
  <c r="K49" i="7"/>
  <c r="K44" i="7"/>
  <c r="V47" i="7"/>
  <c r="V53" i="7" s="1"/>
  <c r="Z40" i="7"/>
  <c r="Y40" i="7"/>
  <c r="W40" i="7"/>
  <c r="E56" i="10"/>
  <c r="R56" i="10" s="1"/>
  <c r="S56" i="10" s="1"/>
  <c r="E64" i="10"/>
  <c r="E71" i="10" s="1"/>
  <c r="R55" i="10"/>
  <c r="S55" i="10" s="1"/>
  <c r="I57" i="10"/>
  <c r="H57" i="10"/>
  <c r="K57" i="10"/>
  <c r="M57" i="10"/>
  <c r="L57" i="10"/>
  <c r="N57" i="10"/>
  <c r="G57" i="10"/>
  <c r="J57" i="10"/>
  <c r="F57" i="10"/>
  <c r="K47" i="4"/>
  <c r="K53" i="4" s="1"/>
  <c r="K40" i="4"/>
  <c r="I28" i="7"/>
  <c r="H40" i="9"/>
  <c r="L32" i="7"/>
  <c r="H32" i="7"/>
  <c r="G32" i="7"/>
  <c r="AB12" i="2"/>
  <c r="AB40" i="4"/>
  <c r="M14" i="7"/>
  <c r="AA59" i="2"/>
  <c r="AA65" i="2"/>
  <c r="AU38" i="5"/>
  <c r="AX38" i="5" s="1"/>
  <c r="AU28" i="4"/>
  <c r="AX28" i="4" s="1"/>
  <c r="AD44" i="4"/>
  <c r="AD50" i="4" s="1"/>
  <c r="H44" i="7"/>
  <c r="H49" i="7"/>
  <c r="S46" i="4"/>
  <c r="S52" i="4" s="1"/>
  <c r="W38" i="4"/>
  <c r="AD38" i="4"/>
  <c r="V38" i="4"/>
  <c r="AW35" i="4"/>
  <c r="AC38" i="16"/>
  <c r="E12" i="2"/>
  <c r="R46" i="4"/>
  <c r="R52" i="4" s="1"/>
  <c r="R38" i="4"/>
  <c r="L38" i="4"/>
  <c r="L46" i="4"/>
  <c r="L52" i="4" s="1"/>
  <c r="AH29" i="7"/>
  <c r="K28" i="4"/>
  <c r="M28" i="4"/>
  <c r="H28" i="4"/>
  <c r="Q28" i="4"/>
  <c r="R28" i="4"/>
  <c r="G28" i="4"/>
  <c r="AT28" i="4" s="1"/>
  <c r="AW28" i="4" s="1"/>
  <c r="L28" i="4"/>
  <c r="N28" i="4"/>
  <c r="P50" i="6"/>
  <c r="O67" i="11"/>
  <c r="M38" i="17"/>
  <c r="M45" i="17"/>
  <c r="M51" i="17" s="1"/>
  <c r="J14" i="4"/>
  <c r="K14" i="4"/>
  <c r="G14" i="4"/>
  <c r="L14" i="4"/>
  <c r="H14" i="4"/>
  <c r="M14" i="4"/>
  <c r="P14" i="4"/>
  <c r="R14" i="4"/>
  <c r="Q14" i="4"/>
  <c r="P46" i="4"/>
  <c r="P52" i="4" s="1"/>
  <c r="P38" i="4"/>
  <c r="V49" i="7"/>
  <c r="Y44" i="7"/>
  <c r="W44" i="7"/>
  <c r="X44" i="7"/>
  <c r="X50" i="7" s="1"/>
  <c r="K40" i="7"/>
  <c r="K47" i="7"/>
  <c r="K53" i="7" s="1"/>
  <c r="K44" i="16"/>
  <c r="K50" i="16" s="1"/>
  <c r="K37" i="16"/>
  <c r="AH12" i="18"/>
  <c r="AL12" i="18" s="1"/>
  <c r="K49" i="4"/>
  <c r="G46" i="17"/>
  <c r="G52" i="17" s="1"/>
  <c r="AF39" i="17"/>
  <c r="AJ39" i="17" s="1"/>
  <c r="G40" i="17"/>
  <c r="I43" i="17"/>
  <c r="I48" i="17"/>
  <c r="F46" i="19"/>
  <c r="F52" i="19" s="1"/>
  <c r="L40" i="19"/>
  <c r="M40" i="19"/>
  <c r="K40" i="19"/>
  <c r="J40" i="19"/>
  <c r="O38" i="17"/>
  <c r="AG38" i="17" s="1"/>
  <c r="AK38" i="17" s="1"/>
  <c r="F48" i="18"/>
  <c r="I43" i="18"/>
  <c r="G43" i="18"/>
  <c r="G49" i="18" s="1"/>
  <c r="AV12" i="6"/>
  <c r="AY12" i="6" s="1"/>
  <c r="J24" i="17"/>
  <c r="K24" i="17"/>
  <c r="L24" i="17"/>
  <c r="K40" i="18"/>
  <c r="V48" i="16"/>
  <c r="K12" i="5"/>
  <c r="AT12" i="5" s="1"/>
  <c r="AW12" i="5" s="1"/>
  <c r="AG38" i="7"/>
  <c r="AJ38" i="7" s="1"/>
  <c r="F67" i="10"/>
  <c r="H67" i="15"/>
  <c r="B14" i="15"/>
  <c r="A14" i="15" s="1"/>
  <c r="T47" i="16"/>
  <c r="AF16" i="18"/>
  <c r="AJ16" i="18" s="1"/>
  <c r="AD28" i="16"/>
  <c r="V46" i="17"/>
  <c r="V52" i="17" s="1"/>
  <c r="AA40" i="17"/>
  <c r="AC40" i="17"/>
  <c r="X40" i="17"/>
  <c r="W40" i="17"/>
  <c r="AB40" i="17"/>
  <c r="I40" i="7"/>
  <c r="I47" i="7"/>
  <c r="I53" i="7" s="1"/>
  <c r="AA63" i="2"/>
  <c r="AA70" i="2" s="1"/>
  <c r="AA55" i="2"/>
  <c r="AB55" i="2" s="1"/>
  <c r="AC55" i="2" s="1"/>
  <c r="I24" i="4"/>
  <c r="H24" i="4"/>
  <c r="AT24" i="4" s="1"/>
  <c r="AW24" i="4" s="1"/>
  <c r="P24" i="4"/>
  <c r="Q24" i="4"/>
  <c r="J24" i="4"/>
  <c r="R24" i="4"/>
  <c r="K24" i="4"/>
  <c r="L24" i="4"/>
  <c r="O24" i="4"/>
  <c r="L14" i="7"/>
  <c r="H47" i="7"/>
  <c r="H53" i="7" s="1"/>
  <c r="H40" i="7"/>
  <c r="AF40" i="9"/>
  <c r="AI40" i="9" s="1"/>
  <c r="AU12" i="4"/>
  <c r="AX12" i="4" s="1"/>
  <c r="T38" i="17"/>
  <c r="G48" i="17"/>
  <c r="G43" i="17"/>
  <c r="G22" i="7"/>
  <c r="AE22" i="7" s="1"/>
  <c r="AH22" i="7" s="1"/>
  <c r="L22" i="7"/>
  <c r="M22" i="7"/>
  <c r="K22" i="7"/>
  <c r="AF18" i="18"/>
  <c r="AJ18" i="18" s="1"/>
  <c r="R52" i="11"/>
  <c r="S52" i="11" s="1"/>
  <c r="E53" i="11"/>
  <c r="R53" i="11" s="1"/>
  <c r="S53" i="11" s="1"/>
  <c r="E63" i="11"/>
  <c r="E70" i="11" s="1"/>
  <c r="J54" i="11"/>
  <c r="I54" i="11"/>
  <c r="N54" i="11"/>
  <c r="F54" i="11"/>
  <c r="L54" i="11"/>
  <c r="M54" i="11"/>
  <c r="K54" i="11"/>
  <c r="G54" i="11"/>
  <c r="H54" i="11"/>
  <c r="Q38" i="17"/>
  <c r="AL38" i="4"/>
  <c r="M49" i="7"/>
  <c r="AJ31" i="17"/>
  <c r="AG40" i="9"/>
  <c r="AJ40" i="9" s="1"/>
  <c r="L12" i="8"/>
  <c r="L50" i="8" s="1"/>
  <c r="I12" i="8"/>
  <c r="AI31" i="17"/>
  <c r="N48" i="17"/>
  <c r="Q43" i="17"/>
  <c r="Q49" i="17" s="1"/>
  <c r="P43" i="17"/>
  <c r="P49" i="17" s="1"/>
  <c r="O40" i="6"/>
  <c r="AH30" i="17"/>
  <c r="AL30" i="17" s="1"/>
  <c r="F49" i="8"/>
  <c r="K44" i="8"/>
  <c r="K50" i="8" s="1"/>
  <c r="G44" i="8"/>
  <c r="J44" i="8"/>
  <c r="J50" i="8" s="1"/>
  <c r="M44" i="8"/>
  <c r="M50" i="8" s="1"/>
  <c r="AE30" i="7"/>
  <c r="AH30" i="7" s="1"/>
  <c r="L18" i="4"/>
  <c r="J18" i="4"/>
  <c r="K18" i="4"/>
  <c r="N18" i="4"/>
  <c r="O18" i="4"/>
  <c r="H18" i="4"/>
  <c r="M18" i="4"/>
  <c r="G18" i="4"/>
  <c r="I18" i="4"/>
  <c r="AA44" i="4"/>
  <c r="AA50" i="4" s="1"/>
  <c r="AW23" i="4"/>
  <c r="L38" i="7"/>
  <c r="L46" i="7"/>
  <c r="L52" i="7" s="1"/>
  <c r="O36" i="4"/>
  <c r="N36" i="4"/>
  <c r="I36" i="4"/>
  <c r="AT36" i="4" s="1"/>
  <c r="AW36" i="4" s="1"/>
  <c r="K36" i="4"/>
  <c r="Q36" i="4"/>
  <c r="M36" i="4"/>
  <c r="R36" i="4"/>
  <c r="P36" i="4"/>
  <c r="J36" i="4"/>
  <c r="T50" i="7"/>
  <c r="AE38" i="4"/>
  <c r="Y38" i="4"/>
  <c r="P50" i="5"/>
  <c r="O50" i="7"/>
  <c r="Q18" i="4"/>
  <c r="AT18" i="6"/>
  <c r="AW18" i="6" s="1"/>
  <c r="H40" i="4"/>
  <c r="H47" i="4"/>
  <c r="H53" i="4" s="1"/>
  <c r="AT24" i="6"/>
  <c r="AW24" i="6" s="1"/>
  <c r="X50" i="8"/>
  <c r="AT30" i="4"/>
  <c r="AW30" i="4" s="1"/>
  <c r="AA40" i="7"/>
  <c r="W66" i="15"/>
  <c r="T49" i="17"/>
  <c r="U50" i="8"/>
  <c r="L16" i="17"/>
  <c r="I16" i="17"/>
  <c r="K16" i="17"/>
  <c r="J16" i="17"/>
  <c r="H16" i="17"/>
  <c r="AF16" i="17" s="1"/>
  <c r="AJ16" i="17" s="1"/>
  <c r="B14" i="2"/>
  <c r="A14" i="2" s="1"/>
  <c r="AE11" i="17"/>
  <c r="S12" i="17"/>
  <c r="S49" i="17" s="1"/>
  <c r="R12" i="17"/>
  <c r="R49" i="17" s="1"/>
  <c r="P12" i="17"/>
  <c r="H49" i="19"/>
  <c r="AH26" i="17"/>
  <c r="AL26" i="17" s="1"/>
  <c r="L12" i="19"/>
  <c r="AF12" i="19" s="1"/>
  <c r="AJ12" i="19" s="1"/>
  <c r="M12" i="19"/>
  <c r="J52" i="7"/>
  <c r="I45" i="17"/>
  <c r="I51" i="17" s="1"/>
  <c r="J38" i="19"/>
  <c r="AF38" i="19" s="1"/>
  <c r="AJ38" i="19" s="1"/>
  <c r="AB12" i="7"/>
  <c r="AC12" i="7"/>
  <c r="N67" i="10"/>
  <c r="I32" i="17"/>
  <c r="AH12" i="19"/>
  <c r="AL12" i="19" s="1"/>
  <c r="X67" i="15"/>
  <c r="E67" i="11"/>
  <c r="AH11" i="8"/>
  <c r="AD12" i="16"/>
  <c r="H51" i="17"/>
  <c r="AL37" i="17"/>
  <c r="F46" i="8"/>
  <c r="F52" i="8" s="1"/>
  <c r="K38" i="8"/>
  <c r="L38" i="8"/>
  <c r="J38" i="8"/>
  <c r="M38" i="8"/>
  <c r="J18" i="7"/>
  <c r="L18" i="7"/>
  <c r="M18" i="7"/>
  <c r="K18" i="7"/>
  <c r="AV34" i="4"/>
  <c r="AY34" i="4" s="1"/>
  <c r="H44" i="8"/>
  <c r="H50" i="8" s="1"/>
  <c r="AU14" i="4"/>
  <c r="AX14" i="4" s="1"/>
  <c r="M50" i="5"/>
  <c r="T38" i="7"/>
  <c r="J15" i="10"/>
  <c r="I15" i="10"/>
  <c r="G15" i="10"/>
  <c r="E14" i="10"/>
  <c r="R14" i="10" s="1"/>
  <c r="S14" i="10" s="1"/>
  <c r="N15" i="10"/>
  <c r="R13" i="10"/>
  <c r="S13" i="10" s="1"/>
  <c r="L15" i="10"/>
  <c r="K15" i="10"/>
  <c r="M15" i="10"/>
  <c r="F15" i="10"/>
  <c r="H15" i="10"/>
  <c r="L36" i="4"/>
  <c r="T38" i="4"/>
  <c r="H20" i="7"/>
  <c r="AG18" i="17"/>
  <c r="AK18" i="17" s="1"/>
  <c r="N24" i="4"/>
  <c r="B12" i="2"/>
  <c r="A12" i="2" s="1"/>
  <c r="N12" i="5"/>
  <c r="AE36" i="8"/>
  <c r="AH36" i="8" s="1"/>
  <c r="AA52" i="2"/>
  <c r="AB52" i="2" s="1"/>
  <c r="AC52" i="2" s="1"/>
  <c r="AA62" i="2"/>
  <c r="AA69" i="2" s="1"/>
  <c r="U38" i="4"/>
  <c r="M44" i="9"/>
  <c r="M50" i="9" s="1"/>
  <c r="R30" i="4"/>
  <c r="N30" i="4"/>
  <c r="M30" i="4"/>
  <c r="I30" i="4"/>
  <c r="O30" i="4"/>
  <c r="H30" i="4"/>
  <c r="L30" i="4"/>
  <c r="N49" i="7"/>
  <c r="R44" i="7"/>
  <c r="R50" i="7" s="1"/>
  <c r="Q44" i="7"/>
  <c r="Q50" i="7" s="1"/>
  <c r="AB66" i="15"/>
  <c r="Z50" i="9"/>
  <c r="AJ15" i="17"/>
  <c r="L40" i="17"/>
  <c r="L46" i="17"/>
  <c r="L52" i="17" s="1"/>
  <c r="H24" i="7"/>
  <c r="L24" i="7"/>
  <c r="M24" i="7"/>
  <c r="AK11" i="17"/>
  <c r="AJ35" i="17"/>
  <c r="R38" i="17"/>
  <c r="H40" i="19"/>
  <c r="AF40" i="19" s="1"/>
  <c r="AJ40" i="19" s="1"/>
  <c r="AG24" i="17"/>
  <c r="AK24" i="17" s="1"/>
  <c r="N68" i="11"/>
  <c r="L68" i="11"/>
  <c r="AA38" i="17"/>
  <c r="J43" i="18"/>
  <c r="AJ33" i="17"/>
  <c r="W12" i="7"/>
  <c r="AI15" i="17"/>
  <c r="G47" i="16"/>
  <c r="J42" i="16"/>
  <c r="J48" i="16" s="1"/>
  <c r="F49" i="6"/>
  <c r="Q44" i="6"/>
  <c r="Q50" i="6" s="1"/>
  <c r="O44" i="6"/>
  <c r="O50" i="6" s="1"/>
  <c r="N44" i="6"/>
  <c r="N50" i="6" s="1"/>
  <c r="J32" i="17"/>
  <c r="Y67" i="15"/>
  <c r="AR44" i="4"/>
  <c r="AR50" i="4" s="1"/>
  <c r="F68" i="11"/>
  <c r="G12" i="8"/>
  <c r="M67" i="15"/>
  <c r="I34" i="17"/>
  <c r="AI37" i="19"/>
  <c r="K36" i="17"/>
  <c r="AB10" i="16"/>
  <c r="AJ29" i="17"/>
  <c r="H38" i="4"/>
  <c r="H46" i="4"/>
  <c r="H52" i="4" s="1"/>
  <c r="AV24" i="4"/>
  <c r="AY24" i="4" s="1"/>
  <c r="G49" i="4"/>
  <c r="G44" i="4"/>
  <c r="H30" i="7"/>
  <c r="AE32" i="8"/>
  <c r="AH32" i="8" s="1"/>
  <c r="G38" i="8"/>
  <c r="M24" i="4"/>
  <c r="K28" i="7"/>
  <c r="AE30" i="8"/>
  <c r="AH30" i="8" s="1"/>
  <c r="AC44" i="7"/>
  <c r="I44" i="8"/>
  <c r="Z49" i="17"/>
  <c r="F50" i="3"/>
  <c r="L28" i="7"/>
  <c r="H34" i="4"/>
  <c r="O34" i="4"/>
  <c r="N34" i="4"/>
  <c r="P34" i="4"/>
  <c r="R34" i="4"/>
  <c r="J34" i="4"/>
  <c r="AT34" i="4" s="1"/>
  <c r="AW34" i="4" s="1"/>
  <c r="I34" i="4"/>
  <c r="K34" i="4"/>
  <c r="AK38" i="4"/>
  <c r="Z40" i="4"/>
  <c r="U40" i="4"/>
  <c r="AU40" i="4" s="1"/>
  <c r="AX40" i="4" s="1"/>
  <c r="AW29" i="4"/>
  <c r="U44" i="4"/>
  <c r="U50" i="4" s="1"/>
  <c r="AE11" i="7"/>
  <c r="AH11" i="7" s="1"/>
  <c r="F11" i="7"/>
  <c r="K12" i="7" s="1"/>
  <c r="G12" i="7"/>
  <c r="AG36" i="17"/>
  <c r="AK36" i="17" s="1"/>
  <c r="G43" i="19"/>
  <c r="G49" i="19" s="1"/>
  <c r="J12" i="6"/>
  <c r="J50" i="6" s="1"/>
  <c r="H12" i="6"/>
  <c r="G12" i="6"/>
  <c r="G50" i="6" s="1"/>
  <c r="AL11" i="17"/>
  <c r="AJ11" i="18"/>
  <c r="AH23" i="7"/>
  <c r="O12" i="17"/>
  <c r="G36" i="17"/>
  <c r="S40" i="17"/>
  <c r="AC50" i="9"/>
  <c r="M68" i="11"/>
  <c r="AF37" i="17"/>
  <c r="AJ37" i="17" s="1"/>
  <c r="AW25" i="4"/>
  <c r="I38" i="8"/>
  <c r="I24" i="17"/>
  <c r="AE36" i="7"/>
  <c r="AH36" i="7" s="1"/>
  <c r="F45" i="18"/>
  <c r="F51" i="18" s="1"/>
  <c r="J38" i="18"/>
  <c r="G38" i="18"/>
  <c r="AF38" i="18" s="1"/>
  <c r="AJ38" i="18" s="1"/>
  <c r="K42" i="16"/>
  <c r="K47" i="16"/>
  <c r="K11" i="16"/>
  <c r="F47" i="5"/>
  <c r="F53" i="5" s="1"/>
  <c r="K40" i="5"/>
  <c r="J40" i="5"/>
  <c r="P40" i="5"/>
  <c r="M40" i="5"/>
  <c r="H40" i="5"/>
  <c r="G40" i="5"/>
  <c r="O40" i="5"/>
  <c r="AE34" i="7"/>
  <c r="AH34" i="7" s="1"/>
  <c r="AA12" i="7"/>
  <c r="AA50" i="7" s="1"/>
  <c r="K45" i="16"/>
  <c r="K51" i="16" s="1"/>
  <c r="K39" i="16"/>
  <c r="AF11" i="17"/>
  <c r="F11" i="17"/>
  <c r="I12" i="17" s="1"/>
  <c r="V66" i="15"/>
  <c r="AH13" i="15"/>
  <c r="AI13" i="15" s="1"/>
  <c r="E66" i="11"/>
  <c r="AI21" i="17"/>
  <c r="J36" i="17"/>
  <c r="M12" i="8"/>
  <c r="H68" i="11"/>
  <c r="AA10" i="16"/>
  <c r="AD10" i="16" s="1"/>
  <c r="Q11" i="16"/>
  <c r="Q48" i="16" s="1"/>
  <c r="AJ17" i="17"/>
  <c r="F47" i="9"/>
  <c r="F53" i="9" s="1"/>
  <c r="M40" i="9"/>
  <c r="K40" i="9"/>
  <c r="L40" i="9"/>
  <c r="AT34" i="6"/>
  <c r="AW34" i="6" s="1"/>
  <c r="O40" i="4"/>
  <c r="O47" i="4"/>
  <c r="O53" i="4" s="1"/>
  <c r="F11" i="4"/>
  <c r="K12" i="4" s="1"/>
  <c r="AT11" i="4"/>
  <c r="M38" i="7"/>
  <c r="M46" i="7"/>
  <c r="M52" i="7" s="1"/>
  <c r="AB50" i="7"/>
  <c r="AH17" i="7"/>
  <c r="R12" i="2"/>
  <c r="R40" i="4"/>
  <c r="R47" i="4"/>
  <c r="R53" i="4" s="1"/>
  <c r="O49" i="4"/>
  <c r="O44" i="4"/>
  <c r="AT16" i="4"/>
  <c r="AW16" i="4" s="1"/>
  <c r="O50" i="5"/>
  <c r="M32" i="7"/>
  <c r="P18" i="4"/>
  <c r="N49" i="4"/>
  <c r="N65" i="2"/>
  <c r="N59" i="2"/>
  <c r="Q52" i="4"/>
  <c r="AE40" i="4"/>
  <c r="AH31" i="7"/>
  <c r="AB44" i="4"/>
  <c r="AB50" i="4" s="1"/>
  <c r="AE20" i="8"/>
  <c r="AH20" i="8" s="1"/>
  <c r="G20" i="7"/>
  <c r="AE20" i="7" s="1"/>
  <c r="AH20" i="7" s="1"/>
  <c r="AT36" i="5"/>
  <c r="AW36" i="5" s="1"/>
  <c r="AI11" i="7"/>
  <c r="N47" i="7"/>
  <c r="N53" i="7" s="1"/>
  <c r="U40" i="7"/>
  <c r="AF40" i="7" s="1"/>
  <c r="AI40" i="7" s="1"/>
  <c r="S40" i="7"/>
  <c r="J28" i="4"/>
  <c r="M38" i="4"/>
  <c r="M46" i="4"/>
  <c r="M52" i="4" s="1"/>
  <c r="R18" i="4"/>
  <c r="H18" i="7"/>
  <c r="I67" i="2"/>
  <c r="F47" i="8"/>
  <c r="F53" i="8" s="1"/>
  <c r="L40" i="8"/>
  <c r="K40" i="8"/>
  <c r="AE40" i="8" s="1"/>
  <c r="AH40" i="8" s="1"/>
  <c r="M40" i="8"/>
  <c r="M47" i="4"/>
  <c r="M53" i="4" s="1"/>
  <c r="M40" i="4"/>
  <c r="G40" i="9"/>
  <c r="G38" i="9"/>
  <c r="S38" i="17"/>
  <c r="L34" i="4"/>
  <c r="AL40" i="4"/>
  <c r="AY37" i="4"/>
  <c r="F46" i="6"/>
  <c r="F52" i="6" s="1"/>
  <c r="J38" i="6"/>
  <c r="AT38" i="6" s="1"/>
  <c r="AW38" i="6" s="1"/>
  <c r="K38" i="6"/>
  <c r="P38" i="6"/>
  <c r="R38" i="6"/>
  <c r="L38" i="6"/>
  <c r="O38" i="6"/>
  <c r="G14" i="7"/>
  <c r="AE14" i="7" s="1"/>
  <c r="AH14" i="7" s="1"/>
  <c r="J49" i="4"/>
  <c r="P53" i="13"/>
  <c r="R53" i="13" s="1"/>
  <c r="I36" i="17"/>
  <c r="W40" i="4"/>
  <c r="AH16" i="17"/>
  <c r="AL16" i="17" s="1"/>
  <c r="J12" i="18"/>
  <c r="I12" i="18"/>
  <c r="K12" i="18"/>
  <c r="K49" i="18" s="1"/>
  <c r="M12" i="18"/>
  <c r="W49" i="18"/>
  <c r="G24" i="7"/>
  <c r="F37" i="17"/>
  <c r="L38" i="17" s="1"/>
  <c r="H28" i="17"/>
  <c r="G28" i="17"/>
  <c r="J28" i="17"/>
  <c r="I28" i="17"/>
  <c r="AG28" i="17"/>
  <c r="AK28" i="17" s="1"/>
  <c r="X50" i="9"/>
  <c r="G51" i="17"/>
  <c r="V48" i="17"/>
  <c r="Y43" i="17"/>
  <c r="Y49" i="17" s="1"/>
  <c r="AC43" i="17"/>
  <c r="AC49" i="17" s="1"/>
  <c r="AA43" i="17"/>
  <c r="AA49" i="17" s="1"/>
  <c r="W43" i="17"/>
  <c r="W49" i="17" s="1"/>
  <c r="X43" i="17"/>
  <c r="X49" i="17" s="1"/>
  <c r="AI39" i="19"/>
  <c r="H26" i="4"/>
  <c r="M48" i="17"/>
  <c r="M43" i="17"/>
  <c r="T45" i="16"/>
  <c r="T51" i="16" s="1"/>
  <c r="W39" i="16"/>
  <c r="H48" i="17"/>
  <c r="H43" i="17"/>
  <c r="K25" i="16"/>
  <c r="K30" i="17"/>
  <c r="E63" i="10"/>
  <c r="E70" i="10" s="1"/>
  <c r="E53" i="10"/>
  <c r="R53" i="10" s="1"/>
  <c r="S53" i="10" s="1"/>
  <c r="R52" i="10"/>
  <c r="S52" i="10" s="1"/>
  <c r="K54" i="10"/>
  <c r="J54" i="10"/>
  <c r="F54" i="10"/>
  <c r="N54" i="10"/>
  <c r="I54" i="10"/>
  <c r="G54" i="10"/>
  <c r="H54" i="10"/>
  <c r="M54" i="10"/>
  <c r="L54" i="10"/>
  <c r="I14" i="17"/>
  <c r="M14" i="17"/>
  <c r="J14" i="17"/>
  <c r="H14" i="17"/>
  <c r="AF14" i="17" s="1"/>
  <c r="AJ14" i="17" s="1"/>
  <c r="L14" i="17"/>
  <c r="K12" i="6"/>
  <c r="K50" i="6" s="1"/>
  <c r="I68" i="11"/>
  <c r="Y12" i="7"/>
  <c r="G40" i="18"/>
  <c r="AF40" i="18" s="1"/>
  <c r="AJ40" i="18" s="1"/>
  <c r="AI35" i="17"/>
  <c r="AD67" i="15"/>
  <c r="AI11" i="17" l="1"/>
  <c r="G68" i="10"/>
  <c r="AW11" i="4"/>
  <c r="H12" i="7"/>
  <c r="H50" i="7" s="1"/>
  <c r="I38" i="17"/>
  <c r="G50" i="8"/>
  <c r="K12" i="17"/>
  <c r="N50" i="5"/>
  <c r="M12" i="17"/>
  <c r="M49" i="17" s="1"/>
  <c r="I68" i="10"/>
  <c r="AF30" i="17"/>
  <c r="AJ30" i="17" s="1"/>
  <c r="G12" i="4"/>
  <c r="K48" i="16"/>
  <c r="AF36" i="17"/>
  <c r="AJ36" i="17" s="1"/>
  <c r="AT18" i="4"/>
  <c r="AW18" i="4" s="1"/>
  <c r="H13" i="2"/>
  <c r="H66" i="2" s="1"/>
  <c r="G13" i="2"/>
  <c r="G66" i="2" s="1"/>
  <c r="K13" i="2"/>
  <c r="K66" i="2" s="1"/>
  <c r="M13" i="2"/>
  <c r="M66" i="2" s="1"/>
  <c r="I13" i="2"/>
  <c r="I66" i="2" s="1"/>
  <c r="J13" i="2"/>
  <c r="J66" i="2" s="1"/>
  <c r="L13" i="2"/>
  <c r="L66" i="2" s="1"/>
  <c r="E65" i="2"/>
  <c r="F13" i="2"/>
  <c r="K50" i="5"/>
  <c r="AE28" i="7"/>
  <c r="AH28" i="7" s="1"/>
  <c r="H68" i="10"/>
  <c r="F46" i="7"/>
  <c r="F52" i="7" s="1"/>
  <c r="J38" i="7"/>
  <c r="F46" i="17"/>
  <c r="F52" i="17" s="1"/>
  <c r="I40" i="17"/>
  <c r="H40" i="17"/>
  <c r="AF12" i="18"/>
  <c r="AJ12" i="18" s="1"/>
  <c r="AG12" i="17"/>
  <c r="AK12" i="17" s="1"/>
  <c r="G50" i="7"/>
  <c r="M68" i="10"/>
  <c r="F49" i="4"/>
  <c r="J44" i="4"/>
  <c r="J50" i="4" s="1"/>
  <c r="N44" i="4"/>
  <c r="N50" i="4" s="1"/>
  <c r="L44" i="4"/>
  <c r="K44" i="4"/>
  <c r="K50" i="4" s="1"/>
  <c r="M44" i="4"/>
  <c r="R44" i="4"/>
  <c r="AE12" i="8"/>
  <c r="AH12" i="8" s="1"/>
  <c r="AA66" i="2"/>
  <c r="AG12" i="7"/>
  <c r="AJ12" i="7" s="1"/>
  <c r="AG40" i="7"/>
  <c r="AJ40" i="7" s="1"/>
  <c r="AF24" i="17"/>
  <c r="AJ24" i="17" s="1"/>
  <c r="L68" i="10"/>
  <c r="AH12" i="17"/>
  <c r="AL12" i="17" s="1"/>
  <c r="F47" i="4"/>
  <c r="F53" i="4" s="1"/>
  <c r="P40" i="4"/>
  <c r="J40" i="4"/>
  <c r="AT40" i="5"/>
  <c r="AW40" i="5" s="1"/>
  <c r="I12" i="7"/>
  <c r="I49" i="17"/>
  <c r="W50" i="7"/>
  <c r="F46" i="4"/>
  <c r="F52" i="4" s="1"/>
  <c r="Q38" i="4"/>
  <c r="I38" i="4"/>
  <c r="AT38" i="4" s="1"/>
  <c r="AW38" i="4" s="1"/>
  <c r="I12" i="4"/>
  <c r="I50" i="4" s="1"/>
  <c r="AI37" i="17"/>
  <c r="J68" i="10"/>
  <c r="AW39" i="4"/>
  <c r="F48" i="17"/>
  <c r="K49" i="17"/>
  <c r="AH40" i="17"/>
  <c r="AL40" i="17" s="1"/>
  <c r="J49" i="18"/>
  <c r="AF40" i="17"/>
  <c r="AJ40" i="17" s="1"/>
  <c r="Y50" i="7"/>
  <c r="AT14" i="4"/>
  <c r="AW14" i="4" s="1"/>
  <c r="AC12" i="2"/>
  <c r="L49" i="19"/>
  <c r="N12" i="4"/>
  <c r="K68" i="10"/>
  <c r="AD36" i="16"/>
  <c r="AF32" i="17"/>
  <c r="AJ32" i="17" s="1"/>
  <c r="O12" i="4"/>
  <c r="O50" i="4" s="1"/>
  <c r="AJ11" i="17"/>
  <c r="J12" i="4"/>
  <c r="E67" i="10"/>
  <c r="AT40" i="4"/>
  <c r="AW40" i="4" s="1"/>
  <c r="M49" i="18"/>
  <c r="H12" i="4"/>
  <c r="M12" i="4"/>
  <c r="P12" i="4"/>
  <c r="P50" i="4" s="1"/>
  <c r="R12" i="4"/>
  <c r="Q12" i="4"/>
  <c r="Q50" i="4" s="1"/>
  <c r="L12" i="4"/>
  <c r="G50" i="4"/>
  <c r="L12" i="17"/>
  <c r="F45" i="17"/>
  <c r="F51" i="17" s="1"/>
  <c r="G38" i="17"/>
  <c r="AF38" i="17" s="1"/>
  <c r="AJ38" i="17" s="1"/>
  <c r="H38" i="17"/>
  <c r="J38" i="17"/>
  <c r="AE38" i="9"/>
  <c r="AH38" i="9" s="1"/>
  <c r="AE24" i="7"/>
  <c r="AH24" i="7" s="1"/>
  <c r="AE40" i="9"/>
  <c r="AH40" i="9" s="1"/>
  <c r="AC50" i="7"/>
  <c r="I49" i="18"/>
  <c r="L12" i="7"/>
  <c r="L50" i="7" s="1"/>
  <c r="AE32" i="7"/>
  <c r="AH32" i="7" s="1"/>
  <c r="J12" i="7"/>
  <c r="J50" i="7" s="1"/>
  <c r="AW37" i="4"/>
  <c r="AH38" i="17"/>
  <c r="AL38" i="17" s="1"/>
  <c r="AT26" i="4"/>
  <c r="AW26" i="4" s="1"/>
  <c r="H44" i="4"/>
  <c r="H50" i="4" s="1"/>
  <c r="F47" i="7"/>
  <c r="F53" i="7" s="1"/>
  <c r="M40" i="7"/>
  <c r="AE40" i="7" s="1"/>
  <c r="AH40" i="7" s="1"/>
  <c r="AF18" i="17"/>
  <c r="AJ18" i="17" s="1"/>
  <c r="AE38" i="8"/>
  <c r="AH38" i="8" s="1"/>
  <c r="AF28" i="17"/>
  <c r="AJ28" i="17" s="1"/>
  <c r="AT12" i="6"/>
  <c r="AW12" i="6" s="1"/>
  <c r="I50" i="8"/>
  <c r="X13" i="2"/>
  <c r="X66" i="2" s="1"/>
  <c r="W13" i="2"/>
  <c r="W66" i="2" s="1"/>
  <c r="U13" i="2"/>
  <c r="U66" i="2" s="1"/>
  <c r="V13" i="2"/>
  <c r="V66" i="2" s="1"/>
  <c r="T13" i="2"/>
  <c r="T66" i="2" s="1"/>
  <c r="Y13" i="2"/>
  <c r="Y66" i="2" s="1"/>
  <c r="Z13" i="2"/>
  <c r="Z66" i="2" s="1"/>
  <c r="S13" i="2"/>
  <c r="R65" i="2"/>
  <c r="N66" i="2"/>
  <c r="G12" i="17"/>
  <c r="AU38" i="4"/>
  <c r="AX38" i="4" s="1"/>
  <c r="J12" i="17"/>
  <c r="J49" i="17" s="1"/>
  <c r="K50" i="7"/>
  <c r="L49" i="17"/>
  <c r="J50" i="5"/>
  <c r="N13" i="2"/>
  <c r="I38" i="7"/>
  <c r="AE38" i="7" s="1"/>
  <c r="AH38" i="7" s="1"/>
  <c r="AG40" i="17"/>
  <c r="AK40" i="17" s="1"/>
  <c r="H12" i="17"/>
  <c r="H49" i="17" s="1"/>
  <c r="F49" i="7"/>
  <c r="M44" i="7"/>
  <c r="M50" i="7" s="1"/>
  <c r="I44" i="7"/>
  <c r="I50" i="7" s="1"/>
  <c r="AH39" i="7"/>
  <c r="AF12" i="17" l="1"/>
  <c r="AJ12" i="17" s="1"/>
  <c r="B13" i="2"/>
  <c r="A13" i="2" s="1"/>
  <c r="F66" i="2"/>
  <c r="AT12" i="4"/>
  <c r="AW12" i="4" s="1"/>
  <c r="AB13" i="2"/>
  <c r="AC13" i="2" s="1"/>
  <c r="S66" i="2"/>
  <c r="R50" i="4"/>
  <c r="AE12" i="7"/>
  <c r="AH12" i="7" s="1"/>
  <c r="M50" i="4"/>
  <c r="G49" i="17"/>
  <c r="L50" i="4"/>
</calcChain>
</file>

<file path=xl/sharedStrings.xml><?xml version="1.0" encoding="utf-8"?>
<sst xmlns="http://schemas.openxmlformats.org/spreadsheetml/2006/main" count="1309" uniqueCount="478">
  <si>
    <t>令和６年度　福井県勤労者就業環境基礎調査　統計表　目次</t>
    <rPh sb="0" eb="2">
      <t>レイワ</t>
    </rPh>
    <rPh sb="3" eb="5">
      <t>ネンド</t>
    </rPh>
    <rPh sb="6" eb="9">
      <t>フクイケン</t>
    </rPh>
    <rPh sb="9" eb="12">
      <t>キンロウシャ</t>
    </rPh>
    <rPh sb="12" eb="20">
      <t>シュウギョウカンキョウキソチョウサ</t>
    </rPh>
    <rPh sb="21" eb="24">
      <t>トウケイヒョウ</t>
    </rPh>
    <rPh sb="25" eb="27">
      <t>モクジ</t>
    </rPh>
    <phoneticPr fontId="3"/>
  </si>
  <si>
    <t>（１）回答事業所の現況</t>
    <rPh sb="3" eb="5">
      <t>カイトウ</t>
    </rPh>
    <rPh sb="5" eb="8">
      <t>ジギョウショ</t>
    </rPh>
    <rPh sb="9" eb="11">
      <t>ゲンキョウ</t>
    </rPh>
    <phoneticPr fontId="3"/>
  </si>
  <si>
    <t>表１</t>
    <rPh sb="0" eb="1">
      <t>ヒョウ</t>
    </rPh>
    <phoneticPr fontId="3"/>
  </si>
  <si>
    <t>回答事業所における各雇用形態の有無</t>
    <rPh sb="0" eb="5">
      <t>カイトウジギョウショ</t>
    </rPh>
    <rPh sb="9" eb="14">
      <t>カクコヨウケイタイ</t>
    </rPh>
    <rPh sb="15" eb="17">
      <t>ウム</t>
    </rPh>
    <phoneticPr fontId="3"/>
  </si>
  <si>
    <t>表２</t>
    <rPh sb="0" eb="1">
      <t>ヒョウ</t>
    </rPh>
    <phoneticPr fontId="3"/>
  </si>
  <si>
    <t>回答事業所における従業員の雇用形態別内訳</t>
    <phoneticPr fontId="3"/>
  </si>
  <si>
    <t>表３－１</t>
    <rPh sb="0" eb="1">
      <t>ヒョウ</t>
    </rPh>
    <phoneticPr fontId="3"/>
  </si>
  <si>
    <t>回答事業所における従業員の雇用形態別内訳（60歳以上）</t>
    <phoneticPr fontId="3"/>
  </si>
  <si>
    <t>表３－２</t>
    <rPh sb="0" eb="1">
      <t>ヒョウ</t>
    </rPh>
    <phoneticPr fontId="3"/>
  </si>
  <si>
    <t>回答事業所における従業員の雇用形態別内訳（60～65歳）</t>
    <phoneticPr fontId="3"/>
  </si>
  <si>
    <t>表３－３</t>
    <rPh sb="0" eb="1">
      <t>ヒョウ</t>
    </rPh>
    <phoneticPr fontId="3"/>
  </si>
  <si>
    <t>回答事業所における従業員の雇用形態別内訳（66歳以上）</t>
    <phoneticPr fontId="3"/>
  </si>
  <si>
    <t>表４</t>
    <rPh sb="0" eb="1">
      <t>ヒョウ</t>
    </rPh>
    <phoneticPr fontId="3"/>
  </si>
  <si>
    <t>早期離職の状況</t>
    <phoneticPr fontId="3"/>
  </si>
  <si>
    <t>表５－１</t>
    <rPh sb="0" eb="1">
      <t>ヒョウ</t>
    </rPh>
    <phoneticPr fontId="3"/>
  </si>
  <si>
    <t>女性管理職の状況</t>
    <phoneticPr fontId="3"/>
  </si>
  <si>
    <t>表５－２</t>
    <rPh sb="0" eb="1">
      <t>ヒョウ</t>
    </rPh>
    <phoneticPr fontId="3"/>
  </si>
  <si>
    <t>女性リーダーの状況</t>
    <phoneticPr fontId="3"/>
  </si>
  <si>
    <t>表５－３</t>
    <rPh sb="0" eb="1">
      <t>ヒョウ</t>
    </rPh>
    <phoneticPr fontId="3"/>
  </si>
  <si>
    <t>新たに管理職となった女性の状況</t>
    <phoneticPr fontId="3"/>
  </si>
  <si>
    <t>表５－４</t>
    <rPh sb="0" eb="1">
      <t>ヒョウ</t>
    </rPh>
    <phoneticPr fontId="3"/>
  </si>
  <si>
    <t>新たにリーダーとなった女性の状況</t>
    <phoneticPr fontId="3"/>
  </si>
  <si>
    <t>表５－５</t>
    <phoneticPr fontId="3"/>
  </si>
  <si>
    <t>管理職を目指す従業員を増やすための取り組み</t>
    <rPh sb="4" eb="6">
      <t>メザ</t>
    </rPh>
    <rPh sb="7" eb="10">
      <t>ジュウギョウイン</t>
    </rPh>
    <rPh sb="11" eb="12">
      <t>フ</t>
    </rPh>
    <phoneticPr fontId="3"/>
  </si>
  <si>
    <t>表５－６</t>
    <rPh sb="0" eb="1">
      <t>ヒョウ</t>
    </rPh>
    <phoneticPr fontId="3"/>
  </si>
  <si>
    <t>女性管理職およびリーダーを増やすための方法</t>
    <rPh sb="19" eb="21">
      <t>ホウホウ</t>
    </rPh>
    <phoneticPr fontId="3"/>
  </si>
  <si>
    <t>表５－７</t>
    <rPh sb="0" eb="1">
      <t>ヒョウ</t>
    </rPh>
    <phoneticPr fontId="3"/>
  </si>
  <si>
    <t>女性管理職およびリーダーが少ない理由</t>
    <phoneticPr fontId="3"/>
  </si>
  <si>
    <t>表５－８</t>
    <rPh sb="0" eb="1">
      <t>ヒョウ</t>
    </rPh>
    <phoneticPr fontId="3"/>
  </si>
  <si>
    <t>平均勤続年数の状況</t>
    <phoneticPr fontId="3"/>
  </si>
  <si>
    <t>（２）就業規則</t>
    <rPh sb="3" eb="7">
      <t>シュウギョウキソク</t>
    </rPh>
    <phoneticPr fontId="3"/>
  </si>
  <si>
    <t>表６</t>
    <rPh sb="0" eb="1">
      <t>ヒョウ</t>
    </rPh>
    <phoneticPr fontId="3"/>
  </si>
  <si>
    <t>就業規則の作成の有無</t>
    <rPh sb="0" eb="4">
      <t>シュウギョウキソク</t>
    </rPh>
    <rPh sb="5" eb="7">
      <t>サクセイ</t>
    </rPh>
    <rPh sb="8" eb="10">
      <t>ウム</t>
    </rPh>
    <phoneticPr fontId="3"/>
  </si>
  <si>
    <t>（３）労働時間・休日・休暇</t>
    <rPh sb="3" eb="7">
      <t>ロウドウジカン</t>
    </rPh>
    <rPh sb="8" eb="10">
      <t>キュウジツ</t>
    </rPh>
    <rPh sb="11" eb="13">
      <t>キュウカ</t>
    </rPh>
    <phoneticPr fontId="3"/>
  </si>
  <si>
    <t>表７</t>
    <rPh sb="0" eb="1">
      <t>ヒョウ</t>
    </rPh>
    <phoneticPr fontId="3"/>
  </si>
  <si>
    <t>週休制の状況</t>
    <rPh sb="0" eb="2">
      <t>シュウキュウ</t>
    </rPh>
    <rPh sb="2" eb="3">
      <t>セイ</t>
    </rPh>
    <rPh sb="4" eb="6">
      <t>ジョウキョウ</t>
    </rPh>
    <phoneticPr fontId="3"/>
  </si>
  <si>
    <t>表８</t>
    <rPh sb="0" eb="1">
      <t>ヒョウ</t>
    </rPh>
    <phoneticPr fontId="3"/>
  </si>
  <si>
    <t>所定外労働（残業）の状況</t>
    <phoneticPr fontId="3"/>
  </si>
  <si>
    <t>表９</t>
    <rPh sb="0" eb="1">
      <t>ヒョウ</t>
    </rPh>
    <phoneticPr fontId="3"/>
  </si>
  <si>
    <t>恒常的な所定外労働時間（残業）削減のための取組</t>
    <phoneticPr fontId="3"/>
  </si>
  <si>
    <t>表１０</t>
    <rPh sb="0" eb="1">
      <t>ヒョウ</t>
    </rPh>
    <phoneticPr fontId="3"/>
  </si>
  <si>
    <t>年次有給休暇の状況</t>
    <phoneticPr fontId="3"/>
  </si>
  <si>
    <t>表１１</t>
    <rPh sb="0" eb="1">
      <t>ヒョウ</t>
    </rPh>
    <phoneticPr fontId="3"/>
  </si>
  <si>
    <t>年次有給休暇取得促進のための取組</t>
    <phoneticPr fontId="3"/>
  </si>
  <si>
    <t>（４）非正規従業員の雇用管理</t>
    <rPh sb="3" eb="9">
      <t>ヒセイキジュウギョウイン</t>
    </rPh>
    <rPh sb="10" eb="14">
      <t>コヨウカンリ</t>
    </rPh>
    <phoneticPr fontId="3"/>
  </si>
  <si>
    <t>表１２－１</t>
    <phoneticPr fontId="3"/>
  </si>
  <si>
    <t>無期転換ルールに該当する非正規従業員の人数</t>
    <phoneticPr fontId="3"/>
  </si>
  <si>
    <t>表１２－２</t>
    <rPh sb="0" eb="1">
      <t>ヒョウ</t>
    </rPh>
    <phoneticPr fontId="3"/>
  </si>
  <si>
    <t>非正規従業員の正規従業員への転換実績（パートタイム労働者）</t>
    <rPh sb="25" eb="28">
      <t>ロウドウシャ</t>
    </rPh>
    <phoneticPr fontId="3"/>
  </si>
  <si>
    <t>表１２－３</t>
    <rPh sb="0" eb="1">
      <t>ヒョウ</t>
    </rPh>
    <phoneticPr fontId="3"/>
  </si>
  <si>
    <t>非正規従業員の正規従業員への転換実績（派遣労働者）</t>
    <rPh sb="19" eb="21">
      <t>ハケン</t>
    </rPh>
    <rPh sb="21" eb="24">
      <t>ロウドウシャ</t>
    </rPh>
    <phoneticPr fontId="3"/>
  </si>
  <si>
    <t>表１２－４</t>
    <rPh sb="0" eb="1">
      <t>ヒョウ</t>
    </rPh>
    <phoneticPr fontId="3"/>
  </si>
  <si>
    <t>非正規従業員の正規従業員への転換実績（その他）</t>
    <rPh sb="21" eb="22">
      <t>タ</t>
    </rPh>
    <phoneticPr fontId="3"/>
  </si>
  <si>
    <t>（５）育児・介護休業制度</t>
    <rPh sb="3" eb="5">
      <t>イクジ</t>
    </rPh>
    <rPh sb="6" eb="12">
      <t>カイゴキュウギョウセイド</t>
    </rPh>
    <phoneticPr fontId="3"/>
  </si>
  <si>
    <t>表１３－１</t>
    <rPh sb="0" eb="1">
      <t>ヒョウ</t>
    </rPh>
    <phoneticPr fontId="3"/>
  </si>
  <si>
    <t>育児休業制度の有無および利用できる期間（正規従業員）</t>
    <phoneticPr fontId="3"/>
  </si>
  <si>
    <t>表１３－２</t>
    <rPh sb="0" eb="1">
      <t>ヒョウ</t>
    </rPh>
    <phoneticPr fontId="3"/>
  </si>
  <si>
    <t>育児休業制度の有無および利用できる期間（パートタイム労働者）</t>
    <phoneticPr fontId="3"/>
  </si>
  <si>
    <t>表１４</t>
    <rPh sb="0" eb="1">
      <t>ヒョウ</t>
    </rPh>
    <phoneticPr fontId="3"/>
  </si>
  <si>
    <t>育児休業の取得状況</t>
    <phoneticPr fontId="3"/>
  </si>
  <si>
    <t>表１５－１</t>
    <rPh sb="0" eb="1">
      <t>ヒョウ</t>
    </rPh>
    <phoneticPr fontId="3"/>
  </si>
  <si>
    <t>育児休業を開始した者(開始予定の者も含む)の取得期間別内訳（男女計）</t>
  </si>
  <si>
    <t>表１５－２</t>
    <rPh sb="0" eb="1">
      <t>ヒョウ</t>
    </rPh>
    <phoneticPr fontId="3"/>
  </si>
  <si>
    <t>育児休業を開始した者(開始予定の者も含む)の取得期間別内訳（男）</t>
  </si>
  <si>
    <t>表１５－３</t>
    <rPh sb="0" eb="1">
      <t>ヒョウ</t>
    </rPh>
    <phoneticPr fontId="3"/>
  </si>
  <si>
    <t>育児休業を開始した者(開始予定の者も含む)の取得期間別内訳（女）</t>
  </si>
  <si>
    <t>表１５－４</t>
    <rPh sb="0" eb="1">
      <t>ヒョウ</t>
    </rPh>
    <phoneticPr fontId="3"/>
  </si>
  <si>
    <t>育児のための休暇取得者の取得期間別内訳（男女計）</t>
  </si>
  <si>
    <t>表１５－５</t>
    <rPh sb="0" eb="1">
      <t>ヒョウ</t>
    </rPh>
    <phoneticPr fontId="3"/>
  </si>
  <si>
    <t>育児のための休暇取得者の取得期間別内訳（男）</t>
  </si>
  <si>
    <t>表１５－６</t>
    <rPh sb="0" eb="1">
      <t>ヒョウ</t>
    </rPh>
    <phoneticPr fontId="3"/>
  </si>
  <si>
    <t>育児のための休暇取得者の取得期間別内訳（女）</t>
  </si>
  <si>
    <t>表１６－１</t>
    <rPh sb="0" eb="1">
      <t>ヒョウ</t>
    </rPh>
    <phoneticPr fontId="3"/>
  </si>
  <si>
    <t>育児休業制度を取得する際の課題（男）</t>
    <phoneticPr fontId="3"/>
  </si>
  <si>
    <t>表１６－２</t>
    <rPh sb="0" eb="1">
      <t>ヒョウ</t>
    </rPh>
    <phoneticPr fontId="3"/>
  </si>
  <si>
    <t>育児休業制度を取得する際の課題（女）</t>
    <phoneticPr fontId="3"/>
  </si>
  <si>
    <t>表１７</t>
    <rPh sb="0" eb="1">
      <t>ヒョウ</t>
    </rPh>
    <phoneticPr fontId="3"/>
  </si>
  <si>
    <t>妊娠または出産により退職した女性労働者</t>
    <phoneticPr fontId="3"/>
  </si>
  <si>
    <t>表１８－１</t>
    <rPh sb="0" eb="1">
      <t>ヒョウ</t>
    </rPh>
    <phoneticPr fontId="3"/>
  </si>
  <si>
    <t>育児・介護による退職者の再雇用制度の有無</t>
    <phoneticPr fontId="3"/>
  </si>
  <si>
    <t>表１８－２</t>
    <rPh sb="0" eb="1">
      <t>ヒョウ</t>
    </rPh>
    <phoneticPr fontId="3"/>
  </si>
  <si>
    <t>育児・介護による退職者の再雇用実績の有無</t>
    <phoneticPr fontId="3"/>
  </si>
  <si>
    <t>表１９－１</t>
    <rPh sb="0" eb="1">
      <t>ヒョウ</t>
    </rPh>
    <phoneticPr fontId="3"/>
  </si>
  <si>
    <t>介護休業制度の有無および利用できる期間（正規従業員）</t>
    <phoneticPr fontId="3"/>
  </si>
  <si>
    <t>表１９－２</t>
    <rPh sb="0" eb="1">
      <t>ヒョウ</t>
    </rPh>
    <phoneticPr fontId="3"/>
  </si>
  <si>
    <t>介護休業制度の有無および利用できる期間（パートタイム労働者）</t>
    <phoneticPr fontId="3"/>
  </si>
  <si>
    <t>表２０</t>
    <rPh sb="0" eb="1">
      <t>ヒョウ</t>
    </rPh>
    <phoneticPr fontId="3"/>
  </si>
  <si>
    <t>介護休業の取得状況</t>
    <phoneticPr fontId="3"/>
  </si>
  <si>
    <t>表２１－１</t>
    <rPh sb="0" eb="1">
      <t>ヒョウ</t>
    </rPh>
    <phoneticPr fontId="3"/>
  </si>
  <si>
    <t>介護休業より復職した者の取得期間別内訳（男女計）</t>
    <phoneticPr fontId="3"/>
  </si>
  <si>
    <t>表２１－２</t>
    <rPh sb="0" eb="1">
      <t>ヒョウ</t>
    </rPh>
    <phoneticPr fontId="3"/>
  </si>
  <si>
    <t>介護休業より復職した者の取得期間別内訳（男）</t>
    <phoneticPr fontId="3"/>
  </si>
  <si>
    <t>表２１－３</t>
    <rPh sb="0" eb="1">
      <t>ヒョウ</t>
    </rPh>
    <phoneticPr fontId="3"/>
  </si>
  <si>
    <t>介護休業より復職した者の取得期間別内訳（女）</t>
    <phoneticPr fontId="3"/>
  </si>
  <si>
    <t>（６）仕事と家庭の両立支援</t>
    <rPh sb="3" eb="5">
      <t>シゴト</t>
    </rPh>
    <rPh sb="6" eb="8">
      <t>カテイ</t>
    </rPh>
    <rPh sb="9" eb="13">
      <t>リョウリツシエン</t>
    </rPh>
    <phoneticPr fontId="3"/>
  </si>
  <si>
    <t>表２２</t>
    <rPh sb="0" eb="1">
      <t>ヒョウ</t>
    </rPh>
    <phoneticPr fontId="3"/>
  </si>
  <si>
    <t>育児のための勤務時間短縮等措置の制度の有無</t>
    <phoneticPr fontId="3"/>
  </si>
  <si>
    <t>表２３－１</t>
    <rPh sb="0" eb="1">
      <t>ヒョウ</t>
    </rPh>
    <phoneticPr fontId="3"/>
  </si>
  <si>
    <t>育児のための勤務時間短縮等措置の有無および利用できる期間（短時間勤務）</t>
    <phoneticPr fontId="3"/>
  </si>
  <si>
    <t>表２３－２</t>
    <rPh sb="0" eb="1">
      <t>ヒョウ</t>
    </rPh>
    <phoneticPr fontId="3"/>
  </si>
  <si>
    <t>育児のための勤務時間短縮等措置の有無および利用できる期間（フレックスタイム制利用者）</t>
    <phoneticPr fontId="3"/>
  </si>
  <si>
    <t>表２３－３</t>
    <rPh sb="0" eb="1">
      <t>ヒョウ</t>
    </rPh>
    <phoneticPr fontId="3"/>
  </si>
  <si>
    <t>育児のための勤務時間短縮等措置の有無および利用できる期間（始業・就業時刻の繰上・繰下）</t>
    <phoneticPr fontId="3"/>
  </si>
  <si>
    <t>表２３－４</t>
    <rPh sb="0" eb="1">
      <t>ヒョウ</t>
    </rPh>
    <phoneticPr fontId="3"/>
  </si>
  <si>
    <t>育児のための勤務時間短縮等措置の有無および利用できる期間（所定外労働の免除）</t>
    <phoneticPr fontId="3"/>
  </si>
  <si>
    <t>表２３－５</t>
    <rPh sb="0" eb="1">
      <t>ヒョウ</t>
    </rPh>
    <phoneticPr fontId="3"/>
  </si>
  <si>
    <t>育児のための勤務時間短縮等措置の有無および利用できる期間（在宅勤務）</t>
    <phoneticPr fontId="3"/>
  </si>
  <si>
    <t>表２３－６</t>
    <rPh sb="0" eb="1">
      <t>ヒョウ</t>
    </rPh>
    <phoneticPr fontId="3"/>
  </si>
  <si>
    <t>育児のための勤務時間短縮等措置の有無および利用できる期間（事業所内託児施設）</t>
    <phoneticPr fontId="3"/>
  </si>
  <si>
    <t>表２３－７</t>
    <rPh sb="0" eb="1">
      <t>ヒョウ</t>
    </rPh>
    <phoneticPr fontId="3"/>
  </si>
  <si>
    <t>育児のための勤務時間短縮等措置の有無および利用できる期間（費用援助）</t>
    <phoneticPr fontId="3"/>
  </si>
  <si>
    <t>表２３－８</t>
    <rPh sb="0" eb="1">
      <t>ヒョウ</t>
    </rPh>
    <phoneticPr fontId="3"/>
  </si>
  <si>
    <t>育児のための勤務時間短縮等措置の有無および利用できる期間（１歳以上の子の育休）</t>
    <phoneticPr fontId="3"/>
  </si>
  <si>
    <t>表２４－１</t>
    <rPh sb="0" eb="1">
      <t>ヒョウ</t>
    </rPh>
    <phoneticPr fontId="3"/>
  </si>
  <si>
    <t>育児のための勤務時間短縮等措置の利用状況（短時間勤務利用者）</t>
    <phoneticPr fontId="3"/>
  </si>
  <si>
    <t>表２４－２</t>
    <rPh sb="0" eb="1">
      <t>ヒョウ</t>
    </rPh>
    <phoneticPr fontId="3"/>
  </si>
  <si>
    <t>育児のための勤務時間短縮等措置の利用状況（フレックスタイム制利用者）</t>
    <phoneticPr fontId="3"/>
  </si>
  <si>
    <t>表２４－３</t>
    <rPh sb="0" eb="1">
      <t>ヒョウ</t>
    </rPh>
    <phoneticPr fontId="3"/>
  </si>
  <si>
    <t>育児のための勤務時間短縮等措置の利用状況（始業・就業時刻の繰上・繰下）</t>
    <phoneticPr fontId="3"/>
  </si>
  <si>
    <t>表２４－４</t>
    <rPh sb="0" eb="1">
      <t>ヒョウ</t>
    </rPh>
    <phoneticPr fontId="3"/>
  </si>
  <si>
    <t>育児のための勤務時間短縮等措置の利用状況（所定外労働の免除）</t>
    <phoneticPr fontId="3"/>
  </si>
  <si>
    <t>表２４－５</t>
    <rPh sb="0" eb="1">
      <t>ヒョウ</t>
    </rPh>
    <phoneticPr fontId="3"/>
  </si>
  <si>
    <t>育児のための勤務時間短縮等措置の利用状況（在宅勤務）</t>
    <phoneticPr fontId="3"/>
  </si>
  <si>
    <t>表２４－６</t>
    <rPh sb="0" eb="1">
      <t>ヒョウ</t>
    </rPh>
    <phoneticPr fontId="3"/>
  </si>
  <si>
    <t>育児のための勤務時間短縮等措置の利用状況（事業所内託児施設）</t>
    <phoneticPr fontId="3"/>
  </si>
  <si>
    <t>表２４－７</t>
    <rPh sb="0" eb="1">
      <t>ヒョウ</t>
    </rPh>
    <phoneticPr fontId="3"/>
  </si>
  <si>
    <t>育児のための勤務時間短縮等措置の利用状況（費用援助）</t>
    <phoneticPr fontId="3"/>
  </si>
  <si>
    <t>表２５</t>
    <rPh sb="0" eb="1">
      <t>ヒョウ</t>
    </rPh>
    <phoneticPr fontId="3"/>
  </si>
  <si>
    <t>勤務時間短縮制度等の課題</t>
    <phoneticPr fontId="3"/>
  </si>
  <si>
    <t>表２６</t>
    <rPh sb="0" eb="1">
      <t>ヒョウ</t>
    </rPh>
    <phoneticPr fontId="3"/>
  </si>
  <si>
    <t>子の看護休暇制度の有無、賃金の取扱い等</t>
    <phoneticPr fontId="3"/>
  </si>
  <si>
    <t>（７）男女雇用機会均等関係</t>
    <rPh sb="3" eb="5">
      <t>ダンジョ</t>
    </rPh>
    <rPh sb="5" eb="7">
      <t>コヨウ</t>
    </rPh>
    <rPh sb="7" eb="13">
      <t>キカイキントウカンケイ</t>
    </rPh>
    <phoneticPr fontId="3"/>
  </si>
  <si>
    <t>表２７－１</t>
    <rPh sb="0" eb="1">
      <t>ヒョウ</t>
    </rPh>
    <phoneticPr fontId="3"/>
  </si>
  <si>
    <t>ポジティブ・アクションの取組状況</t>
    <phoneticPr fontId="3"/>
  </si>
  <si>
    <t>表２７－２</t>
    <rPh sb="0" eb="1">
      <t>ヒョウ</t>
    </rPh>
    <phoneticPr fontId="3"/>
  </si>
  <si>
    <t>　　　　　　同上　　　　　　　　　</t>
    <phoneticPr fontId="3"/>
  </si>
  <si>
    <t>（８）高年齢者雇用関係</t>
    <rPh sb="3" eb="7">
      <t>コウネンレイシャ</t>
    </rPh>
    <rPh sb="7" eb="9">
      <t>コヨウ</t>
    </rPh>
    <rPh sb="9" eb="11">
      <t>カンケイ</t>
    </rPh>
    <phoneticPr fontId="3"/>
  </si>
  <si>
    <t>表２８－１</t>
    <rPh sb="0" eb="1">
      <t>ヒョウ</t>
    </rPh>
    <phoneticPr fontId="3"/>
  </si>
  <si>
    <t>高年齢者の採用および雇用拡大の検討状況</t>
    <phoneticPr fontId="3"/>
  </si>
  <si>
    <t>表２８－２</t>
    <rPh sb="0" eb="1">
      <t>ヒョウ</t>
    </rPh>
    <phoneticPr fontId="3"/>
  </si>
  <si>
    <t>高年齢者採用時の業務内容</t>
    <phoneticPr fontId="3"/>
  </si>
  <si>
    <t>（９）人材育成関係</t>
    <rPh sb="3" eb="9">
      <t>ジンザイイクセイカンケイ</t>
    </rPh>
    <phoneticPr fontId="3"/>
  </si>
  <si>
    <t>表２９</t>
    <rPh sb="0" eb="1">
      <t>ヒョウ</t>
    </rPh>
    <phoneticPr fontId="3"/>
  </si>
  <si>
    <t>人材育成・従業員キャリアアップ支援として実施しているもの</t>
    <phoneticPr fontId="3"/>
  </si>
  <si>
    <t>表３０－１</t>
    <rPh sb="0" eb="1">
      <t>ヒョウ</t>
    </rPh>
    <phoneticPr fontId="3"/>
  </si>
  <si>
    <t>教育訓練に関する国等の助成金活用の有無</t>
    <phoneticPr fontId="3"/>
  </si>
  <si>
    <t>表３０－２</t>
    <rPh sb="0" eb="1">
      <t>ヒョウ</t>
    </rPh>
    <phoneticPr fontId="3"/>
  </si>
  <si>
    <t>国等の助成金を活用していない事業所の活用していない理由</t>
    <phoneticPr fontId="3"/>
  </si>
  <si>
    <t>表３１－１</t>
    <rPh sb="0" eb="1">
      <t>ヒョウ</t>
    </rPh>
    <phoneticPr fontId="3"/>
  </si>
  <si>
    <t>高度教育の必要性の有無　</t>
    <phoneticPr fontId="3"/>
  </si>
  <si>
    <t>表３１－２</t>
    <rPh sb="0" eb="1">
      <t>ヒョウ</t>
    </rPh>
    <phoneticPr fontId="3"/>
  </si>
  <si>
    <t>高度教育の必要性を感じる分野</t>
    <phoneticPr fontId="3"/>
  </si>
  <si>
    <t>（１０）多様な人材の活用関係</t>
    <rPh sb="4" eb="6">
      <t>タヨウ</t>
    </rPh>
    <rPh sb="7" eb="9">
      <t>ジンザイ</t>
    </rPh>
    <rPh sb="10" eb="12">
      <t>カツヨウ</t>
    </rPh>
    <rPh sb="12" eb="14">
      <t>カンケイ</t>
    </rPh>
    <phoneticPr fontId="3"/>
  </si>
  <si>
    <t>表３２－１</t>
    <rPh sb="0" eb="1">
      <t>ヒョウ</t>
    </rPh>
    <phoneticPr fontId="3"/>
  </si>
  <si>
    <t xml:space="preserve">外国人労働者の雇用状況（在留資格の種別） </t>
    <phoneticPr fontId="3"/>
  </si>
  <si>
    <t>表３２－２</t>
    <rPh sb="0" eb="1">
      <t>ヒョウ</t>
    </rPh>
    <phoneticPr fontId="3"/>
  </si>
  <si>
    <t xml:space="preserve">外国人労働者の今後の雇用予定 </t>
    <phoneticPr fontId="3"/>
  </si>
  <si>
    <t>表３２－３</t>
    <phoneticPr fontId="3"/>
  </si>
  <si>
    <t>外国人労働者の雇用に関する課題</t>
    <phoneticPr fontId="3"/>
  </si>
  <si>
    <t>表３２－４</t>
    <phoneticPr fontId="3"/>
  </si>
  <si>
    <t>外国人労働者の雇用予定・検討における課題</t>
    <phoneticPr fontId="3"/>
  </si>
  <si>
    <t>表３２－５</t>
    <phoneticPr fontId="3"/>
  </si>
  <si>
    <t>育成就労制度の認知度</t>
    <phoneticPr fontId="3"/>
  </si>
  <si>
    <t>（１１）働き方改革関係</t>
    <rPh sb="4" eb="5">
      <t>ハタラ</t>
    </rPh>
    <rPh sb="6" eb="9">
      <t>カタカイカク</t>
    </rPh>
    <rPh sb="9" eb="11">
      <t>カンケイ</t>
    </rPh>
    <phoneticPr fontId="3"/>
  </si>
  <si>
    <t>表３３－１</t>
    <rPh sb="0" eb="1">
      <t>ヒョウ</t>
    </rPh>
    <phoneticPr fontId="3"/>
  </si>
  <si>
    <t>導入を検討している、検討したいと考える働き方</t>
    <phoneticPr fontId="3"/>
  </si>
  <si>
    <t>表３３－２</t>
    <rPh sb="0" eb="1">
      <t>ヒョウ</t>
    </rPh>
    <phoneticPr fontId="3"/>
  </si>
  <si>
    <t>多様な働き方の導入における課題</t>
    <phoneticPr fontId="3"/>
  </si>
  <si>
    <t>表３３－３</t>
    <rPh sb="0" eb="1">
      <t>ヒョウ</t>
    </rPh>
    <phoneticPr fontId="3"/>
  </si>
  <si>
    <t>テレワーク（在宅勤務）導入の有無</t>
    <phoneticPr fontId="3"/>
  </si>
  <si>
    <t>表３４－１</t>
    <rPh sb="0" eb="1">
      <t>ヒョウ</t>
    </rPh>
    <phoneticPr fontId="3"/>
  </si>
  <si>
    <t>所定労働時間、勤務地、職種・職務を限定した勤務の利用可能状況</t>
    <rPh sb="24" eb="30">
      <t>リヨウカノウジョウキョウ</t>
    </rPh>
    <phoneticPr fontId="3"/>
  </si>
  <si>
    <t>表３４－２</t>
    <phoneticPr fontId="3"/>
  </si>
  <si>
    <t>所定労働時間、勤務地、職種・職務を限定した勤務の利用状況</t>
    <rPh sb="21" eb="23">
      <t>キンム</t>
    </rPh>
    <rPh sb="24" eb="28">
      <t>リヨウジョウキョウ</t>
    </rPh>
    <phoneticPr fontId="3"/>
  </si>
  <si>
    <t>表３５－１</t>
    <phoneticPr fontId="3"/>
  </si>
  <si>
    <t>ウェルビーイング経営導入の有無</t>
    <phoneticPr fontId="3"/>
  </si>
  <si>
    <t>表３５－２</t>
    <phoneticPr fontId="3"/>
  </si>
  <si>
    <t>ウェルビーイング経営における取り組みの成果として感じるもの、期待するもの</t>
    <phoneticPr fontId="3"/>
  </si>
  <si>
    <t>表３５－３</t>
    <phoneticPr fontId="3"/>
  </si>
  <si>
    <t>ウェルビーイング経営を実施していない理由</t>
    <phoneticPr fontId="3"/>
  </si>
  <si>
    <t>表３６</t>
    <phoneticPr fontId="3"/>
  </si>
  <si>
    <t>エンゲージメント調査実施の有無</t>
    <phoneticPr fontId="3"/>
  </si>
  <si>
    <t>（１２）雇用関係</t>
    <rPh sb="4" eb="6">
      <t>コヨウ</t>
    </rPh>
    <rPh sb="6" eb="8">
      <t>カンケイ</t>
    </rPh>
    <phoneticPr fontId="3"/>
  </si>
  <si>
    <t>表３７－１</t>
    <rPh sb="0" eb="1">
      <t>ヒョウ</t>
    </rPh>
    <phoneticPr fontId="3"/>
  </si>
  <si>
    <t>公正採用選考人権啓発推進員の有無</t>
    <phoneticPr fontId="3"/>
  </si>
  <si>
    <t>表３７－２</t>
    <rPh sb="0" eb="1">
      <t>ヒョウ</t>
    </rPh>
    <phoneticPr fontId="3"/>
  </si>
  <si>
    <t>公正採用選考人権啓発推進員選任に関する研修会への参加の有無</t>
    <phoneticPr fontId="3"/>
  </si>
  <si>
    <t>表３８－１</t>
    <phoneticPr fontId="3"/>
  </si>
  <si>
    <t>賃上げ実施の有無</t>
    <rPh sb="0" eb="2">
      <t>チンア</t>
    </rPh>
    <rPh sb="3" eb="5">
      <t>ジッシ</t>
    </rPh>
    <rPh sb="6" eb="8">
      <t>ウム</t>
    </rPh>
    <phoneticPr fontId="3"/>
  </si>
  <si>
    <t>表３８－２</t>
    <phoneticPr fontId="3"/>
  </si>
  <si>
    <t>賃上げ実施事業所における賃上げ幅の昨年度比較</t>
    <rPh sb="0" eb="2">
      <t>チンア</t>
    </rPh>
    <rPh sb="3" eb="8">
      <t>ジッシジギョウショ</t>
    </rPh>
    <rPh sb="12" eb="14">
      <t>チンア</t>
    </rPh>
    <rPh sb="15" eb="16">
      <t>ハバ</t>
    </rPh>
    <rPh sb="17" eb="22">
      <t>サクネンドヒカク</t>
    </rPh>
    <phoneticPr fontId="3"/>
  </si>
  <si>
    <t>表３８－３</t>
    <rPh sb="0" eb="1">
      <t>ヒョウ</t>
    </rPh>
    <phoneticPr fontId="3"/>
  </si>
  <si>
    <t>賃上げ実施事業所における実施理由</t>
    <rPh sb="0" eb="2">
      <t>チンア</t>
    </rPh>
    <rPh sb="3" eb="8">
      <t>ジッシジギョウショ</t>
    </rPh>
    <rPh sb="12" eb="16">
      <t>ジッシリユウ</t>
    </rPh>
    <phoneticPr fontId="3"/>
  </si>
  <si>
    <t>表３８－４</t>
    <rPh sb="0" eb="1">
      <t>ヒョウ</t>
    </rPh>
    <phoneticPr fontId="3"/>
  </si>
  <si>
    <t>賃上げの課題</t>
    <rPh sb="0" eb="2">
      <t>チンア</t>
    </rPh>
    <rPh sb="4" eb="6">
      <t>カダイ</t>
    </rPh>
    <phoneticPr fontId="3"/>
  </si>
  <si>
    <t>表１３－１　育児休業制度の有無および利用できる期間（就業規則等による規定）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ウム</t>
    </rPh>
    <rPh sb="18" eb="20">
      <t>リヨウ</t>
    </rPh>
    <rPh sb="23" eb="25">
      <t>キカン</t>
    </rPh>
    <rPh sb="26" eb="28">
      <t>シュウギョウ</t>
    </rPh>
    <rPh sb="28" eb="30">
      <t>キソク</t>
    </rPh>
    <rPh sb="30" eb="31">
      <t>トウ</t>
    </rPh>
    <rPh sb="34" eb="36">
      <t>キテイ</t>
    </rPh>
    <phoneticPr fontId="3"/>
  </si>
  <si>
    <t>表１３－２　育児休業制度の有無および利用できる期間（就業規則等による規定）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ウム</t>
    </rPh>
    <rPh sb="18" eb="20">
      <t>リヨウ</t>
    </rPh>
    <rPh sb="23" eb="25">
      <t>キカン</t>
    </rPh>
    <rPh sb="26" eb="28">
      <t>シュウギョウ</t>
    </rPh>
    <rPh sb="28" eb="30">
      <t>キソク</t>
    </rPh>
    <rPh sb="30" eb="31">
      <t>トウ</t>
    </rPh>
    <rPh sb="34" eb="36">
      <t>キテイ</t>
    </rPh>
    <phoneticPr fontId="3"/>
  </si>
  <si>
    <t>１段目：事業所数</t>
    <rPh sb="1" eb="3">
      <t>ﾀﾞﾝﾒ</t>
    </rPh>
    <rPh sb="4" eb="7">
      <t>ｼﾞｷﾞｮｳｼｮ</t>
    </rPh>
    <rPh sb="7" eb="8">
      <t>ｽｳ</t>
    </rPh>
    <phoneticPr fontId="3" type="halfwidthKatakana"/>
  </si>
  <si>
    <t>２段目：回答事業所数に対する割合</t>
    <rPh sb="1" eb="3">
      <t>ﾀﾞﾝﾒ</t>
    </rPh>
    <rPh sb="4" eb="6">
      <t>ｶｲﾄｳ</t>
    </rPh>
    <rPh sb="6" eb="9">
      <t>ｼﾞｷﾞｮｳｼｮ</t>
    </rPh>
    <rPh sb="9" eb="10">
      <t>ｽｳ</t>
    </rPh>
    <rPh sb="11" eb="12">
      <t>ﾀｲ</t>
    </rPh>
    <rPh sb="14" eb="16">
      <t>ﾜﾘｱｲ</t>
    </rPh>
    <phoneticPr fontId="3" type="halfwidthKatakana"/>
  </si>
  <si>
    <t>３段目：育児休業制度規定がある事業所での利用できる期間の割合</t>
    <rPh sb="1" eb="3">
      <t>ﾀﾞﾝﾒ</t>
    </rPh>
    <rPh sb="4" eb="6">
      <t>ｲｸｼﾞ</t>
    </rPh>
    <rPh sb="6" eb="8">
      <t>ｷｭｳｷﾞｮｳ</t>
    </rPh>
    <rPh sb="8" eb="10">
      <t>ｾｲﾄﾞ</t>
    </rPh>
    <rPh sb="10" eb="12">
      <t>ｷﾃｲ</t>
    </rPh>
    <rPh sb="15" eb="18">
      <t>ｼﾞｷﾞｮｳｼｮ</t>
    </rPh>
    <rPh sb="20" eb="22">
      <t>ﾘﾖｳ</t>
    </rPh>
    <rPh sb="25" eb="27">
      <t>ｷｶﾝ</t>
    </rPh>
    <rPh sb="28" eb="30">
      <t>ﾜﾘｱｲ</t>
    </rPh>
    <phoneticPr fontId="3" type="halfwidthKatakana"/>
  </si>
  <si>
    <t>（正規従業員）</t>
    <rPh sb="1" eb="3">
      <t>セイキ</t>
    </rPh>
    <rPh sb="3" eb="6">
      <t>ジュウギョウイン</t>
    </rPh>
    <phoneticPr fontId="3"/>
  </si>
  <si>
    <t>（単位：社、％）</t>
    <rPh sb="1" eb="3">
      <t>ﾀﾝｲ</t>
    </rPh>
    <rPh sb="4" eb="5">
      <t>ｼｬ</t>
    </rPh>
    <phoneticPr fontId="3" type="halfwidthKatakana"/>
  </si>
  <si>
    <t>（パートタイム労働者）</t>
    <rPh sb="7" eb="10">
      <t>ロウドウシャ</t>
    </rPh>
    <phoneticPr fontId="3"/>
  </si>
  <si>
    <t>回答
事業所数</t>
    <rPh sb="0" eb="2">
      <t>カイトウ</t>
    </rPh>
    <rPh sb="3" eb="6">
      <t>ジギョウショ</t>
    </rPh>
    <rPh sb="6" eb="7">
      <t>スウ</t>
    </rPh>
    <phoneticPr fontId="3"/>
  </si>
  <si>
    <t>規定
あり</t>
    <rPh sb="0" eb="2">
      <t>キテイ</t>
    </rPh>
    <phoneticPr fontId="3"/>
  </si>
  <si>
    <t>規定
なし</t>
    <rPh sb="0" eb="2">
      <t>キテイ</t>
    </rPh>
    <phoneticPr fontId="3"/>
  </si>
  <si>
    <t>無回答</t>
    <rPh sb="0" eb="3">
      <t>ムカイトウ</t>
    </rPh>
    <phoneticPr fontId="3"/>
  </si>
  <si>
    <t>子が１歳（特別の場合２歳）未満</t>
    <rPh sb="0" eb="1">
      <t>コ</t>
    </rPh>
    <rPh sb="3" eb="4">
      <t>サイ</t>
    </rPh>
    <rPh sb="13" eb="15">
      <t>ミマン</t>
    </rPh>
    <phoneticPr fontId="3"/>
  </si>
  <si>
    <t>子が１歳２ヶ月未満（パパ・ママ育休プラス）</t>
    <rPh sb="0" eb="1">
      <t>コ</t>
    </rPh>
    <rPh sb="3" eb="4">
      <t>サイ</t>
    </rPh>
    <rPh sb="6" eb="7">
      <t>ゲツ</t>
    </rPh>
    <rPh sb="7" eb="9">
      <t>ミマン</t>
    </rPh>
    <rPh sb="15" eb="16">
      <t>イク</t>
    </rPh>
    <rPh sb="16" eb="17">
      <t>キュウ</t>
    </rPh>
    <phoneticPr fontId="3"/>
  </si>
  <si>
    <t>うち
法規定
以上
計</t>
    <rPh sb="3" eb="4">
      <t>ホウ</t>
    </rPh>
    <rPh sb="4" eb="6">
      <t>キテイ</t>
    </rPh>
    <rPh sb="7" eb="9">
      <t>イジョウ</t>
    </rPh>
    <rPh sb="10" eb="11">
      <t>ケイ</t>
    </rPh>
    <phoneticPr fontId="3"/>
  </si>
  <si>
    <t>右記チェック（ゼロならOK）</t>
    <rPh sb="0" eb="2">
      <t>ウキ</t>
    </rPh>
    <phoneticPr fontId="3"/>
  </si>
  <si>
    <t>回答合計</t>
    <rPh sb="0" eb="2">
      <t>カイトウ</t>
    </rPh>
    <rPh sb="2" eb="4">
      <t>ゴウケイ</t>
    </rPh>
    <phoneticPr fontId="3"/>
  </si>
  <si>
    <t>子が２歳
未満</t>
    <rPh sb="0" eb="1">
      <t>コ</t>
    </rPh>
    <rPh sb="3" eb="4">
      <t>サイ</t>
    </rPh>
    <rPh sb="5" eb="7">
      <t>ミマン</t>
    </rPh>
    <phoneticPr fontId="3"/>
  </si>
  <si>
    <t>子が３歳
未満</t>
    <rPh sb="0" eb="1">
      <t>コ</t>
    </rPh>
    <rPh sb="3" eb="4">
      <t>サイ</t>
    </rPh>
    <rPh sb="5" eb="7">
      <t>ミマン</t>
    </rPh>
    <phoneticPr fontId="3"/>
  </si>
  <si>
    <t>子が３歳
以上</t>
    <rPh sb="0" eb="1">
      <t>コ</t>
    </rPh>
    <rPh sb="3" eb="4">
      <t>サイ</t>
    </rPh>
    <rPh sb="5" eb="7">
      <t>イジョウ</t>
    </rPh>
    <phoneticPr fontId="3"/>
  </si>
  <si>
    <t>左記チェック（ゼロならOK）</t>
    <rPh sb="0" eb="2">
      <t>サキ</t>
    </rPh>
    <phoneticPr fontId="3"/>
  </si>
  <si>
    <t>計</t>
    <rPh sb="0" eb="1">
      <t>ケイ</t>
    </rPh>
    <phoneticPr fontId="3"/>
  </si>
  <si>
    <t>産業</t>
    <rPh sb="0" eb="2">
      <t>サンギョウ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</si>
  <si>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</si>
  <si>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</si>
  <si>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運輸・通信業、
電気・ガス・水道業</t>
    <rPh sb="0" eb="2">
      <t>ウンユ</t>
    </rPh>
    <rPh sb="3" eb="5">
      <t>ツウシン</t>
    </rPh>
    <rPh sb="5" eb="6">
      <t>ギョウ</t>
    </rPh>
    <phoneticPr fontId="3"/>
  </si>
  <si>
    <t>卸売業・小売業</t>
    <rPh sb="0" eb="2">
      <t>オロシウリ</t>
    </rPh>
    <rPh sb="2" eb="3">
      <t>ギョウ</t>
    </rPh>
    <rPh sb="4" eb="6">
      <t>コウリ</t>
    </rPh>
    <rPh sb="6" eb="7">
      <t>ギョウ</t>
    </rPh>
    <phoneticPr fontId="3"/>
  </si>
  <si>
    <t>金融業・保険業</t>
    <rPh sb="0" eb="2">
      <t>キンユウ</t>
    </rPh>
    <rPh sb="2" eb="3">
      <t>ギョウ</t>
    </rPh>
    <rPh sb="4" eb="7">
      <t>ホケンギョウ</t>
    </rPh>
    <phoneticPr fontId="3"/>
  </si>
  <si>
    <t>サービス業</t>
    <rPh sb="4" eb="5">
      <t>ギョウ</t>
    </rPh>
    <phoneticPr fontId="3"/>
  </si>
  <si>
    <t>企業規模</t>
    <rPh sb="0" eb="2">
      <t>キギョウ</t>
    </rPh>
    <phoneticPr fontId="3"/>
  </si>
  <si>
    <t>9人以下</t>
    <rPh sb="2" eb="4">
      <t>ｲｶ</t>
    </rPh>
    <phoneticPr fontId="3" type="halfwidthKatakana"/>
  </si>
  <si>
    <t>10～29人</t>
    <phoneticPr fontId="3" type="halfwidthKatakana"/>
  </si>
  <si>
    <t>30～49人</t>
    <phoneticPr fontId="3" type="halfwidthKatakana"/>
  </si>
  <si>
    <t>50～99人</t>
    <phoneticPr fontId="3" type="halfwidthKatakana"/>
  </si>
  <si>
    <t>100～299人</t>
  </si>
  <si>
    <t>300人以上</t>
    <rPh sb="4" eb="6">
      <t>ｲｼﾞｮｳ</t>
    </rPh>
    <phoneticPr fontId="3" type="halfwidthKatakana"/>
  </si>
  <si>
    <t>（再掲）</t>
    <rPh sb="1" eb="2">
      <t>サイ</t>
    </rPh>
    <rPh sb="2" eb="3">
      <t>ケイ</t>
    </rPh>
    <phoneticPr fontId="3"/>
  </si>
  <si>
    <t>10～299人</t>
  </si>
  <si>
    <t>30人以上</t>
    <rPh sb="3" eb="5">
      <t>イジョウ</t>
    </rPh>
    <phoneticPr fontId="3"/>
  </si>
  <si>
    <t>企業規模別事業所数計</t>
    <phoneticPr fontId="3"/>
  </si>
  <si>
    <t>　/総事業所数</t>
    <rPh sb="3" eb="6">
      <t>ジギョウショ</t>
    </rPh>
    <phoneticPr fontId="3"/>
  </si>
  <si>
    <t>　/規定ありの事業所数</t>
    <rPh sb="2" eb="4">
      <t>キテイ</t>
    </rPh>
    <rPh sb="7" eb="10">
      <t>ジギョウショ</t>
    </rPh>
    <rPh sb="10" eb="11">
      <t>スウ</t>
    </rPh>
    <phoneticPr fontId="3"/>
  </si>
  <si>
    <t>再掲</t>
    <rPh sb="0" eb="2">
      <t>サイケイ</t>
    </rPh>
    <phoneticPr fontId="3"/>
  </si>
  <si>
    <t>上記チェック（ゼロならOK）</t>
  </si>
  <si>
    <t>表１４　育児休業の取得状況（令和３年１０月１日から令和４年９月３０日までに出産した者又は配偶者が出産した者のうち、令和５年１０月１日までに育児休業を開始した者(開始予定の申し出をしている者を含む）の割合）</t>
    <rPh sb="0" eb="1">
      <t>ヒョウ</t>
    </rPh>
    <rPh sb="4" eb="6">
      <t>イクジ</t>
    </rPh>
    <rPh sb="6" eb="8">
      <t>キュウギョウ</t>
    </rPh>
    <rPh sb="9" eb="11">
      <t>シュトク</t>
    </rPh>
    <rPh sb="11" eb="13">
      <t>ジョウキョウ</t>
    </rPh>
    <rPh sb="14" eb="16">
      <t>レイワ</t>
    </rPh>
    <rPh sb="20" eb="21">
      <t>ガツ</t>
    </rPh>
    <rPh sb="22" eb="23">
      <t>ニチ</t>
    </rPh>
    <rPh sb="25" eb="27">
      <t>レイワ</t>
    </rPh>
    <rPh sb="28" eb="29">
      <t>ネン</t>
    </rPh>
    <rPh sb="30" eb="31">
      <t>ガツ</t>
    </rPh>
    <rPh sb="33" eb="34">
      <t>ニチ</t>
    </rPh>
    <rPh sb="37" eb="39">
      <t>シュッサン</t>
    </rPh>
    <rPh sb="41" eb="42">
      <t>モノ</t>
    </rPh>
    <rPh sb="42" eb="43">
      <t>マタ</t>
    </rPh>
    <rPh sb="44" eb="46">
      <t>ハイグウ</t>
    </rPh>
    <rPh sb="46" eb="47">
      <t>シャ</t>
    </rPh>
    <rPh sb="48" eb="50">
      <t>シュッサン</t>
    </rPh>
    <rPh sb="52" eb="53">
      <t>モノ</t>
    </rPh>
    <rPh sb="57" eb="59">
      <t>レイワ</t>
    </rPh>
    <rPh sb="60" eb="61">
      <t>ネン</t>
    </rPh>
    <rPh sb="63" eb="64">
      <t>ガツ</t>
    </rPh>
    <rPh sb="65" eb="66">
      <t>ニチ</t>
    </rPh>
    <rPh sb="69" eb="71">
      <t>イクジ</t>
    </rPh>
    <rPh sb="71" eb="73">
      <t>キュウギョウ</t>
    </rPh>
    <rPh sb="74" eb="76">
      <t>カイシ</t>
    </rPh>
    <rPh sb="78" eb="79">
      <t>モノ</t>
    </rPh>
    <rPh sb="80" eb="82">
      <t>カイシ</t>
    </rPh>
    <rPh sb="82" eb="84">
      <t>ヨテイ</t>
    </rPh>
    <rPh sb="85" eb="88">
      <t>モウシデ</t>
    </rPh>
    <rPh sb="93" eb="94">
      <t>モノ</t>
    </rPh>
    <rPh sb="95" eb="96">
      <t>フク</t>
    </rPh>
    <rPh sb="99" eb="101">
      <t>ワリアイ</t>
    </rPh>
    <phoneticPr fontId="3"/>
  </si>
  <si>
    <t>１段目：事業所数または出産者、育児休業取得者、育児休暇取得者人数</t>
    <rPh sb="11" eb="13">
      <t>シュッサン</t>
    </rPh>
    <rPh sb="13" eb="14">
      <t>シャ</t>
    </rPh>
    <rPh sb="15" eb="17">
      <t>イクジ</t>
    </rPh>
    <rPh sb="17" eb="19">
      <t>キュウギョウ</t>
    </rPh>
    <rPh sb="19" eb="22">
      <t>シュトクシャ</t>
    </rPh>
    <rPh sb="23" eb="25">
      <t>イクジ</t>
    </rPh>
    <rPh sb="25" eb="27">
      <t>キュウカ</t>
    </rPh>
    <rPh sb="27" eb="30">
      <t>シュトクシャ</t>
    </rPh>
    <rPh sb="30" eb="31">
      <t>ニン</t>
    </rPh>
    <rPh sb="31" eb="32">
      <t>スウ</t>
    </rPh>
    <phoneticPr fontId="3"/>
  </si>
  <si>
    <t>２段目：出産者人数に対する割合</t>
    <rPh sb="4" eb="6">
      <t>シュッサン</t>
    </rPh>
    <rPh sb="6" eb="7">
      <t>シャ</t>
    </rPh>
    <rPh sb="7" eb="9">
      <t>ニンズウ</t>
    </rPh>
    <rPh sb="10" eb="11">
      <t>タイ</t>
    </rPh>
    <phoneticPr fontId="3"/>
  </si>
  <si>
    <t>（単位：社、人、％）</t>
    <rPh sb="1" eb="3">
      <t>タンイ</t>
    </rPh>
    <rPh sb="4" eb="5">
      <t>シャ</t>
    </rPh>
    <rPh sb="6" eb="7">
      <t>ニン</t>
    </rPh>
    <phoneticPr fontId="3"/>
  </si>
  <si>
    <t>回答
事業所数（正規）</t>
    <rPh sb="0" eb="2">
      <t>カイトウ</t>
    </rPh>
    <rPh sb="3" eb="6">
      <t>ジギョウショ</t>
    </rPh>
    <rPh sb="6" eb="7">
      <t>スウ</t>
    </rPh>
    <rPh sb="8" eb="10">
      <t>セイキ</t>
    </rPh>
    <phoneticPr fontId="3"/>
  </si>
  <si>
    <t>回答
事業所数（パート）</t>
    <rPh sb="0" eb="2">
      <t>カイトウ</t>
    </rPh>
    <rPh sb="3" eb="6">
      <t>ジギョウショ</t>
    </rPh>
    <rPh sb="6" eb="7">
      <t>スウ</t>
    </rPh>
    <phoneticPr fontId="3"/>
  </si>
  <si>
    <t>男　　　　　　　性</t>
    <rPh sb="0" eb="1">
      <t>オトコ</t>
    </rPh>
    <rPh sb="8" eb="9">
      <t>セイ</t>
    </rPh>
    <phoneticPr fontId="3"/>
  </si>
  <si>
    <t>女　　　　　　　性</t>
    <rPh sb="0" eb="1">
      <t>オンナ</t>
    </rPh>
    <rPh sb="8" eb="9">
      <t>セイ</t>
    </rPh>
    <phoneticPr fontId="3"/>
  </si>
  <si>
    <t>（配偶者が）出産した者</t>
    <rPh sb="1" eb="4">
      <t>ハイグウシャ</t>
    </rPh>
    <rPh sb="6" eb="8">
      <t>シュッサン</t>
    </rPh>
    <rPh sb="10" eb="11">
      <t>モノ</t>
    </rPh>
    <phoneticPr fontId="3"/>
  </si>
  <si>
    <t>育児休業を開始した者</t>
    <rPh sb="0" eb="2">
      <t>イクジ</t>
    </rPh>
    <rPh sb="2" eb="4">
      <t>キュウギョウ</t>
    </rPh>
    <rPh sb="5" eb="7">
      <t>カイシ</t>
    </rPh>
    <rPh sb="9" eb="10">
      <t>モノ</t>
    </rPh>
    <phoneticPr fontId="3"/>
  </si>
  <si>
    <t>育児休業以外の休暇を取得した者</t>
    <rPh sb="0" eb="2">
      <t>イクジ</t>
    </rPh>
    <rPh sb="2" eb="4">
      <t>キュウギョウ</t>
    </rPh>
    <rPh sb="4" eb="6">
      <t>イガイ</t>
    </rPh>
    <rPh sb="7" eb="9">
      <t>キュウカ</t>
    </rPh>
    <rPh sb="10" eb="12">
      <t>シュトク</t>
    </rPh>
    <rPh sb="14" eb="15">
      <t>モノ</t>
    </rPh>
    <phoneticPr fontId="3"/>
  </si>
  <si>
    <t>育児休業および育児休業以外の休暇を取得した者</t>
    <rPh sb="0" eb="4">
      <t>イクジキュウギョウ</t>
    </rPh>
    <rPh sb="7" eb="9">
      <t>イクジ</t>
    </rPh>
    <rPh sb="9" eb="11">
      <t>キュウギョウ</t>
    </rPh>
    <rPh sb="11" eb="13">
      <t>イガイ</t>
    </rPh>
    <rPh sb="14" eb="16">
      <t>キュウカ</t>
    </rPh>
    <rPh sb="17" eb="19">
      <t>シュトク</t>
    </rPh>
    <rPh sb="21" eb="22">
      <t>モノ</t>
    </rPh>
    <phoneticPr fontId="3"/>
  </si>
  <si>
    <t>出産した者</t>
    <rPh sb="0" eb="2">
      <t>シュッサン</t>
    </rPh>
    <rPh sb="4" eb="5">
      <t>モノ</t>
    </rPh>
    <phoneticPr fontId="3"/>
  </si>
  <si>
    <t>正規</t>
    <rPh sb="0" eb="2">
      <t>セイキ</t>
    </rPh>
    <phoneticPr fontId="3"/>
  </si>
  <si>
    <t>パート</t>
    <phoneticPr fontId="3"/>
  </si>
  <si>
    <t>9人以下</t>
    <rPh sb="1" eb="2">
      <t>ニン</t>
    </rPh>
    <rPh sb="2" eb="4">
      <t>イカ</t>
    </rPh>
    <phoneticPr fontId="3"/>
  </si>
  <si>
    <t>10～29人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</si>
  <si>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</si>
  <si>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</si>
  <si>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100～299人</t>
    <rPh sb="7" eb="8">
      <t>ニン</t>
    </rPh>
    <phoneticPr fontId="3"/>
  </si>
  <si>
    <t>-</t>
    <phoneticPr fontId="3"/>
  </si>
  <si>
    <t>300人以上</t>
    <rPh sb="3" eb="4">
      <t>ニン</t>
    </rPh>
    <rPh sb="4" eb="6">
      <t>イジョウ</t>
    </rPh>
    <phoneticPr fontId="3"/>
  </si>
  <si>
    <t>（再掲）</t>
    <rPh sb="1" eb="3">
      <t>サイケイ</t>
    </rPh>
    <phoneticPr fontId="3"/>
  </si>
  <si>
    <t>10～299人</t>
    <rPh sb="6" eb="7">
      <t>ニン</t>
    </rPh>
    <phoneticPr fontId="3"/>
  </si>
  <si>
    <t>30人以上</t>
    <rPh sb="2" eb="3">
      <t>ニン</t>
    </rPh>
    <rPh sb="3" eb="5">
      <t>イジョウ</t>
    </rPh>
    <phoneticPr fontId="3"/>
  </si>
  <si>
    <t>※令和5年度調査より調査対象期間を変更しているため、時系列比較には注意を要する。</t>
    <phoneticPr fontId="3"/>
  </si>
  <si>
    <t>企業規模別事業所・従業員数計</t>
    <rPh sb="9" eb="12">
      <t>ジュウギョウイン</t>
    </rPh>
    <phoneticPr fontId="3"/>
  </si>
  <si>
    <t>　/各形態従業員数</t>
    <rPh sb="2" eb="3">
      <t>カク</t>
    </rPh>
    <rPh sb="3" eb="5">
      <t>ケイタイ</t>
    </rPh>
    <rPh sb="5" eb="8">
      <t>ジュウギョウイン</t>
    </rPh>
    <rPh sb="8" eb="9">
      <t>スウ</t>
    </rPh>
    <phoneticPr fontId="3"/>
  </si>
  <si>
    <t>再掲</t>
  </si>
  <si>
    <t>（参考）100人未満</t>
    <rPh sb="1" eb="3">
      <t>サンコウ</t>
    </rPh>
    <rPh sb="7" eb="8">
      <t>ニン</t>
    </rPh>
    <rPh sb="8" eb="10">
      <t>ミマン</t>
    </rPh>
    <phoneticPr fontId="3"/>
  </si>
  <si>
    <t>表１５－１　育児休業を開始した者(開始予定の者も含む)の取得期間別内訳</t>
    <rPh sb="11" eb="13">
      <t>カイシ</t>
    </rPh>
    <rPh sb="15" eb="16">
      <t>モノ</t>
    </rPh>
    <rPh sb="17" eb="19">
      <t>カイシ</t>
    </rPh>
    <rPh sb="19" eb="21">
      <t>ヨテイ</t>
    </rPh>
    <rPh sb="22" eb="23">
      <t>モノ</t>
    </rPh>
    <rPh sb="24" eb="25">
      <t>フク</t>
    </rPh>
    <rPh sb="28" eb="30">
      <t>シュトク</t>
    </rPh>
    <rPh sb="30" eb="32">
      <t>キカン</t>
    </rPh>
    <phoneticPr fontId="3"/>
  </si>
  <si>
    <t>１段目：事業所数または育児休業取得者数</t>
    <phoneticPr fontId="3"/>
  </si>
  <si>
    <t>２段目：育児休業取得者の利用期間別割合</t>
  </si>
  <si>
    <t>(男女計）</t>
  </si>
  <si>
    <t>（単位：社、人、％）</t>
  </si>
  <si>
    <t xml:space="preserve">
回答
事業所数
（正規）</t>
    <rPh sb="4" eb="7">
      <t>ジギョウショ</t>
    </rPh>
    <phoneticPr fontId="3"/>
  </si>
  <si>
    <r>
      <t xml:space="preserve">
回答
事業所数
</t>
    </r>
    <r>
      <rPr>
        <sz val="10"/>
        <rFont val="ＭＳ Ｐ明朝"/>
        <family val="1"/>
        <charset val="128"/>
      </rPr>
      <t>（パート）</t>
    </r>
    <rPh sb="1" eb="3">
      <t>カイトウ</t>
    </rPh>
    <rPh sb="4" eb="6">
      <t>ジギョウ</t>
    </rPh>
    <rPh sb="6" eb="7">
      <t>ショ</t>
    </rPh>
    <rPh sb="7" eb="8">
      <t>スウ</t>
    </rPh>
    <phoneticPr fontId="3"/>
  </si>
  <si>
    <t>合　　　　　　　　　　　　　　　　　計</t>
  </si>
  <si>
    <t>正規従業員</t>
  </si>
  <si>
    <t>パートタイム労働者</t>
  </si>
  <si>
    <t>育児休業取得者</t>
    <rPh sb="4" eb="6">
      <t>シュトク</t>
    </rPh>
    <phoneticPr fontId="3"/>
  </si>
  <si>
    <t>５日
未満</t>
    <rPh sb="1" eb="2">
      <t>ニチ</t>
    </rPh>
    <rPh sb="3" eb="5">
      <t>ミマン</t>
    </rPh>
    <phoneticPr fontId="3"/>
  </si>
  <si>
    <t>５日～２週間</t>
    <rPh sb="1" eb="2">
      <t>ニチ</t>
    </rPh>
    <rPh sb="4" eb="6">
      <t>シュウカン</t>
    </rPh>
    <phoneticPr fontId="3"/>
  </si>
  <si>
    <t>２週間～１ヵ月</t>
    <rPh sb="1" eb="3">
      <t>シュウカン</t>
    </rPh>
    <rPh sb="6" eb="7">
      <t>ゲツ</t>
    </rPh>
    <phoneticPr fontId="3"/>
  </si>
  <si>
    <t>１～３ヵ月未満</t>
    <rPh sb="4" eb="5">
      <t>ゲツ</t>
    </rPh>
    <rPh sb="5" eb="7">
      <t>ミマン</t>
    </rPh>
    <phoneticPr fontId="3"/>
  </si>
  <si>
    <t>３～６ヵ月未満</t>
    <rPh sb="4" eb="5">
      <t>ゲツ</t>
    </rPh>
    <rPh sb="5" eb="7">
      <t>ミマン</t>
    </rPh>
    <phoneticPr fontId="3"/>
  </si>
  <si>
    <t>６～８ヵ月未満</t>
    <rPh sb="4" eb="5">
      <t>ゲツ</t>
    </rPh>
    <rPh sb="5" eb="7">
      <t>ミマン</t>
    </rPh>
    <phoneticPr fontId="3"/>
  </si>
  <si>
    <t>８～10ヵ月未満</t>
    <rPh sb="5" eb="6">
      <t>ゲツ</t>
    </rPh>
    <rPh sb="6" eb="8">
      <t>ミマン</t>
    </rPh>
    <phoneticPr fontId="3"/>
  </si>
  <si>
    <t>10～12ヵ月未満</t>
    <rPh sb="6" eb="7">
      <t>ゲツ</t>
    </rPh>
    <rPh sb="7" eb="9">
      <t>ミマン</t>
    </rPh>
    <phoneticPr fontId="3"/>
  </si>
  <si>
    <t>12～18ヵ月未満</t>
  </si>
  <si>
    <t>18～24ヵ月未満</t>
  </si>
  <si>
    <t>24～36ヵ月未満</t>
    <rPh sb="6" eb="7">
      <t>ゲツ</t>
    </rPh>
    <rPh sb="7" eb="9">
      <t>ミマン</t>
    </rPh>
    <phoneticPr fontId="3"/>
  </si>
  <si>
    <t>36ヵ月以上</t>
    <phoneticPr fontId="3"/>
  </si>
  <si>
    <t>計</t>
  </si>
  <si>
    <t>産業</t>
    <phoneticPr fontId="3"/>
  </si>
  <si>
    <t>建設業</t>
  </si>
  <si>
    <t>製造業</t>
  </si>
  <si>
    <t>運輸・通信業、
電気・ガス・水道業</t>
    <phoneticPr fontId="3"/>
  </si>
  <si>
    <t>卸売業・小売業</t>
    <rPh sb="2" eb="3">
      <t>ギョウ</t>
    </rPh>
    <phoneticPr fontId="3"/>
  </si>
  <si>
    <t>金融業・保険業</t>
    <rPh sb="2" eb="3">
      <t>ギョウ</t>
    </rPh>
    <phoneticPr fontId="3"/>
  </si>
  <si>
    <t>サービス業</t>
  </si>
  <si>
    <t>9人以下</t>
    <rPh sb="2" eb="4">
      <t>イカ</t>
    </rPh>
    <phoneticPr fontId="3"/>
  </si>
  <si>
    <t>10～29人</t>
    <phoneticPr fontId="3"/>
  </si>
  <si>
    <t>30～49人</t>
    <phoneticPr fontId="3"/>
  </si>
  <si>
    <t>50～99人</t>
    <phoneticPr fontId="3"/>
  </si>
  <si>
    <t>100～299人</t>
    <phoneticPr fontId="3"/>
  </si>
  <si>
    <t>300人以上</t>
    <rPh sb="4" eb="6">
      <t>イジョウ</t>
    </rPh>
    <phoneticPr fontId="3"/>
  </si>
  <si>
    <t>※令和5年度調査より調査対象期間を変更しているため、時系列比較には注意を要する。</t>
  </si>
  <si>
    <t>　/各形態取得者数</t>
    <rPh sb="2" eb="3">
      <t>カク</t>
    </rPh>
    <rPh sb="3" eb="5">
      <t>ケイタイ</t>
    </rPh>
    <rPh sb="5" eb="8">
      <t>シュトクシャ</t>
    </rPh>
    <rPh sb="8" eb="9">
      <t>スウ</t>
    </rPh>
    <phoneticPr fontId="3"/>
  </si>
  <si>
    <t>表１５－２　育児休業を開始した者(開始予定の者も含む)の取得期間別内訳</t>
    <rPh sb="11" eb="13">
      <t>カイシ</t>
    </rPh>
    <rPh sb="15" eb="16">
      <t>モノ</t>
    </rPh>
    <rPh sb="17" eb="19">
      <t>カイシ</t>
    </rPh>
    <rPh sb="19" eb="21">
      <t>ヨテイ</t>
    </rPh>
    <rPh sb="22" eb="23">
      <t>モノ</t>
    </rPh>
    <rPh sb="24" eb="25">
      <t>フク</t>
    </rPh>
    <rPh sb="28" eb="30">
      <t>シュトク</t>
    </rPh>
    <rPh sb="30" eb="32">
      <t>キカン</t>
    </rPh>
    <phoneticPr fontId="3"/>
  </si>
  <si>
    <t>(男性）</t>
  </si>
  <si>
    <t xml:space="preserve">
回答
事業所数
（正規）</t>
    <phoneticPr fontId="3"/>
  </si>
  <si>
    <t>育児休業取得者</t>
  </si>
  <si>
    <t>産業</t>
  </si>
  <si>
    <t>運輸・通信業、
電気・ガス・水道業</t>
  </si>
  <si>
    <t>企業規模</t>
  </si>
  <si>
    <t>9人以下</t>
  </si>
  <si>
    <t>10～29人</t>
  </si>
  <si>
    <t>30～49人</t>
  </si>
  <si>
    <t>50～99人</t>
  </si>
  <si>
    <t>300人以上</t>
  </si>
  <si>
    <t>（再掲）</t>
  </si>
  <si>
    <t>30人以上</t>
  </si>
  <si>
    <t>表１５－３　育児休業を開始した者(開始予定の者も含む)の取得期間別内訳</t>
    <rPh sb="11" eb="13">
      <t>カイシ</t>
    </rPh>
    <rPh sb="15" eb="16">
      <t>モノ</t>
    </rPh>
    <rPh sb="17" eb="19">
      <t>カイシ</t>
    </rPh>
    <rPh sb="19" eb="21">
      <t>ヨテイ</t>
    </rPh>
    <rPh sb="22" eb="23">
      <t>モノ</t>
    </rPh>
    <rPh sb="24" eb="25">
      <t>フク</t>
    </rPh>
    <rPh sb="28" eb="30">
      <t>シュトク</t>
    </rPh>
    <rPh sb="30" eb="32">
      <t>キカン</t>
    </rPh>
    <phoneticPr fontId="3"/>
  </si>
  <si>
    <t>１段目：事業所数または育児休業取得者数</t>
    <rPh sb="1" eb="3">
      <t>ﾀﾞﾝﾒ</t>
    </rPh>
    <rPh sb="4" eb="7">
      <t>ｼﾞｷﾞｮｳｼｮ</t>
    </rPh>
    <rPh sb="7" eb="8">
      <t>ｽｳ</t>
    </rPh>
    <rPh sb="11" eb="13">
      <t>ｲｸｼﾞ</t>
    </rPh>
    <rPh sb="13" eb="15">
      <t>ｷｭｳｷﾞｮｳ</t>
    </rPh>
    <rPh sb="15" eb="18">
      <t>ｼｭﾄｸｼｬ</t>
    </rPh>
    <rPh sb="18" eb="19">
      <t>ｶｽﾞ</t>
    </rPh>
    <phoneticPr fontId="3" type="halfwidthKatakana"/>
  </si>
  <si>
    <t>２段目：育児休業取得者の利用期間別割合</t>
    <rPh sb="1" eb="3">
      <t>ﾀﾞﾝﾒ</t>
    </rPh>
    <rPh sb="4" eb="6">
      <t>ｲｸｼﾞ</t>
    </rPh>
    <rPh sb="6" eb="8">
      <t>ｷｭｳｷﾞｮｳ</t>
    </rPh>
    <rPh sb="8" eb="11">
      <t>ｼｭﾄｸｼｬ</t>
    </rPh>
    <rPh sb="12" eb="14">
      <t>ﾘﾖｳ</t>
    </rPh>
    <rPh sb="14" eb="16">
      <t>ｷｶﾝ</t>
    </rPh>
    <rPh sb="16" eb="17">
      <t>ﾍﾞﾂ</t>
    </rPh>
    <rPh sb="17" eb="19">
      <t>ﾜﾘｱｲ</t>
    </rPh>
    <phoneticPr fontId="3" type="halfwidthKatakana"/>
  </si>
  <si>
    <t>(女性）</t>
    <rPh sb="1" eb="2">
      <t>オンナ</t>
    </rPh>
    <phoneticPr fontId="3"/>
  </si>
  <si>
    <t>合　　　　　　　　　　　　　　　　　計</t>
    <phoneticPr fontId="3"/>
  </si>
  <si>
    <t>表１５-４　育児のための休暇取得者の取得期間別内訳</t>
    <rPh sb="12" eb="14">
      <t>キュウカ</t>
    </rPh>
    <rPh sb="14" eb="16">
      <t>シュトク</t>
    </rPh>
    <rPh sb="16" eb="17">
      <t>シャ</t>
    </rPh>
    <phoneticPr fontId="3"/>
  </si>
  <si>
    <t>育児のための休暇
取得者</t>
    <rPh sb="6" eb="8">
      <t>キュウカ</t>
    </rPh>
    <rPh sb="9" eb="11">
      <t>シュトク</t>
    </rPh>
    <phoneticPr fontId="3"/>
  </si>
  <si>
    <t>１日</t>
    <rPh sb="1" eb="2">
      <t>ニチ</t>
    </rPh>
    <phoneticPr fontId="3"/>
  </si>
  <si>
    <t>２日</t>
    <rPh sb="1" eb="2">
      <t>ニチ</t>
    </rPh>
    <phoneticPr fontId="3"/>
  </si>
  <si>
    <t>３日</t>
    <rPh sb="1" eb="2">
      <t>ニチ</t>
    </rPh>
    <phoneticPr fontId="3"/>
  </si>
  <si>
    <t>４日</t>
    <rPh sb="1" eb="2">
      <t>ニチ</t>
    </rPh>
    <phoneticPr fontId="3"/>
  </si>
  <si>
    <t>５日～
２週間
未満</t>
    <rPh sb="1" eb="2">
      <t>ニチ</t>
    </rPh>
    <rPh sb="5" eb="7">
      <t>シュウカン</t>
    </rPh>
    <rPh sb="8" eb="10">
      <t>ミマン</t>
    </rPh>
    <phoneticPr fontId="3"/>
  </si>
  <si>
    <t>２週間～１ヵ月
未満</t>
    <rPh sb="1" eb="3">
      <t>シュウカン</t>
    </rPh>
    <rPh sb="6" eb="7">
      <t>ゲツ</t>
    </rPh>
    <rPh sb="8" eb="10">
      <t>ミマン</t>
    </rPh>
    <phoneticPr fontId="3"/>
  </si>
  <si>
    <t>１か月
以上</t>
    <rPh sb="4" eb="6">
      <t>イジョウ</t>
    </rPh>
    <phoneticPr fontId="3"/>
  </si>
  <si>
    <t>表１５－５　　育児のための休暇取得者の取得期間別内訳</t>
    <phoneticPr fontId="3"/>
  </si>
  <si>
    <t>表１５－６　　育児のための休暇取得者の取得期間別内訳</t>
    <rPh sb="7" eb="9">
      <t>イクジ</t>
    </rPh>
    <rPh sb="13" eb="15">
      <t>キュウカ</t>
    </rPh>
    <rPh sb="15" eb="17">
      <t>シュトク</t>
    </rPh>
    <rPh sb="17" eb="18">
      <t>シャ</t>
    </rPh>
    <rPh sb="19" eb="21">
      <t>シュトク</t>
    </rPh>
    <rPh sb="21" eb="23">
      <t>キカン</t>
    </rPh>
    <rPh sb="23" eb="24">
      <t>ベツ</t>
    </rPh>
    <rPh sb="24" eb="26">
      <t>ウチワケ</t>
    </rPh>
    <phoneticPr fontId="3"/>
  </si>
  <si>
    <t>表１６－１　育児休業制度を取得する際の課題（複数回答）</t>
    <rPh sb="0" eb="1">
      <t>ヒョウ</t>
    </rPh>
    <rPh sb="6" eb="8">
      <t>イクジ</t>
    </rPh>
    <rPh sb="8" eb="10">
      <t>キュウギョウ</t>
    </rPh>
    <rPh sb="10" eb="12">
      <t>セイド</t>
    </rPh>
    <rPh sb="13" eb="15">
      <t>シュトク</t>
    </rPh>
    <rPh sb="17" eb="18">
      <t>サイ</t>
    </rPh>
    <rPh sb="19" eb="21">
      <t>カダイ</t>
    </rPh>
    <rPh sb="22" eb="24">
      <t>フクスウ</t>
    </rPh>
    <rPh sb="24" eb="26">
      <t>カイトウ</t>
    </rPh>
    <phoneticPr fontId="3"/>
  </si>
  <si>
    <t>３段目：課題があると回答した事業所数に対する割合（複数回答）</t>
    <rPh sb="1" eb="3">
      <t>ﾀﾞﾝﾒ</t>
    </rPh>
    <rPh sb="4" eb="6">
      <t>ｶﾀﾞｲ</t>
    </rPh>
    <rPh sb="10" eb="12">
      <t>ｶｲﾄｳ</t>
    </rPh>
    <rPh sb="14" eb="17">
      <t>ｼﾞｷﾞｮｳｼｮ</t>
    </rPh>
    <rPh sb="17" eb="18">
      <t>ｽｳ</t>
    </rPh>
    <rPh sb="19" eb="20">
      <t>ﾀｲ</t>
    </rPh>
    <rPh sb="22" eb="24">
      <t>ﾜﾘｱｲ</t>
    </rPh>
    <rPh sb="25" eb="27">
      <t>ﾌｸｽｳ</t>
    </rPh>
    <rPh sb="27" eb="29">
      <t>ｶｲﾄｳ</t>
    </rPh>
    <phoneticPr fontId="3" type="halfwidthKatakana"/>
  </si>
  <si>
    <t>（男性）</t>
    <rPh sb="1" eb="3">
      <t>ダンセイ</t>
    </rPh>
    <phoneticPr fontId="3"/>
  </si>
  <si>
    <t>（単位：社、％）</t>
    <rPh sb="1" eb="3">
      <t>タンイ</t>
    </rPh>
    <rPh sb="4" eb="5">
      <t>シャ</t>
    </rPh>
    <phoneticPr fontId="3"/>
  </si>
  <si>
    <t>課題が
ある</t>
    <rPh sb="0" eb="2">
      <t>カダイ</t>
    </rPh>
    <phoneticPr fontId="3"/>
  </si>
  <si>
    <t>特になし</t>
    <rPh sb="0" eb="1">
      <t>トク</t>
    </rPh>
    <phoneticPr fontId="3"/>
  </si>
  <si>
    <t>休業後の復職率が低い</t>
    <rPh sb="0" eb="2">
      <t>キュウギョウ</t>
    </rPh>
    <rPh sb="2" eb="3">
      <t>ゴ</t>
    </rPh>
    <rPh sb="4" eb="6">
      <t>フクショク</t>
    </rPh>
    <rPh sb="6" eb="7">
      <t>リツ</t>
    </rPh>
    <rPh sb="8" eb="9">
      <t>ヒク</t>
    </rPh>
    <phoneticPr fontId="3"/>
  </si>
  <si>
    <t>休業中・復職後の能力維持が困難</t>
    <rPh sb="0" eb="3">
      <t>キュウギョウチュウ</t>
    </rPh>
    <rPh sb="4" eb="6">
      <t>フクショク</t>
    </rPh>
    <rPh sb="6" eb="7">
      <t>ゴ</t>
    </rPh>
    <rPh sb="8" eb="10">
      <t>ノウリョク</t>
    </rPh>
    <rPh sb="10" eb="12">
      <t>イジ</t>
    </rPh>
    <rPh sb="13" eb="15">
      <t>コンナン</t>
    </rPh>
    <phoneticPr fontId="3"/>
  </si>
  <si>
    <t>代替要員の採用や教育等に費用がかかり、企業の負担が大きい</t>
    <rPh sb="0" eb="2">
      <t>ダイタイ</t>
    </rPh>
    <rPh sb="2" eb="4">
      <t>ヨウイン</t>
    </rPh>
    <rPh sb="5" eb="7">
      <t>サイヨウ</t>
    </rPh>
    <rPh sb="8" eb="10">
      <t>キョウイク</t>
    </rPh>
    <rPh sb="10" eb="11">
      <t>トウ</t>
    </rPh>
    <rPh sb="12" eb="14">
      <t>ヒヨウ</t>
    </rPh>
    <rPh sb="19" eb="21">
      <t>キギョウ</t>
    </rPh>
    <rPh sb="22" eb="24">
      <t>フタン</t>
    </rPh>
    <rPh sb="25" eb="26">
      <t>オオ</t>
    </rPh>
    <phoneticPr fontId="3"/>
  </si>
  <si>
    <t>代替要員では遂行できない業務内容であり、代替が困難</t>
    <rPh sb="0" eb="2">
      <t>ダイタイ</t>
    </rPh>
    <rPh sb="2" eb="4">
      <t>ヨウイン</t>
    </rPh>
    <rPh sb="6" eb="8">
      <t>スイコウ</t>
    </rPh>
    <rPh sb="12" eb="14">
      <t>ギョウム</t>
    </rPh>
    <rPh sb="14" eb="16">
      <t>ナイヨウ</t>
    </rPh>
    <rPh sb="20" eb="22">
      <t>ダイタイ</t>
    </rPh>
    <rPh sb="23" eb="25">
      <t>コンナン</t>
    </rPh>
    <phoneticPr fontId="3"/>
  </si>
  <si>
    <t>対象となる従業員が育児休業制度についてよく分かっていない</t>
    <rPh sb="0" eb="2">
      <t>タイショウ</t>
    </rPh>
    <rPh sb="5" eb="8">
      <t>ジュウギョウイン</t>
    </rPh>
    <rPh sb="9" eb="11">
      <t>イクジ</t>
    </rPh>
    <rPh sb="11" eb="13">
      <t>キュウギョウ</t>
    </rPh>
    <rPh sb="13" eb="15">
      <t>セイド</t>
    </rPh>
    <rPh sb="21" eb="22">
      <t>ワ</t>
    </rPh>
    <phoneticPr fontId="3"/>
  </si>
  <si>
    <t>上司・同僚など、他の従業員の理解を得るのが難しい</t>
    <rPh sb="0" eb="2">
      <t>ジョウシ</t>
    </rPh>
    <rPh sb="3" eb="5">
      <t>ドウリョウ</t>
    </rPh>
    <rPh sb="8" eb="9">
      <t>ホカ</t>
    </rPh>
    <rPh sb="10" eb="13">
      <t>ジュウギョウイン</t>
    </rPh>
    <rPh sb="14" eb="16">
      <t>リカイ</t>
    </rPh>
    <rPh sb="17" eb="18">
      <t>エ</t>
    </rPh>
    <rPh sb="21" eb="22">
      <t>ムズカ</t>
    </rPh>
    <phoneticPr fontId="3"/>
  </si>
  <si>
    <t>収入が減るので、本人が取得したがらない</t>
    <rPh sb="0" eb="2">
      <t>シュウニュウ</t>
    </rPh>
    <rPh sb="3" eb="4">
      <t>ヘ</t>
    </rPh>
    <rPh sb="8" eb="10">
      <t>ホンニン</t>
    </rPh>
    <rPh sb="11" eb="13">
      <t>シュトク</t>
    </rPh>
    <phoneticPr fontId="3"/>
  </si>
  <si>
    <t>昇進・昇給への影響を心配して、本人が取得したがらない</t>
    <rPh sb="0" eb="2">
      <t>ショウシン</t>
    </rPh>
    <rPh sb="3" eb="5">
      <t>ショウキュウ</t>
    </rPh>
    <rPh sb="7" eb="9">
      <t>エイキョウ</t>
    </rPh>
    <rPh sb="10" eb="12">
      <t>シンパイ</t>
    </rPh>
    <rPh sb="15" eb="17">
      <t>ホンニン</t>
    </rPh>
    <rPh sb="18" eb="20">
      <t>シュトク</t>
    </rPh>
    <phoneticPr fontId="3"/>
  </si>
  <si>
    <t>その他</t>
    <rPh sb="2" eb="3">
      <t>ホカ</t>
    </rPh>
    <phoneticPr fontId="3"/>
  </si>
  <si>
    <t>企業規模</t>
    <rPh sb="0" eb="2">
      <t>キギョウ</t>
    </rPh>
    <rPh sb="2" eb="4">
      <t>キボ</t>
    </rPh>
    <phoneticPr fontId="3"/>
  </si>
  <si>
    <t>　/課題ありの事業所数</t>
    <rPh sb="2" eb="4">
      <t>カダイ</t>
    </rPh>
    <rPh sb="7" eb="10">
      <t>ジギョウショ</t>
    </rPh>
    <rPh sb="10" eb="11">
      <t>スウ</t>
    </rPh>
    <phoneticPr fontId="3"/>
  </si>
  <si>
    <t>表１６－２　育児休業制度を取得する際の課題（複数回答）</t>
    <phoneticPr fontId="3"/>
  </si>
  <si>
    <t>１段目：事業所数</t>
  </si>
  <si>
    <t>２段目：回答事業所数に対する割合</t>
  </si>
  <si>
    <t>３段目：課題があると回答した事業所数に対する割合（複数回答）</t>
  </si>
  <si>
    <t>（女性）</t>
    <rPh sb="1" eb="3">
      <t>ジョセイ</t>
    </rPh>
    <phoneticPr fontId="3"/>
  </si>
  <si>
    <t>（単位：社、％）</t>
  </si>
  <si>
    <t>回答
事業所数</t>
  </si>
  <si>
    <t>課題が
ある</t>
  </si>
  <si>
    <t>特になし</t>
  </si>
  <si>
    <t>無回答</t>
  </si>
  <si>
    <t>休業後の復職率が低い</t>
    <phoneticPr fontId="3"/>
  </si>
  <si>
    <t>休業中・復職後の能力維持が困難</t>
  </si>
  <si>
    <t>代替要員の採用や教育等に費用がかかり、企業の負担が大きい</t>
  </si>
  <si>
    <t>代替要員では遂行できない業務内容であり、代替が困難</t>
  </si>
  <si>
    <t>対象となる従業員が育児休業制度についてよく分かっていない</t>
  </si>
  <si>
    <t>上司・同僚など、他の従業員の理解を得るのが難しい</t>
  </si>
  <si>
    <t>収入が減るので、本人が取得したがらない</t>
  </si>
  <si>
    <t>昇進・昇給への影響を心配して、本人が取得したがらない</t>
  </si>
  <si>
    <t>その他</t>
  </si>
  <si>
    <t>回答合計</t>
  </si>
  <si>
    <t>左記チェック（ゼロならOK）</t>
  </si>
  <si>
    <t>卸売業・小売業</t>
  </si>
  <si>
    <t>金融業・保険業</t>
  </si>
  <si>
    <t>企業規模別事業所数計</t>
  </si>
  <si>
    <t>　/総事業所数</t>
  </si>
  <si>
    <t>　/課題ありの事業所数</t>
  </si>
  <si>
    <t>表１７　妊娠または出産により退職した女性労働者</t>
    <rPh sb="0" eb="1">
      <t>ヒョウ</t>
    </rPh>
    <rPh sb="4" eb="6">
      <t>ニンシン</t>
    </rPh>
    <rPh sb="9" eb="11">
      <t>シュッサン</t>
    </rPh>
    <rPh sb="14" eb="16">
      <t>タイショク</t>
    </rPh>
    <rPh sb="18" eb="20">
      <t>ジョセイ</t>
    </rPh>
    <rPh sb="20" eb="23">
      <t>ロウドウシャ</t>
    </rPh>
    <phoneticPr fontId="3"/>
  </si>
  <si>
    <t>１段目：事業所数または人数</t>
    <rPh sb="1" eb="3">
      <t>ﾀﾞﾝﾒ</t>
    </rPh>
    <rPh sb="4" eb="7">
      <t>ｼﾞｷﾞｮｳｼｮ</t>
    </rPh>
    <rPh sb="7" eb="8">
      <t>ｽｳ</t>
    </rPh>
    <rPh sb="11" eb="13">
      <t>ﾆﾝｽﾞｳ</t>
    </rPh>
    <phoneticPr fontId="3" type="halfwidthKatakana"/>
  </si>
  <si>
    <t>２段目：出産した者に対する出産後退職者の割合</t>
    <rPh sb="1" eb="3">
      <t>ﾀﾞﾝﾒ</t>
    </rPh>
    <rPh sb="4" eb="6">
      <t>ｼｭｯｻﾝ</t>
    </rPh>
    <rPh sb="8" eb="9">
      <t>ｼｬ</t>
    </rPh>
    <rPh sb="10" eb="11">
      <t>ﾀｲ</t>
    </rPh>
    <rPh sb="13" eb="15">
      <t>ｼｭｯｻﾝ</t>
    </rPh>
    <rPh sb="15" eb="16">
      <t>ｺﾞ</t>
    </rPh>
    <rPh sb="16" eb="19">
      <t>ﾀｲｼｮｸｼｬ</t>
    </rPh>
    <rPh sb="20" eb="22">
      <t>ﾜﾘｱｲ</t>
    </rPh>
    <phoneticPr fontId="3" type="halfwidthKatakana"/>
  </si>
  <si>
    <t>回答
事業所数
（正規）</t>
    <rPh sb="0" eb="2">
      <t>カイトウ</t>
    </rPh>
    <rPh sb="3" eb="6">
      <t>ジギョウショ</t>
    </rPh>
    <rPh sb="6" eb="7">
      <t>スウ</t>
    </rPh>
    <rPh sb="9" eb="11">
      <t>セイキ</t>
    </rPh>
    <phoneticPr fontId="3"/>
  </si>
  <si>
    <t>回答
事業所数
（パート）</t>
    <rPh sb="0" eb="2">
      <t>カイトウ</t>
    </rPh>
    <rPh sb="3" eb="6">
      <t>ジギョウショ</t>
    </rPh>
    <rPh sb="6" eb="7">
      <t>スウ</t>
    </rPh>
    <phoneticPr fontId="3"/>
  </si>
  <si>
    <t>正規従業員</t>
    <rPh sb="0" eb="2">
      <t>セイキ</t>
    </rPh>
    <rPh sb="2" eb="5">
      <t>ジュウギョウイン</t>
    </rPh>
    <phoneticPr fontId="3"/>
  </si>
  <si>
    <t>パートタイム労働者</t>
    <rPh sb="6" eb="9">
      <t>ロウドウシャ</t>
    </rPh>
    <phoneticPr fontId="3"/>
  </si>
  <si>
    <r>
      <t xml:space="preserve">出産した者
</t>
    </r>
    <r>
      <rPr>
        <sz val="8"/>
        <rFont val="ＭＳ Ｐ明朝"/>
        <family val="1"/>
        <charset val="128"/>
      </rPr>
      <t>（※１）</t>
    </r>
    <rPh sb="0" eb="2">
      <t>シュッサン</t>
    </rPh>
    <rPh sb="4" eb="5">
      <t>モノ</t>
    </rPh>
    <phoneticPr fontId="3"/>
  </si>
  <si>
    <r>
      <t xml:space="preserve">出産前
退職者
</t>
    </r>
    <r>
      <rPr>
        <sz val="8"/>
        <rFont val="ＭＳ Ｐ明朝"/>
        <family val="1"/>
        <charset val="128"/>
      </rPr>
      <t>（※２）</t>
    </r>
    <rPh sb="0" eb="2">
      <t>シュッサン</t>
    </rPh>
    <rPh sb="2" eb="3">
      <t>マエ</t>
    </rPh>
    <rPh sb="4" eb="7">
      <t>タイショクシャ</t>
    </rPh>
    <phoneticPr fontId="3"/>
  </si>
  <si>
    <r>
      <t xml:space="preserve">出産後
退職者
</t>
    </r>
    <r>
      <rPr>
        <sz val="8"/>
        <rFont val="ＭＳ Ｐ明朝"/>
        <family val="1"/>
        <charset val="128"/>
      </rPr>
      <t>（※３）</t>
    </r>
    <rPh sb="0" eb="2">
      <t>シュッサン</t>
    </rPh>
    <rPh sb="2" eb="3">
      <t>ゴ</t>
    </rPh>
    <rPh sb="4" eb="7">
      <t>タイショクシャ</t>
    </rPh>
    <phoneticPr fontId="3"/>
  </si>
  <si>
    <t>※１　出産した者とは、令和3年10月1日から令和4年9月30日の間、在職中に出産した者をいう。</t>
    <rPh sb="3" eb="5">
      <t>シュッサン</t>
    </rPh>
    <rPh sb="7" eb="8">
      <t>モノ</t>
    </rPh>
    <rPh sb="11" eb="13">
      <t>レイワ</t>
    </rPh>
    <rPh sb="14" eb="15">
      <t>ネン</t>
    </rPh>
    <rPh sb="17" eb="18">
      <t>ガツ</t>
    </rPh>
    <rPh sb="19" eb="20">
      <t>ニチ</t>
    </rPh>
    <rPh sb="22" eb="23">
      <t>レイ</t>
    </rPh>
    <rPh sb="23" eb="24">
      <t>ワ</t>
    </rPh>
    <rPh sb="25" eb="26">
      <t>ネン</t>
    </rPh>
    <rPh sb="27" eb="28">
      <t>ガツ</t>
    </rPh>
    <rPh sb="30" eb="31">
      <t>ニチ</t>
    </rPh>
    <rPh sb="32" eb="33">
      <t>カン</t>
    </rPh>
    <rPh sb="34" eb="37">
      <t>ザイショクチュウ</t>
    </rPh>
    <rPh sb="38" eb="40">
      <t>シュッサン</t>
    </rPh>
    <rPh sb="42" eb="43">
      <t>モノ</t>
    </rPh>
    <phoneticPr fontId="3"/>
  </si>
  <si>
    <t>※２　出産前退職者とは、令和3年10月1日から令和4年9月30日までに出産予定であった者のうち、出産前に退職した者をいう。</t>
    <rPh sb="3" eb="5">
      <t>シュッサン</t>
    </rPh>
    <rPh sb="5" eb="6">
      <t>マエ</t>
    </rPh>
    <rPh sb="6" eb="9">
      <t>タイショクシャ</t>
    </rPh>
    <rPh sb="12" eb="14">
      <t>レイワ</t>
    </rPh>
    <rPh sb="15" eb="16">
      <t>ニチ</t>
    </rPh>
    <rPh sb="19" eb="21">
      <t>ヘイセイ</t>
    </rPh>
    <rPh sb="23" eb="25">
      <t>レイワ</t>
    </rPh>
    <rPh sb="26" eb="27">
      <t>ネン</t>
    </rPh>
    <rPh sb="31" eb="33">
      <t>シュッサン</t>
    </rPh>
    <rPh sb="33" eb="35">
      <t>ヨテイ</t>
    </rPh>
    <rPh sb="39" eb="40">
      <t>モノ</t>
    </rPh>
    <rPh sb="44" eb="46">
      <t>シュッサン</t>
    </rPh>
    <rPh sb="46" eb="47">
      <t>マエ</t>
    </rPh>
    <rPh sb="48" eb="50">
      <t>タイショク</t>
    </rPh>
    <rPh sb="52" eb="53">
      <t>モノ</t>
    </rPh>
    <phoneticPr fontId="3"/>
  </si>
  <si>
    <t>※３　出産後退職者とは、令和3年10月1日から令和4年9月30日までに出産した者のうち、出産後令和5年10月1日までの間に退職した者をいう。</t>
    <rPh sb="3" eb="5">
      <t>シュッサン</t>
    </rPh>
    <rPh sb="5" eb="6">
      <t>ゴ</t>
    </rPh>
    <rPh sb="6" eb="9">
      <t>タイショクシャ</t>
    </rPh>
    <rPh sb="12" eb="14">
      <t>レイワ</t>
    </rPh>
    <rPh sb="15" eb="16">
      <t>ネン</t>
    </rPh>
    <rPh sb="18" eb="19">
      <t>ガツ</t>
    </rPh>
    <rPh sb="20" eb="21">
      <t>ニチ</t>
    </rPh>
    <rPh sb="23" eb="24">
      <t>レイ</t>
    </rPh>
    <rPh sb="24" eb="25">
      <t>ワ</t>
    </rPh>
    <rPh sb="26" eb="27">
      <t>ネン</t>
    </rPh>
    <rPh sb="28" eb="29">
      <t>ガツ</t>
    </rPh>
    <rPh sb="31" eb="32">
      <t>ニチ</t>
    </rPh>
    <rPh sb="35" eb="37">
      <t>シュッサン</t>
    </rPh>
    <rPh sb="39" eb="40">
      <t>モノ</t>
    </rPh>
    <rPh sb="44" eb="46">
      <t>シュッサン</t>
    </rPh>
    <rPh sb="46" eb="47">
      <t>ゴ</t>
    </rPh>
    <rPh sb="47" eb="48">
      <t>レイ</t>
    </rPh>
    <rPh sb="48" eb="49">
      <t>ワ</t>
    </rPh>
    <rPh sb="50" eb="51">
      <t>ネン</t>
    </rPh>
    <rPh sb="53" eb="54">
      <t>ガツ</t>
    </rPh>
    <rPh sb="55" eb="56">
      <t>ニチ</t>
    </rPh>
    <rPh sb="59" eb="60">
      <t>アイダ</t>
    </rPh>
    <rPh sb="61" eb="63">
      <t>タイショク</t>
    </rPh>
    <rPh sb="65" eb="66">
      <t>モノ</t>
    </rPh>
    <phoneticPr fontId="3"/>
  </si>
  <si>
    <t>　/各形態出産者数</t>
    <rPh sb="2" eb="3">
      <t>カク</t>
    </rPh>
    <rPh sb="3" eb="5">
      <t>ケイタイ</t>
    </rPh>
    <rPh sb="5" eb="7">
      <t>シュッサン</t>
    </rPh>
    <rPh sb="7" eb="8">
      <t>シャ</t>
    </rPh>
    <rPh sb="8" eb="9">
      <t>スウ</t>
    </rPh>
    <phoneticPr fontId="3"/>
  </si>
  <si>
    <t>表１８－１　育児･介護による退職者の再雇用制度の有無</t>
    <rPh sb="0" eb="1">
      <t>ヒョウ</t>
    </rPh>
    <rPh sb="6" eb="8">
      <t>イクジ</t>
    </rPh>
    <rPh sb="9" eb="11">
      <t>カイゴ</t>
    </rPh>
    <rPh sb="14" eb="17">
      <t>タイショクシャ</t>
    </rPh>
    <rPh sb="18" eb="21">
      <t>サイコヨウ</t>
    </rPh>
    <rPh sb="21" eb="23">
      <t>セイド</t>
    </rPh>
    <rPh sb="24" eb="26">
      <t>ウム</t>
    </rPh>
    <phoneticPr fontId="3"/>
  </si>
  <si>
    <t>３段目：制度あり（なし）事業所に対する割合</t>
    <rPh sb="1" eb="3">
      <t>ﾀﾞﾝﾒ</t>
    </rPh>
    <rPh sb="4" eb="6">
      <t>ｾｲﾄﾞ</t>
    </rPh>
    <rPh sb="12" eb="15">
      <t>ｼﾞｷﾞｮｳｼｮ</t>
    </rPh>
    <rPh sb="16" eb="17">
      <t>ﾀｲ</t>
    </rPh>
    <rPh sb="19" eb="21">
      <t>ﾜﾘｱｲ</t>
    </rPh>
    <phoneticPr fontId="3" type="halfwidthKatakana"/>
  </si>
  <si>
    <t>再雇用
制度あり</t>
    <rPh sb="0" eb="3">
      <t>サイコヨウ</t>
    </rPh>
    <rPh sb="4" eb="6">
      <t>セイド</t>
    </rPh>
    <phoneticPr fontId="3"/>
  </si>
  <si>
    <t>再雇用
制度なし</t>
    <rPh sb="0" eb="3">
      <t>サイコヨウ</t>
    </rPh>
    <rPh sb="4" eb="6">
      <t>セイド</t>
    </rPh>
    <phoneticPr fontId="3"/>
  </si>
  <si>
    <t>正規従業員として再雇用する</t>
    <rPh sb="0" eb="2">
      <t>セイキ</t>
    </rPh>
    <rPh sb="2" eb="5">
      <t>ジュウギョウイン</t>
    </rPh>
    <rPh sb="8" eb="11">
      <t>サイコヨウ</t>
    </rPh>
    <phoneticPr fontId="3"/>
  </si>
  <si>
    <t>正規従業員に準じて再雇用する</t>
    <rPh sb="0" eb="2">
      <t>セイキ</t>
    </rPh>
    <rPh sb="2" eb="5">
      <t>ジュウギョウイン</t>
    </rPh>
    <rPh sb="6" eb="7">
      <t>ジュン</t>
    </rPh>
    <rPh sb="9" eb="12">
      <t>サイコヨウ</t>
    </rPh>
    <phoneticPr fontId="3"/>
  </si>
  <si>
    <t>パートタイム労働者として再雇用する</t>
    <rPh sb="6" eb="9">
      <t>ロウドウシャ</t>
    </rPh>
    <rPh sb="12" eb="15">
      <t>サイコヨウ</t>
    </rPh>
    <phoneticPr fontId="3"/>
  </si>
  <si>
    <t>慣行としてある</t>
    <rPh sb="0" eb="2">
      <t>カンコウ</t>
    </rPh>
    <phoneticPr fontId="3"/>
  </si>
  <si>
    <t>制度･慣行ともないが今後検討したい</t>
    <rPh sb="0" eb="2">
      <t>セイド</t>
    </rPh>
    <rPh sb="3" eb="5">
      <t>カンコウ</t>
    </rPh>
    <rPh sb="10" eb="12">
      <t>コンゴ</t>
    </rPh>
    <rPh sb="12" eb="14">
      <t>ケントウ</t>
    </rPh>
    <phoneticPr fontId="3"/>
  </si>
  <si>
    <t>制度･慣行もなく今後検討する予定がない</t>
    <rPh sb="0" eb="2">
      <t>セイド</t>
    </rPh>
    <rPh sb="3" eb="5">
      <t>カンコウ</t>
    </rPh>
    <rPh sb="8" eb="10">
      <t>コンゴ</t>
    </rPh>
    <rPh sb="10" eb="12">
      <t>ケントウ</t>
    </rPh>
    <rPh sb="14" eb="16">
      <t>ヨテイ</t>
    </rPh>
    <phoneticPr fontId="3"/>
  </si>
  <si>
    <t>再雇用なし</t>
    <rPh sb="0" eb="3">
      <t>サイコヨウ</t>
    </rPh>
    <phoneticPr fontId="3"/>
  </si>
  <si>
    <t>卸売業・小売業</t>
    <rPh sb="0" eb="3">
      <t>オロシウリギョウ</t>
    </rPh>
    <rPh sb="4" eb="6">
      <t>コウリ</t>
    </rPh>
    <rPh sb="6" eb="7">
      <t>ギョウ</t>
    </rPh>
    <phoneticPr fontId="3"/>
  </si>
  <si>
    <t>　/制度あり（なし）の事業所数</t>
    <rPh sb="2" eb="4">
      <t>セイド</t>
    </rPh>
    <rPh sb="11" eb="14">
      <t>ジギョウショ</t>
    </rPh>
    <rPh sb="14" eb="15">
      <t>スウ</t>
    </rPh>
    <phoneticPr fontId="3"/>
  </si>
  <si>
    <t>表１８－２　育児･介護による退職者の再雇用実績の有無</t>
    <rPh sb="0" eb="1">
      <t>ヒョウ</t>
    </rPh>
    <rPh sb="6" eb="8">
      <t>イクジ</t>
    </rPh>
    <rPh sb="9" eb="11">
      <t>カイゴ</t>
    </rPh>
    <rPh sb="14" eb="17">
      <t>タイショクシャ</t>
    </rPh>
    <rPh sb="18" eb="21">
      <t>サイコヨウ</t>
    </rPh>
    <rPh sb="21" eb="23">
      <t>ジッセキ</t>
    </rPh>
    <rPh sb="24" eb="26">
      <t>ウム</t>
    </rPh>
    <phoneticPr fontId="3"/>
  </si>
  <si>
    <t>回答事業所数
（再雇用制度のある事業所と慣行としてある事業所の計）</t>
    <rPh sb="0" eb="2">
      <t>カイトウ</t>
    </rPh>
    <rPh sb="2" eb="5">
      <t>ジギョウショ</t>
    </rPh>
    <rPh sb="5" eb="6">
      <t>スウ</t>
    </rPh>
    <rPh sb="8" eb="11">
      <t>サイコヨウ</t>
    </rPh>
    <rPh sb="11" eb="13">
      <t>セイド</t>
    </rPh>
    <rPh sb="16" eb="19">
      <t>ジギョウショ</t>
    </rPh>
    <rPh sb="20" eb="22">
      <t>カンコウ</t>
    </rPh>
    <rPh sb="27" eb="30">
      <t>ジギョウショ</t>
    </rPh>
    <rPh sb="31" eb="32">
      <t>ケイ</t>
    </rPh>
    <phoneticPr fontId="3"/>
  </si>
  <si>
    <t>昨年度実績あり</t>
    <rPh sb="0" eb="3">
      <t>サクネンド</t>
    </rPh>
    <rPh sb="3" eb="5">
      <t>ジッセキ</t>
    </rPh>
    <phoneticPr fontId="3"/>
  </si>
  <si>
    <t>本年度実績あり</t>
    <rPh sb="0" eb="3">
      <t>ホンネンド</t>
    </rPh>
    <rPh sb="3" eb="5">
      <t>ジッセキ</t>
    </rPh>
    <phoneticPr fontId="3"/>
  </si>
  <si>
    <t>本年度再雇用予定</t>
    <rPh sb="0" eb="3">
      <t>ホンネンド</t>
    </rPh>
    <rPh sb="3" eb="6">
      <t>サイコヨウ</t>
    </rPh>
    <rPh sb="6" eb="8">
      <t>ヨテイ</t>
    </rPh>
    <phoneticPr fontId="3"/>
  </si>
  <si>
    <t>昨年度以降
実績（予定）なし</t>
    <rPh sb="0" eb="3">
      <t>サクネンド</t>
    </rPh>
    <rPh sb="3" eb="5">
      <t>イコウ</t>
    </rPh>
    <rPh sb="6" eb="8">
      <t>ジッセキ</t>
    </rPh>
    <rPh sb="9" eb="11">
      <t>ヨテイ</t>
    </rPh>
    <phoneticPr fontId="3"/>
  </si>
  <si>
    <t>企業規模別事業所数計</t>
    <rPh sb="8" eb="9">
      <t>スウ</t>
    </rPh>
    <rPh sb="9" eb="10">
      <t>ケイ</t>
    </rPh>
    <phoneticPr fontId="3"/>
  </si>
  <si>
    <t>　/事業所数計</t>
    <rPh sb="2" eb="5">
      <t>ジギョウショ</t>
    </rPh>
    <rPh sb="5" eb="6">
      <t>スウ</t>
    </rPh>
    <rPh sb="6" eb="7">
      <t>ケイ</t>
    </rPh>
    <phoneticPr fontId="3"/>
  </si>
  <si>
    <t>表１９－１　介護休業制度の有無および利用できる期間（就業規則等による規定）</t>
    <rPh sb="6" eb="8">
      <t>カイゴ</t>
    </rPh>
    <phoneticPr fontId="3"/>
  </si>
  <si>
    <t>表１９－２　介護休業制度の有無および利用できる期間（就業規則等による規定）</t>
    <rPh sb="6" eb="8">
      <t>カイゴ</t>
    </rPh>
    <phoneticPr fontId="3"/>
  </si>
  <si>
    <t>３段目：介護休業制度規定がある事業所での利用できる期間の割合</t>
    <rPh sb="1" eb="3">
      <t>ﾀﾞﾝﾒ</t>
    </rPh>
    <rPh sb="4" eb="6">
      <t>ｶｲｺﾞ</t>
    </rPh>
    <rPh sb="6" eb="8">
      <t>ｷｭｳｷﾞｮｳ</t>
    </rPh>
    <rPh sb="8" eb="10">
      <t>ｾｲﾄﾞ</t>
    </rPh>
    <rPh sb="10" eb="12">
      <t>ｷﾃｲ</t>
    </rPh>
    <rPh sb="15" eb="18">
      <t>ｼﾞｷﾞｮｳｼｮ</t>
    </rPh>
    <rPh sb="20" eb="22">
      <t>ﾘﾖｳ</t>
    </rPh>
    <rPh sb="25" eb="27">
      <t>ｷｶﾝ</t>
    </rPh>
    <rPh sb="28" eb="30">
      <t>ﾜﾘｱｲ</t>
    </rPh>
    <phoneticPr fontId="3" type="halfwidthKatakana"/>
  </si>
  <si>
    <t>（正規従業員）</t>
  </si>
  <si>
    <t>（パートタイム労働者）</t>
  </si>
  <si>
    <t>規定
あり</t>
    <phoneticPr fontId="3"/>
  </si>
  <si>
    <t>規定
なし</t>
  </si>
  <si>
    <t>通算
93日
まで</t>
    <rPh sb="0" eb="2">
      <t>ツウサン</t>
    </rPh>
    <rPh sb="5" eb="6">
      <t>ニチ</t>
    </rPh>
    <phoneticPr fontId="3"/>
  </si>
  <si>
    <t>うち
法規定
以上計</t>
  </si>
  <si>
    <t>93日を
超え
6ヵ月未満</t>
    <rPh sb="2" eb="3">
      <t>ニチ</t>
    </rPh>
    <rPh sb="5" eb="6">
      <t>コ</t>
    </rPh>
    <rPh sb="10" eb="11">
      <t>ゲツ</t>
    </rPh>
    <rPh sb="11" eb="13">
      <t>ミマン</t>
    </rPh>
    <phoneticPr fontId="3"/>
  </si>
  <si>
    <t>6ヵ月</t>
    <rPh sb="2" eb="3">
      <t>ゲツ</t>
    </rPh>
    <phoneticPr fontId="3"/>
  </si>
  <si>
    <t>6ヵ月を
超え
1年未満</t>
    <rPh sb="2" eb="3">
      <t>ツキ</t>
    </rPh>
    <rPh sb="5" eb="6">
      <t>コ</t>
    </rPh>
    <rPh sb="9" eb="10">
      <t>ネン</t>
    </rPh>
    <rPh sb="10" eb="12">
      <t>ミマン</t>
    </rPh>
    <phoneticPr fontId="3"/>
  </si>
  <si>
    <t>1年</t>
    <rPh sb="1" eb="2">
      <t>ネン</t>
    </rPh>
    <phoneticPr fontId="3"/>
  </si>
  <si>
    <t>１年
を超える
期間</t>
    <rPh sb="1" eb="2">
      <t>ネン</t>
    </rPh>
    <rPh sb="4" eb="5">
      <t>コ</t>
    </rPh>
    <rPh sb="8" eb="10">
      <t>キカン</t>
    </rPh>
    <phoneticPr fontId="3"/>
  </si>
  <si>
    <t>期間の
限度はなく必要日数
取得可</t>
    <phoneticPr fontId="3"/>
  </si>
  <si>
    <t>介護休業が取得できる期間</t>
  </si>
  <si>
    <t>ﾊﾟｰﾄﾀｲﾏｰ</t>
  </si>
  <si>
    <t>規定あり</t>
  </si>
  <si>
    <t>限度がある</t>
  </si>
  <si>
    <r>
      <t>通算９３日まで</t>
    </r>
    <r>
      <rPr>
        <sz val="8"/>
        <rFont val="ＭＳ 明朝"/>
        <family val="1"/>
        <charset val="128"/>
      </rPr>
      <t>（法定どおり）</t>
    </r>
  </si>
  <si>
    <t>９３日を超え６ヵ月未満</t>
  </si>
  <si>
    <t>６ヶ月</t>
  </si>
  <si>
    <t>６ヵ月を超え１年未満</t>
  </si>
  <si>
    <t>１年</t>
  </si>
  <si>
    <t>１年を超える期間</t>
  </si>
  <si>
    <t>期間の限度はなく必要日数取得可</t>
  </si>
  <si>
    <t>　　　規　定　な　し</t>
  </si>
  <si>
    <t>表２０　介護休業の取得状況（令和４年度中に介護休業を開始した者の割合）</t>
    <rPh sb="0" eb="1">
      <t>ヒョウ</t>
    </rPh>
    <rPh sb="4" eb="6">
      <t>カイゴ</t>
    </rPh>
    <rPh sb="6" eb="8">
      <t>キュウギョウ</t>
    </rPh>
    <rPh sb="9" eb="11">
      <t>シュトク</t>
    </rPh>
    <rPh sb="11" eb="13">
      <t>ジョウキョウ</t>
    </rPh>
    <rPh sb="14" eb="16">
      <t>レイワ</t>
    </rPh>
    <rPh sb="17" eb="20">
      <t>ネンドチュウ</t>
    </rPh>
    <rPh sb="18" eb="20">
      <t>キュウギョウ</t>
    </rPh>
    <rPh sb="21" eb="23">
      <t>カイシ</t>
    </rPh>
    <rPh sb="25" eb="26">
      <t>モノ</t>
    </rPh>
    <rPh sb="27" eb="29">
      <t>ワリアイ</t>
    </rPh>
    <phoneticPr fontId="3"/>
  </si>
  <si>
    <t>１段目：事業所数または雇用者数、介護休業を開始した者の人数</t>
    <rPh sb="11" eb="14">
      <t>コヨウシャ</t>
    </rPh>
    <rPh sb="14" eb="15">
      <t>スウ</t>
    </rPh>
    <rPh sb="16" eb="18">
      <t>カイゴ</t>
    </rPh>
    <rPh sb="18" eb="20">
      <t>キュウギョウ</t>
    </rPh>
    <rPh sb="21" eb="23">
      <t>カイシ</t>
    </rPh>
    <rPh sb="25" eb="26">
      <t>モノ</t>
    </rPh>
    <rPh sb="27" eb="29">
      <t>ニンズウ</t>
    </rPh>
    <phoneticPr fontId="3"/>
  </si>
  <si>
    <t>２段目：雇用者数に対する割合</t>
    <rPh sb="4" eb="7">
      <t>コヨウシャ</t>
    </rPh>
    <rPh sb="7" eb="8">
      <t>スウ</t>
    </rPh>
    <rPh sb="9" eb="10">
      <t>タイ</t>
    </rPh>
    <phoneticPr fontId="3"/>
  </si>
  <si>
    <t>（単位：社、人、％）</t>
    <rPh sb="4" eb="5">
      <t>シャ</t>
    </rPh>
    <phoneticPr fontId="3"/>
  </si>
  <si>
    <t>男女計</t>
    <rPh sb="0" eb="2">
      <t>ダンジョ</t>
    </rPh>
    <rPh sb="2" eb="3">
      <t>ケイ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</si>
  <si>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</si>
  <si>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</si>
  <si>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雇用者数</t>
    <rPh sb="0" eb="3">
      <t>コヨウシャ</t>
    </rPh>
    <rPh sb="3" eb="4">
      <t>スウ</t>
    </rPh>
    <phoneticPr fontId="3"/>
  </si>
  <si>
    <t>介護休業を開始した者</t>
    <rPh sb="0" eb="2">
      <t>カイゴ</t>
    </rPh>
    <rPh sb="2" eb="4">
      <t>キュウギョウ</t>
    </rPh>
    <rPh sb="5" eb="7">
      <t>カイシ</t>
    </rPh>
    <rPh sb="9" eb="10">
      <t>モノ</t>
    </rPh>
    <phoneticPr fontId="3"/>
  </si>
  <si>
    <t>正規</t>
  </si>
  <si>
    <t>パート</t>
  </si>
  <si>
    <t>正規合計</t>
    <rPh sb="0" eb="2">
      <t>セイキ</t>
    </rPh>
    <rPh sb="2" eb="4">
      <t>ゴウケイ</t>
    </rPh>
    <phoneticPr fontId="3"/>
  </si>
  <si>
    <t>パート合計</t>
    <rPh sb="3" eb="5">
      <t>ゴウケイ</t>
    </rPh>
    <phoneticPr fontId="3"/>
  </si>
  <si>
    <t>合計</t>
    <rPh sb="0" eb="2">
      <t>ゴウケイ</t>
    </rPh>
    <phoneticPr fontId="3"/>
  </si>
  <si>
    <t>計</t>
    <phoneticPr fontId="3"/>
  </si>
  <si>
    <t>卸売業・小売業</t>
    <rPh sb="2" eb="3">
      <t>ギョウ</t>
    </rPh>
    <rPh sb="6" eb="7">
      <t>ギョウ</t>
    </rPh>
    <phoneticPr fontId="3"/>
  </si>
  <si>
    <t>企業規模別従業員数計</t>
    <rPh sb="5" eb="8">
      <t>ジュウギョウイン</t>
    </rPh>
    <phoneticPr fontId="3"/>
  </si>
  <si>
    <t>　/各形態従業員数</t>
    <rPh sb="2" eb="5">
      <t>カクケイタイ</t>
    </rPh>
    <rPh sb="5" eb="8">
      <t>ジュウギョウイン</t>
    </rPh>
    <rPh sb="8" eb="9">
      <t>スウ</t>
    </rPh>
    <phoneticPr fontId="3"/>
  </si>
  <si>
    <t>表２１－１　介護休業より復職した者の取得期間別内訳</t>
    <rPh sb="6" eb="8">
      <t>カイゴ</t>
    </rPh>
    <phoneticPr fontId="3"/>
  </si>
  <si>
    <t>１段目：事業所数または介護休業取得者数</t>
    <rPh sb="11" eb="13">
      <t>カイゴ</t>
    </rPh>
    <phoneticPr fontId="3"/>
  </si>
  <si>
    <t>２段目：介護休業取得者の利用期間別割合</t>
    <rPh sb="4" eb="6">
      <t>カイゴ</t>
    </rPh>
    <phoneticPr fontId="3"/>
  </si>
  <si>
    <t>介護休業取得者</t>
    <rPh sb="0" eb="2">
      <t>カイゴ</t>
    </rPh>
    <rPh sb="4" eb="6">
      <t>シュトク</t>
    </rPh>
    <phoneticPr fontId="3"/>
  </si>
  <si>
    <t>１週間未満</t>
    <rPh sb="1" eb="3">
      <t>シュウカン</t>
    </rPh>
    <rPh sb="3" eb="5">
      <t>ミマン</t>
    </rPh>
    <phoneticPr fontId="3"/>
  </si>
  <si>
    <t>１週間～
２週間</t>
    <rPh sb="1" eb="3">
      <t>シュウカン</t>
    </rPh>
    <rPh sb="6" eb="8">
      <t>シュウカン</t>
    </rPh>
    <phoneticPr fontId="3"/>
  </si>
  <si>
    <t>２週間～
１ヵ月</t>
    <rPh sb="1" eb="3">
      <t>シュウカン</t>
    </rPh>
    <rPh sb="7" eb="8">
      <t>ゲツ</t>
    </rPh>
    <phoneticPr fontId="3"/>
  </si>
  <si>
    <t>１～
３ヵ月
未満</t>
    <rPh sb="5" eb="6">
      <t>ゲツ</t>
    </rPh>
    <rPh sb="7" eb="9">
      <t>ミマン</t>
    </rPh>
    <phoneticPr fontId="3"/>
  </si>
  <si>
    <t>３～
６ヵ月
未満</t>
    <rPh sb="5" eb="6">
      <t>ゲツ</t>
    </rPh>
    <rPh sb="7" eb="9">
      <t>ミマン</t>
    </rPh>
    <phoneticPr fontId="3"/>
  </si>
  <si>
    <t>６ヵ月
～１年</t>
    <rPh sb="6" eb="7">
      <t>ネン</t>
    </rPh>
    <phoneticPr fontId="3"/>
  </si>
  <si>
    <t>１年以上</t>
    <rPh sb="1" eb="2">
      <t>ネン</t>
    </rPh>
    <phoneticPr fontId="3"/>
  </si>
  <si>
    <t>企業規模別事業所・従業員数計</t>
    <rPh sb="5" eb="8">
      <t>ジギョウショ</t>
    </rPh>
    <rPh sb="9" eb="12">
      <t>ジュウギョウイン</t>
    </rPh>
    <phoneticPr fontId="3"/>
  </si>
  <si>
    <t>　/各形態取得者数</t>
    <rPh sb="2" eb="5">
      <t>カクケイタイ</t>
    </rPh>
    <rPh sb="5" eb="8">
      <t>シュトクシャ</t>
    </rPh>
    <rPh sb="8" eb="9">
      <t>スウ</t>
    </rPh>
    <phoneticPr fontId="3"/>
  </si>
  <si>
    <t>表２１－２　介護休業より復職した者の取得期間別内訳</t>
    <rPh sb="6" eb="8">
      <t>カイゴ</t>
    </rPh>
    <phoneticPr fontId="3"/>
  </si>
  <si>
    <t>(男性）</t>
    <rPh sb="2" eb="3">
      <t>セイ</t>
    </rPh>
    <phoneticPr fontId="3"/>
  </si>
  <si>
    <t>表２１－３　介護休業より復職した者の取得期間別内訳</t>
    <rPh sb="6" eb="8">
      <t>カイゴ</t>
    </rPh>
    <phoneticPr fontId="3"/>
  </si>
  <si>
    <t>(女性）</t>
    <rPh sb="1" eb="3">
      <t>ジョセイ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</si>
</sst>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;[Red]\-0.00\ "/>
    <numFmt numFmtId="177" formatCode="0.00_);[Red]\(0.00\)"/>
    <numFmt numFmtId="178" formatCode="0.0%"/>
    <numFmt numFmtId="179" formatCode="#,##0_ "/>
    <numFmt numFmtId="180" formatCode="0.00_ "/>
    <numFmt numFmtId="181" formatCode="0.000000000000000000"/>
    <numFmt numFmtId="182" formatCode="0.0_);[Red]\(0.0\)"/>
    <numFmt numFmtId="183" formatCode="0_);[Red]\(0\)"/>
    <numFmt numFmtId="184" formatCode="#,##0.00_ ;[Red]\-#,##0.00\ "/>
    <numFmt numFmtId="185" formatCode="0.000%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9"/>
      <name val="ＭＳ Ｐ明朝"/>
      <family val="1"/>
    </font>
    <font>
      <b/>
      <sz val="8"/>
      <name val="ＭＳ Ｐ明朝"/>
      <family val="1"/>
      <charset val="128"/>
    </font>
    <font>
      <sz val="10"/>
      <name val="ＭＳ Ｐ明朝"/>
      <family val="1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</font>
    <font>
      <sz val="8"/>
      <name val="ＭＳ Ｐ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Ｐ明朝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3" applyBorder="1"/>
    <xf numFmtId="0" fontId="4" fillId="0" borderId="3" xfId="3" applyBorder="1"/>
    <xf numFmtId="0" fontId="4" fillId="0" borderId="0" xfId="3" quotePrefix="1"/>
    <xf numFmtId="0" fontId="4" fillId="0" borderId="4" xfId="3" applyBorder="1"/>
    <xf numFmtId="0" fontId="0" fillId="0" borderId="3" xfId="0" applyBorder="1"/>
    <xf numFmtId="0" fontId="4" fillId="0" borderId="4" xfId="3" quotePrefix="1" applyBorder="1"/>
    <xf numFmtId="0" fontId="4" fillId="0" borderId="3" xfId="3" quotePrefix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8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7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8" fillId="0" borderId="14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176" fontId="9" fillId="0" borderId="0" xfId="0" applyNumberFormat="1" applyFont="1"/>
    <xf numFmtId="0" fontId="5" fillId="0" borderId="20" xfId="0" applyFont="1" applyBorder="1"/>
    <xf numFmtId="0" fontId="5" fillId="0" borderId="21" xfId="0" applyFont="1" applyBorder="1"/>
    <xf numFmtId="0" fontId="8" fillId="0" borderId="22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77" fontId="9" fillId="0" borderId="0" xfId="0" applyNumberFormat="1" applyFont="1"/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vertical="center"/>
    </xf>
    <xf numFmtId="0" fontId="10" fillId="0" borderId="28" xfId="0" applyFont="1" applyBorder="1"/>
    <xf numFmtId="0" fontId="10" fillId="0" borderId="16" xfId="0" applyFont="1" applyBorder="1"/>
    <xf numFmtId="0" fontId="10" fillId="0" borderId="29" xfId="0" applyFont="1" applyBorder="1"/>
    <xf numFmtId="0" fontId="10" fillId="0" borderId="18" xfId="0" applyFont="1" applyBorder="1"/>
    <xf numFmtId="0" fontId="10" fillId="0" borderId="30" xfId="0" applyFont="1" applyBorder="1"/>
    <xf numFmtId="0" fontId="10" fillId="0" borderId="7" xfId="0" applyFont="1" applyBorder="1" applyAlignment="1">
      <alignment horizontal="right"/>
    </xf>
    <xf numFmtId="178" fontId="5" fillId="0" borderId="0" xfId="0" applyNumberFormat="1" applyFont="1"/>
    <xf numFmtId="0" fontId="5" fillId="0" borderId="12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vertical="center"/>
    </xf>
    <xf numFmtId="178" fontId="10" fillId="0" borderId="32" xfId="0" applyNumberFormat="1" applyFont="1" applyBorder="1"/>
    <xf numFmtId="178" fontId="10" fillId="0" borderId="33" xfId="0" applyNumberFormat="1" applyFont="1" applyBorder="1"/>
    <xf numFmtId="178" fontId="10" fillId="0" borderId="34" xfId="0" applyNumberFormat="1" applyFont="1" applyBorder="1"/>
    <xf numFmtId="178" fontId="10" fillId="0" borderId="35" xfId="0" applyNumberFormat="1" applyFont="1" applyBorder="1"/>
    <xf numFmtId="178" fontId="10" fillId="0" borderId="36" xfId="0" applyNumberFormat="1" applyFont="1" applyBorder="1"/>
    <xf numFmtId="0" fontId="10" fillId="0" borderId="37" xfId="0" applyFont="1" applyBorder="1" applyAlignment="1">
      <alignment horizontal="right"/>
    </xf>
    <xf numFmtId="0" fontId="5" fillId="0" borderId="38" xfId="0" applyFont="1" applyBorder="1" applyAlignment="1">
      <alignment horizontal="center" vertical="center" justifyLastLine="1"/>
    </xf>
    <xf numFmtId="0" fontId="5" fillId="0" borderId="39" xfId="0" applyFont="1" applyBorder="1" applyAlignment="1">
      <alignment horizontal="center" vertical="center" justifyLastLine="1"/>
    </xf>
    <xf numFmtId="0" fontId="5" fillId="0" borderId="38" xfId="0" applyFont="1" applyBorder="1" applyAlignment="1">
      <alignment vertical="center"/>
    </xf>
    <xf numFmtId="178" fontId="10" fillId="0" borderId="40" xfId="2" applyNumberFormat="1" applyFont="1" applyFill="1" applyBorder="1"/>
    <xf numFmtId="178" fontId="10" fillId="0" borderId="41" xfId="2" applyNumberFormat="1" applyFont="1" applyFill="1" applyBorder="1"/>
    <xf numFmtId="178" fontId="10" fillId="0" borderId="42" xfId="2" applyNumberFormat="1" applyFont="1" applyFill="1" applyBorder="1"/>
    <xf numFmtId="178" fontId="10" fillId="0" borderId="43" xfId="2" applyNumberFormat="1" applyFont="1" applyFill="1" applyBorder="1"/>
    <xf numFmtId="178" fontId="10" fillId="0" borderId="44" xfId="2" applyNumberFormat="1" applyFont="1" applyFill="1" applyBorder="1"/>
    <xf numFmtId="0" fontId="10" fillId="0" borderId="45" xfId="0" applyFont="1" applyBorder="1" applyAlignment="1">
      <alignment horizontal="right"/>
    </xf>
    <xf numFmtId="0" fontId="5" fillId="0" borderId="46" xfId="0" applyFont="1" applyBorder="1" applyAlignment="1">
      <alignment horizontal="center" vertical="center" textRotation="255"/>
    </xf>
    <xf numFmtId="0" fontId="5" fillId="0" borderId="47" xfId="0" applyFont="1" applyBorder="1" applyAlignment="1">
      <alignment horizontal="center" vertical="center" wrapText="1"/>
    </xf>
    <xf numFmtId="38" fontId="5" fillId="0" borderId="48" xfId="0" applyNumberFormat="1" applyFont="1" applyBorder="1" applyAlignment="1">
      <alignment horizontal="right"/>
    </xf>
    <xf numFmtId="0" fontId="10" fillId="0" borderId="49" xfId="0" applyFont="1" applyBorder="1"/>
    <xf numFmtId="0" fontId="10" fillId="0" borderId="50" xfId="0" applyFont="1" applyBorder="1"/>
    <xf numFmtId="0" fontId="10" fillId="0" borderId="51" xfId="0" applyFont="1" applyBorder="1"/>
    <xf numFmtId="0" fontId="10" fillId="0" borderId="52" xfId="0" applyFont="1" applyBorder="1"/>
    <xf numFmtId="0" fontId="10" fillId="0" borderId="19" xfId="0" applyFont="1" applyBorder="1"/>
    <xf numFmtId="0" fontId="5" fillId="0" borderId="5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right"/>
    </xf>
    <xf numFmtId="178" fontId="5" fillId="0" borderId="22" xfId="0" applyNumberFormat="1" applyFont="1" applyBorder="1" applyAlignment="1">
      <alignment horizontal="right"/>
    </xf>
    <xf numFmtId="178" fontId="10" fillId="0" borderId="49" xfId="2" applyNumberFormat="1" applyFont="1" applyFill="1" applyBorder="1"/>
    <xf numFmtId="178" fontId="10" fillId="0" borderId="50" xfId="2" applyNumberFormat="1" applyFont="1" applyFill="1" applyBorder="1"/>
    <xf numFmtId="178" fontId="10" fillId="0" borderId="51" xfId="2" applyNumberFormat="1" applyFont="1" applyFill="1" applyBorder="1"/>
    <xf numFmtId="178" fontId="10" fillId="0" borderId="52" xfId="2" applyNumberFormat="1" applyFont="1" applyFill="1" applyBorder="1"/>
    <xf numFmtId="178" fontId="10" fillId="0" borderId="19" xfId="2" applyNumberFormat="1" applyFont="1" applyFill="1" applyBorder="1"/>
    <xf numFmtId="178" fontId="5" fillId="0" borderId="53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38" fontId="5" fillId="0" borderId="7" xfId="0" applyNumberFormat="1" applyFont="1" applyBorder="1" applyAlignment="1">
      <alignment horizontal="right"/>
    </xf>
    <xf numFmtId="38" fontId="10" fillId="0" borderId="30" xfId="0" applyNumberFormat="1" applyFont="1" applyBorder="1"/>
    <xf numFmtId="38" fontId="5" fillId="0" borderId="14" xfId="0" applyNumberFormat="1" applyFont="1" applyBorder="1" applyAlignment="1">
      <alignment horizontal="right"/>
    </xf>
    <xf numFmtId="0" fontId="0" fillId="0" borderId="53" xfId="0" applyBorder="1" applyAlignment="1">
      <alignment horizontal="right"/>
    </xf>
    <xf numFmtId="0" fontId="11" fillId="0" borderId="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textRotation="255"/>
    </xf>
    <xf numFmtId="0" fontId="0" fillId="0" borderId="54" xfId="0" applyBorder="1" applyAlignment="1">
      <alignment horizontal="right"/>
    </xf>
    <xf numFmtId="178" fontId="10" fillId="0" borderId="55" xfId="2" applyNumberFormat="1" applyFont="1" applyFill="1" applyBorder="1"/>
    <xf numFmtId="178" fontId="10" fillId="0" borderId="56" xfId="2" applyNumberFormat="1" applyFont="1" applyFill="1" applyBorder="1"/>
    <xf numFmtId="178" fontId="10" fillId="0" borderId="57" xfId="2" applyNumberFormat="1" applyFont="1" applyFill="1" applyBorder="1"/>
    <xf numFmtId="178" fontId="10" fillId="0" borderId="58" xfId="2" applyNumberFormat="1" applyFont="1" applyFill="1" applyBorder="1"/>
    <xf numFmtId="178" fontId="10" fillId="0" borderId="59" xfId="2" applyNumberFormat="1" applyFont="1" applyFill="1" applyBorder="1"/>
    <xf numFmtId="0" fontId="5" fillId="0" borderId="60" xfId="0" applyFont="1" applyBorder="1" applyAlignment="1">
      <alignment horizontal="center" vertical="center"/>
    </xf>
    <xf numFmtId="0" fontId="10" fillId="0" borderId="61" xfId="0" applyFont="1" applyBorder="1"/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8" fontId="5" fillId="0" borderId="63" xfId="1" applyFont="1" applyFill="1" applyBorder="1" applyAlignment="1">
      <alignment horizontal="right"/>
    </xf>
    <xf numFmtId="0" fontId="5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8" fontId="10" fillId="0" borderId="64" xfId="2" applyNumberFormat="1" applyFont="1" applyFill="1" applyBorder="1"/>
    <xf numFmtId="178" fontId="10" fillId="0" borderId="24" xfId="2" applyNumberFormat="1" applyFont="1" applyFill="1" applyBorder="1"/>
    <xf numFmtId="178" fontId="10" fillId="0" borderId="65" xfId="2" applyNumberFormat="1" applyFont="1" applyFill="1" applyBorder="1"/>
    <xf numFmtId="178" fontId="10" fillId="0" borderId="26" xfId="2" applyNumberFormat="1" applyFont="1" applyFill="1" applyBorder="1"/>
    <xf numFmtId="178" fontId="10" fillId="0" borderId="27" xfId="2" applyNumberFormat="1" applyFont="1" applyFill="1" applyBorder="1"/>
    <xf numFmtId="0" fontId="5" fillId="0" borderId="24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50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textRotation="255"/>
    </xf>
    <xf numFmtId="178" fontId="10" fillId="0" borderId="66" xfId="2" applyNumberFormat="1" applyFont="1" applyFill="1" applyBorder="1"/>
    <xf numFmtId="178" fontId="10" fillId="0" borderId="67" xfId="2" applyNumberFormat="1" applyFont="1" applyFill="1" applyBorder="1"/>
    <xf numFmtId="178" fontId="10" fillId="0" borderId="68" xfId="2" applyNumberFormat="1" applyFont="1" applyFill="1" applyBorder="1"/>
    <xf numFmtId="178" fontId="10" fillId="0" borderId="69" xfId="2" applyNumberFormat="1" applyFont="1" applyFill="1" applyBorder="1"/>
    <xf numFmtId="178" fontId="10" fillId="0" borderId="70" xfId="2" applyNumberFormat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 justifyLastLine="1"/>
    </xf>
    <xf numFmtId="178" fontId="7" fillId="0" borderId="0" xfId="2" applyNumberFormat="1" applyFont="1" applyBorder="1"/>
    <xf numFmtId="178" fontId="5" fillId="0" borderId="0" xfId="2" applyNumberFormat="1" applyFont="1"/>
    <xf numFmtId="0" fontId="9" fillId="0" borderId="0" xfId="0" applyFont="1"/>
    <xf numFmtId="0" fontId="5" fillId="0" borderId="0" xfId="2" applyNumberFormat="1" applyFont="1"/>
    <xf numFmtId="38" fontId="5" fillId="0" borderId="0" xfId="0" applyNumberFormat="1" applyFont="1"/>
    <xf numFmtId="0" fontId="5" fillId="0" borderId="0" xfId="0" applyFont="1" applyAlignment="1">
      <alignment horizontal="left"/>
    </xf>
    <xf numFmtId="0" fontId="6" fillId="0" borderId="5" xfId="0" applyFont="1" applyBorder="1"/>
    <xf numFmtId="0" fontId="6" fillId="0" borderId="6" xfId="0" applyFont="1" applyBorder="1"/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6" fillId="0" borderId="5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0" xfId="0" applyFont="1" applyBorder="1"/>
    <xf numFmtId="0" fontId="6" fillId="0" borderId="21" xfId="0" applyFont="1" applyBorder="1"/>
    <xf numFmtId="0" fontId="6" fillId="0" borderId="2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7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justifyLastLine="1"/>
    </xf>
    <xf numFmtId="0" fontId="6" fillId="0" borderId="6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right" vertical="center" justifyLastLine="1"/>
    </xf>
    <xf numFmtId="0" fontId="6" fillId="0" borderId="5" xfId="0" applyFont="1" applyBorder="1" applyAlignment="1">
      <alignment horizontal="right" vertical="center" justifyLastLine="1"/>
    </xf>
    <xf numFmtId="0" fontId="6" fillId="0" borderId="28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179" fontId="6" fillId="0" borderId="16" xfId="0" applyNumberFormat="1" applyFont="1" applyBorder="1" applyAlignment="1">
      <alignment horizontal="right" vertical="center"/>
    </xf>
    <xf numFmtId="0" fontId="6" fillId="0" borderId="78" xfId="0" applyFont="1" applyBorder="1"/>
    <xf numFmtId="0" fontId="6" fillId="0" borderId="79" xfId="0" applyFont="1" applyBorder="1"/>
    <xf numFmtId="0" fontId="6" fillId="0" borderId="80" xfId="0" applyFont="1" applyBorder="1"/>
    <xf numFmtId="0" fontId="6" fillId="0" borderId="38" xfId="0" applyFont="1" applyBorder="1" applyAlignment="1">
      <alignment horizontal="center" vertical="center" justifyLastLine="1"/>
    </xf>
    <xf numFmtId="0" fontId="6" fillId="0" borderId="39" xfId="0" applyFont="1" applyBorder="1" applyAlignment="1">
      <alignment horizontal="center" vertical="center" justifyLastLine="1"/>
    </xf>
    <xf numFmtId="0" fontId="6" fillId="0" borderId="41" xfId="0" applyFont="1" applyBorder="1" applyAlignment="1">
      <alignment horizontal="right" vertical="center" justifyLastLine="1"/>
    </xf>
    <xf numFmtId="0" fontId="6" fillId="0" borderId="38" xfId="0" applyFont="1" applyBorder="1" applyAlignment="1">
      <alignment horizontal="right" vertical="center" justifyLastLine="1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179" fontId="6" fillId="0" borderId="41" xfId="0" applyNumberFormat="1" applyFont="1" applyBorder="1" applyAlignment="1">
      <alignment horizontal="right" vertical="center"/>
    </xf>
    <xf numFmtId="178" fontId="6" fillId="0" borderId="41" xfId="2" applyNumberFormat="1" applyFont="1" applyFill="1" applyBorder="1"/>
    <xf numFmtId="178" fontId="6" fillId="0" borderId="56" xfId="2" applyNumberFormat="1" applyFont="1" applyFill="1" applyBorder="1" applyAlignment="1">
      <alignment horizontal="right"/>
    </xf>
    <xf numFmtId="178" fontId="6" fillId="0" borderId="39" xfId="2" applyNumberFormat="1" applyFont="1" applyFill="1" applyBorder="1"/>
    <xf numFmtId="178" fontId="6" fillId="0" borderId="45" xfId="2" applyNumberFormat="1" applyFont="1" applyFill="1" applyBorder="1"/>
    <xf numFmtId="0" fontId="6" fillId="0" borderId="46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right" vertical="center" wrapText="1"/>
    </xf>
    <xf numFmtId="0" fontId="6" fillId="0" borderId="47" xfId="0" applyFont="1" applyBorder="1" applyAlignment="1">
      <alignment horizontal="right" vertical="center" wrapText="1"/>
    </xf>
    <xf numFmtId="0" fontId="6" fillId="0" borderId="49" xfId="0" applyFont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0" fontId="6" fillId="0" borderId="81" xfId="0" applyFont="1" applyBorder="1"/>
    <xf numFmtId="0" fontId="6" fillId="0" borderId="81" xfId="0" applyFont="1" applyBorder="1" applyAlignment="1">
      <alignment horizontal="right"/>
    </xf>
    <xf numFmtId="0" fontId="6" fillId="0" borderId="82" xfId="0" applyFont="1" applyBorder="1"/>
    <xf numFmtId="0" fontId="6" fillId="0" borderId="83" xfId="0" applyFont="1" applyBorder="1"/>
    <xf numFmtId="0" fontId="6" fillId="0" borderId="63" xfId="0" applyFont="1" applyBorder="1"/>
    <xf numFmtId="0" fontId="6" fillId="0" borderId="50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178" fontId="6" fillId="0" borderId="24" xfId="2" applyNumberFormat="1" applyFont="1" applyFill="1" applyBorder="1"/>
    <xf numFmtId="178" fontId="6" fillId="0" borderId="24" xfId="2" applyNumberFormat="1" applyFont="1" applyFill="1" applyBorder="1" applyAlignment="1">
      <alignment horizontal="right"/>
    </xf>
    <xf numFmtId="178" fontId="6" fillId="0" borderId="21" xfId="2" applyNumberFormat="1" applyFont="1" applyFill="1" applyBorder="1"/>
    <xf numFmtId="178" fontId="6" fillId="0" borderId="22" xfId="2" applyNumberFormat="1" applyFont="1" applyFill="1" applyBorder="1"/>
    <xf numFmtId="0" fontId="6" fillId="0" borderId="1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84" xfId="0" applyFont="1" applyBorder="1"/>
    <xf numFmtId="0" fontId="6" fillId="0" borderId="41" xfId="0" applyFont="1" applyBorder="1" applyAlignment="1">
      <alignment horizontal="center" vertical="center" textRotation="255"/>
    </xf>
    <xf numFmtId="178" fontId="6" fillId="0" borderId="56" xfId="2" applyNumberFormat="1" applyFont="1" applyFill="1" applyBorder="1"/>
    <xf numFmtId="178" fontId="6" fillId="0" borderId="54" xfId="2" applyNumberFormat="1" applyFont="1" applyFill="1" applyBorder="1"/>
    <xf numFmtId="0" fontId="6" fillId="0" borderId="46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178" fontId="6" fillId="0" borderId="86" xfId="2" applyNumberFormat="1" applyFont="1" applyFill="1" applyBorder="1"/>
    <xf numFmtId="0" fontId="6" fillId="0" borderId="78" xfId="0" applyFont="1" applyBorder="1" applyAlignment="1">
      <alignment horizontal="right"/>
    </xf>
    <xf numFmtId="0" fontId="6" fillId="0" borderId="4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right" vertical="center" wrapText="1"/>
    </xf>
    <xf numFmtId="0" fontId="6" fillId="0" borderId="38" xfId="0" applyFont="1" applyBorder="1" applyAlignment="1">
      <alignment horizontal="right" vertical="center" wrapText="1"/>
    </xf>
    <xf numFmtId="178" fontId="6" fillId="0" borderId="41" xfId="2" applyNumberFormat="1" applyFont="1" applyFill="1" applyBorder="1" applyAlignment="1">
      <alignment horizontal="right"/>
    </xf>
    <xf numFmtId="0" fontId="6" fillId="0" borderId="50" xfId="0" applyFont="1" applyBorder="1" applyAlignment="1">
      <alignment horizontal="left" vertical="center" wrapText="1"/>
    </xf>
    <xf numFmtId="38" fontId="6" fillId="0" borderId="16" xfId="0" applyNumberFormat="1" applyFont="1" applyBorder="1" applyAlignment="1">
      <alignment horizontal="right" vertical="center" wrapText="1"/>
    </xf>
    <xf numFmtId="0" fontId="6" fillId="0" borderId="82" xfId="0" applyFont="1" applyBorder="1" applyAlignment="1">
      <alignment horizontal="right"/>
    </xf>
    <xf numFmtId="0" fontId="6" fillId="0" borderId="83" xfId="0" applyFont="1" applyBorder="1" applyAlignment="1">
      <alignment horizontal="right"/>
    </xf>
    <xf numFmtId="0" fontId="6" fillId="0" borderId="87" xfId="0" applyFont="1" applyBorder="1" applyAlignment="1">
      <alignment horizontal="right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textRotation="255"/>
    </xf>
    <xf numFmtId="0" fontId="6" fillId="0" borderId="66" xfId="0" applyFont="1" applyBorder="1" applyAlignment="1">
      <alignment horizontal="right" vertical="center"/>
    </xf>
    <xf numFmtId="0" fontId="6" fillId="0" borderId="67" xfId="0" applyFont="1" applyBorder="1" applyAlignment="1">
      <alignment horizontal="right" vertical="center"/>
    </xf>
    <xf numFmtId="178" fontId="6" fillId="0" borderId="67" xfId="2" applyNumberFormat="1" applyFont="1" applyFill="1" applyBorder="1"/>
    <xf numFmtId="178" fontId="6" fillId="0" borderId="67" xfId="2" applyNumberFormat="1" applyFont="1" applyFill="1" applyBorder="1" applyAlignment="1">
      <alignment horizontal="right"/>
    </xf>
    <xf numFmtId="178" fontId="6" fillId="0" borderId="88" xfId="2" applyNumberFormat="1" applyFont="1" applyFill="1" applyBorder="1"/>
    <xf numFmtId="178" fontId="6" fillId="0" borderId="89" xfId="2" applyNumberFormat="1" applyFont="1" applyFill="1" applyBorder="1"/>
    <xf numFmtId="180" fontId="12" fillId="0" borderId="0" xfId="0" applyNumberFormat="1" applyFont="1"/>
    <xf numFmtId="180" fontId="9" fillId="0" borderId="0" xfId="0" applyNumberFormat="1" applyFont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78" xfId="0" applyFont="1" applyBorder="1"/>
    <xf numFmtId="0" fontId="5" fillId="0" borderId="24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178" fontId="7" fillId="0" borderId="86" xfId="2" applyNumberFormat="1" applyFont="1" applyFill="1" applyBorder="1"/>
    <xf numFmtId="178" fontId="7" fillId="0" borderId="86" xfId="2" applyNumberFormat="1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5" fillId="0" borderId="16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justifyLastLine="1"/>
    </xf>
    <xf numFmtId="0" fontId="5" fillId="2" borderId="9" xfId="0" applyFont="1" applyFill="1" applyBorder="1" applyAlignment="1">
      <alignment horizontal="center" vertical="center" justifyLastLine="1"/>
    </xf>
    <xf numFmtId="0" fontId="5" fillId="2" borderId="10" xfId="0" applyFont="1" applyFill="1" applyBorder="1"/>
    <xf numFmtId="0" fontId="5" fillId="0" borderId="50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justifyLastLine="1"/>
    </xf>
    <xf numFmtId="0" fontId="5" fillId="2" borderId="90" xfId="0" applyFont="1" applyFill="1" applyBorder="1" applyAlignment="1">
      <alignment horizontal="center" vertical="center" justifyLastLine="1"/>
    </xf>
    <xf numFmtId="0" fontId="5" fillId="0" borderId="71" xfId="0" applyFont="1" applyBorder="1" applyAlignment="1">
      <alignment horizontal="distributed" vertical="center" justifyLastLine="1"/>
    </xf>
    <xf numFmtId="0" fontId="5" fillId="0" borderId="72" xfId="0" applyFont="1" applyBorder="1" applyAlignment="1">
      <alignment horizontal="distributed" vertical="center" justifyLastLine="1"/>
    </xf>
    <xf numFmtId="0" fontId="5" fillId="0" borderId="73" xfId="0" applyFont="1" applyBorder="1" applyAlignment="1">
      <alignment horizontal="distributed" vertical="center" justifyLastLine="1"/>
    </xf>
    <xf numFmtId="0" fontId="5" fillId="3" borderId="91" xfId="0" applyFont="1" applyFill="1" applyBorder="1" applyAlignment="1">
      <alignment horizontal="center" wrapText="1"/>
    </xf>
    <xf numFmtId="0" fontId="5" fillId="3" borderId="17" xfId="0" applyFont="1" applyFill="1" applyBorder="1"/>
    <xf numFmtId="0" fontId="5" fillId="3" borderId="18" xfId="0" applyFont="1" applyFill="1" applyBorder="1"/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38" fontId="5" fillId="0" borderId="78" xfId="0" applyNumberFormat="1" applyFont="1" applyBorder="1" applyAlignment="1">
      <alignment justifyLastLine="1"/>
    </xf>
    <xf numFmtId="38" fontId="5" fillId="0" borderId="5" xfId="1" applyFont="1" applyFill="1" applyBorder="1" applyAlignment="1">
      <alignment horizontal="right"/>
    </xf>
    <xf numFmtId="0" fontId="5" fillId="0" borderId="92" xfId="0" applyFont="1" applyBorder="1" applyAlignment="1">
      <alignment horizontal="right"/>
    </xf>
    <xf numFmtId="0" fontId="5" fillId="0" borderId="93" xfId="0" applyFont="1" applyBorder="1"/>
    <xf numFmtId="0" fontId="5" fillId="0" borderId="80" xfId="0" applyFont="1" applyBorder="1"/>
    <xf numFmtId="0" fontId="5" fillId="0" borderId="41" xfId="0" applyFont="1" applyBorder="1" applyAlignment="1">
      <alignment justifyLastLine="1"/>
    </xf>
    <xf numFmtId="178" fontId="5" fillId="0" borderId="94" xfId="0" applyNumberFormat="1" applyFont="1" applyBorder="1" applyAlignment="1">
      <alignment horizontal="right"/>
    </xf>
    <xf numFmtId="0" fontId="5" fillId="0" borderId="40" xfId="0" applyFont="1" applyBorder="1" applyAlignment="1">
      <alignment horizontal="right"/>
    </xf>
    <xf numFmtId="178" fontId="8" fillId="0" borderId="41" xfId="2" applyNumberFormat="1" applyFont="1" applyFill="1" applyBorder="1"/>
    <xf numFmtId="178" fontId="8" fillId="0" borderId="38" xfId="2" applyNumberFormat="1" applyFont="1" applyFill="1" applyBorder="1"/>
    <xf numFmtId="178" fontId="8" fillId="0" borderId="45" xfId="2" applyNumberFormat="1" applyFont="1" applyFill="1" applyBorder="1"/>
    <xf numFmtId="0" fontId="5" fillId="0" borderId="46" xfId="0" applyFont="1" applyBorder="1" applyAlignment="1">
      <alignment horizontal="center" vertical="center" wrapText="1"/>
    </xf>
    <xf numFmtId="38" fontId="5" fillId="0" borderId="82" xfId="0" applyNumberFormat="1" applyFont="1" applyBorder="1" applyAlignment="1">
      <alignment wrapText="1"/>
    </xf>
    <xf numFmtId="38" fontId="5" fillId="0" borderId="48" xfId="0" applyNumberFormat="1" applyFont="1" applyBorder="1" applyAlignment="1">
      <alignment wrapText="1"/>
    </xf>
    <xf numFmtId="0" fontId="5" fillId="0" borderId="95" xfId="0" applyFont="1" applyBorder="1" applyAlignment="1">
      <alignment horizontal="right"/>
    </xf>
    <xf numFmtId="0" fontId="5" fillId="0" borderId="82" xfId="0" applyFont="1" applyBorder="1"/>
    <xf numFmtId="0" fontId="5" fillId="0" borderId="96" xfId="0" applyFont="1" applyBorder="1"/>
    <xf numFmtId="0" fontId="5" fillId="0" borderId="87" xfId="0" applyFont="1" applyBorder="1"/>
    <xf numFmtId="0" fontId="5" fillId="0" borderId="24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5" fillId="0" borderId="49" xfId="0" applyFont="1" applyBorder="1" applyAlignment="1">
      <alignment horizontal="right"/>
    </xf>
    <xf numFmtId="178" fontId="8" fillId="0" borderId="50" xfId="2" applyNumberFormat="1" applyFont="1" applyFill="1" applyBorder="1" applyAlignment="1">
      <alignment horizontal="right"/>
    </xf>
    <xf numFmtId="178" fontId="8" fillId="0" borderId="86" xfId="2" applyNumberFormat="1" applyFont="1" applyFill="1" applyBorder="1" applyAlignment="1">
      <alignment horizontal="right"/>
    </xf>
    <xf numFmtId="178" fontId="8" fillId="0" borderId="97" xfId="2" applyNumberFormat="1" applyFont="1" applyFill="1" applyBorder="1" applyAlignment="1">
      <alignment horizontal="right"/>
    </xf>
    <xf numFmtId="178" fontId="8" fillId="0" borderId="12" xfId="2" applyNumberFormat="1" applyFont="1" applyFill="1" applyBorder="1" applyAlignment="1">
      <alignment horizontal="right"/>
    </xf>
    <xf numFmtId="178" fontId="8" fillId="0" borderId="14" xfId="2" applyNumberFormat="1" applyFont="1" applyFill="1" applyBorder="1" applyAlignment="1">
      <alignment horizontal="right"/>
    </xf>
    <xf numFmtId="0" fontId="5" fillId="0" borderId="64" xfId="0" applyFont="1" applyBorder="1" applyAlignment="1">
      <alignment horizontal="right"/>
    </xf>
    <xf numFmtId="178" fontId="15" fillId="0" borderId="24" xfId="2" applyNumberFormat="1" applyFont="1" applyBorder="1" applyAlignment="1">
      <alignment horizontal="right"/>
    </xf>
    <xf numFmtId="178" fontId="15" fillId="0" borderId="22" xfId="2" applyNumberFormat="1" applyFont="1" applyBorder="1" applyAlignment="1">
      <alignment horizontal="right"/>
    </xf>
    <xf numFmtId="38" fontId="5" fillId="0" borderId="16" xfId="0" applyNumberFormat="1" applyFont="1" applyBorder="1" applyAlignment="1">
      <alignment wrapText="1"/>
    </xf>
    <xf numFmtId="38" fontId="5" fillId="0" borderId="5" xfId="0" applyNumberFormat="1" applyFont="1" applyBorder="1" applyAlignment="1">
      <alignment wrapText="1"/>
    </xf>
    <xf numFmtId="0" fontId="5" fillId="0" borderId="98" xfId="0" applyFont="1" applyBorder="1" applyAlignment="1">
      <alignment horizontal="right"/>
    </xf>
    <xf numFmtId="0" fontId="5" fillId="0" borderId="86" xfId="0" applyFont="1" applyBorder="1" applyAlignment="1">
      <alignment wrapText="1"/>
    </xf>
    <xf numFmtId="178" fontId="8" fillId="0" borderId="24" xfId="2" applyNumberFormat="1" applyFont="1" applyFill="1" applyBorder="1"/>
    <xf numFmtId="178" fontId="8" fillId="0" borderId="20" xfId="2" applyNumberFormat="1" applyFont="1" applyFill="1" applyBorder="1"/>
    <xf numFmtId="178" fontId="8" fillId="0" borderId="50" xfId="2" applyNumberFormat="1" applyFont="1" applyFill="1" applyBorder="1"/>
    <xf numFmtId="178" fontId="8" fillId="0" borderId="14" xfId="2" applyNumberFormat="1" applyFont="1" applyFill="1" applyBorder="1"/>
    <xf numFmtId="178" fontId="8" fillId="0" borderId="22" xfId="2" applyNumberFormat="1" applyFont="1" applyFill="1" applyBorder="1"/>
    <xf numFmtId="38" fontId="5" fillId="0" borderId="78" xfId="0" applyNumberFormat="1" applyFont="1" applyBorder="1" applyAlignment="1">
      <alignment wrapText="1"/>
    </xf>
    <xf numFmtId="0" fontId="5" fillId="0" borderId="81" xfId="0" applyFont="1" applyBorder="1"/>
    <xf numFmtId="0" fontId="5" fillId="0" borderId="99" xfId="0" applyFont="1" applyBorder="1"/>
    <xf numFmtId="178" fontId="8" fillId="0" borderId="12" xfId="2" applyNumberFormat="1" applyFont="1" applyFill="1" applyBorder="1"/>
    <xf numFmtId="0" fontId="5" fillId="0" borderId="100" xfId="0" applyFont="1" applyBorder="1" applyAlignment="1">
      <alignment horizontal="right"/>
    </xf>
    <xf numFmtId="178" fontId="8" fillId="0" borderId="53" xfId="2" applyNumberFormat="1" applyFont="1" applyFill="1" applyBorder="1" applyAlignment="1">
      <alignment horizontal="right"/>
    </xf>
    <xf numFmtId="0" fontId="5" fillId="0" borderId="63" xfId="0" applyFont="1" applyBorder="1"/>
    <xf numFmtId="178" fontId="8" fillId="0" borderId="86" xfId="2" applyNumberFormat="1" applyFont="1" applyFill="1" applyBorder="1"/>
    <xf numFmtId="178" fontId="8" fillId="0" borderId="53" xfId="2" applyNumberFormat="1" applyFont="1" applyFill="1" applyBorder="1"/>
    <xf numFmtId="38" fontId="5" fillId="0" borderId="80" xfId="0" applyNumberFormat="1" applyFont="1" applyBorder="1" applyAlignment="1">
      <alignment wrapText="1"/>
    </xf>
    <xf numFmtId="0" fontId="5" fillId="0" borderId="20" xfId="0" applyFont="1" applyBorder="1" applyAlignment="1">
      <alignment wrapText="1"/>
    </xf>
    <xf numFmtId="178" fontId="15" fillId="0" borderId="86" xfId="2" applyNumberFormat="1" applyFont="1" applyBorder="1"/>
    <xf numFmtId="178" fontId="15" fillId="0" borderId="53" xfId="2" applyNumberFormat="1" applyFont="1" applyBorder="1"/>
    <xf numFmtId="0" fontId="5" fillId="0" borderId="41" xfId="0" applyFont="1" applyBorder="1" applyAlignment="1">
      <alignment horizontal="center" vertical="center" wrapText="1"/>
    </xf>
    <xf numFmtId="0" fontId="5" fillId="0" borderId="54" xfId="0" applyFont="1" applyBorder="1" applyAlignment="1">
      <alignment wrapText="1"/>
    </xf>
    <xf numFmtId="38" fontId="5" fillId="0" borderId="87" xfId="0" applyNumberFormat="1" applyFont="1" applyBorder="1" applyAlignment="1">
      <alignment wrapText="1"/>
    </xf>
    <xf numFmtId="178" fontId="7" fillId="0" borderId="50" xfId="2" applyNumberFormat="1" applyFont="1" applyFill="1" applyBorder="1" applyAlignment="1">
      <alignment horizontal="right"/>
    </xf>
    <xf numFmtId="178" fontId="7" fillId="0" borderId="50" xfId="2" applyNumberFormat="1" applyFont="1" applyFill="1" applyBorder="1" applyAlignment="1">
      <alignment horizontal="right" shrinkToFit="1"/>
    </xf>
    <xf numFmtId="178" fontId="7" fillId="0" borderId="14" xfId="2" applyNumberFormat="1" applyFont="1" applyFill="1" applyBorder="1" applyAlignment="1">
      <alignment horizontal="right"/>
    </xf>
    <xf numFmtId="178" fontId="8" fillId="0" borderId="24" xfId="2" applyNumberFormat="1" applyFont="1" applyFill="1" applyBorder="1" applyAlignment="1">
      <alignment horizontal="right"/>
    </xf>
    <xf numFmtId="178" fontId="8" fillId="0" borderId="22" xfId="2" applyNumberFormat="1" applyFont="1" applyFill="1" applyBorder="1" applyAlignment="1">
      <alignment horizontal="right"/>
    </xf>
    <xf numFmtId="0" fontId="5" fillId="0" borderId="41" xfId="0" applyFont="1" applyBorder="1" applyAlignment="1">
      <alignment wrapText="1"/>
    </xf>
    <xf numFmtId="178" fontId="8" fillId="0" borderId="41" xfId="2" applyNumberFormat="1" applyFont="1" applyFill="1" applyBorder="1" applyAlignment="1">
      <alignment horizontal="right"/>
    </xf>
    <xf numFmtId="178" fontId="8" fillId="0" borderId="38" xfId="2" applyNumberFormat="1" applyFont="1" applyFill="1" applyBorder="1" applyAlignment="1">
      <alignment horizontal="right"/>
    </xf>
    <xf numFmtId="0" fontId="5" fillId="0" borderId="50" xfId="0" applyFont="1" applyBorder="1" applyAlignment="1">
      <alignment horizontal="left" vertical="center" wrapText="1"/>
    </xf>
    <xf numFmtId="38" fontId="5" fillId="0" borderId="96" xfId="0" applyNumberFormat="1" applyFont="1" applyBorder="1"/>
    <xf numFmtId="0" fontId="5" fillId="0" borderId="24" xfId="0" applyFont="1" applyBorder="1" applyAlignment="1">
      <alignment horizontal="center" vertical="center" wrapText="1"/>
    </xf>
    <xf numFmtId="38" fontId="5" fillId="0" borderId="5" xfId="0" applyNumberFormat="1" applyFont="1" applyBorder="1"/>
    <xf numFmtId="178" fontId="5" fillId="0" borderId="97" xfId="0" applyNumberFormat="1" applyFont="1" applyBorder="1" applyAlignment="1">
      <alignment horizontal="right"/>
    </xf>
    <xf numFmtId="0" fontId="5" fillId="0" borderId="66" xfId="0" applyFont="1" applyBorder="1" applyAlignment="1">
      <alignment horizontal="right" vertical="center"/>
    </xf>
    <xf numFmtId="178" fontId="8" fillId="0" borderId="67" xfId="2" applyNumberFormat="1" applyFont="1" applyFill="1" applyBorder="1"/>
    <xf numFmtId="178" fontId="8" fillId="0" borderId="67" xfId="2" applyNumberFormat="1" applyFont="1" applyFill="1" applyBorder="1" applyAlignment="1">
      <alignment horizontal="right"/>
    </xf>
    <xf numFmtId="178" fontId="8" fillId="0" borderId="101" xfId="2" applyNumberFormat="1" applyFont="1" applyFill="1" applyBorder="1" applyAlignment="1">
      <alignment horizontal="right"/>
    </xf>
    <xf numFmtId="178" fontId="8" fillId="0" borderId="101" xfId="2" applyNumberFormat="1" applyFont="1" applyFill="1" applyBorder="1"/>
    <xf numFmtId="0" fontId="5" fillId="0" borderId="66" xfId="0" applyFont="1" applyBorder="1" applyAlignment="1">
      <alignment horizontal="right"/>
    </xf>
    <xf numFmtId="178" fontId="8" fillId="0" borderId="89" xfId="2" applyNumberFormat="1" applyFont="1" applyFill="1" applyBorder="1"/>
    <xf numFmtId="178" fontId="5" fillId="0" borderId="0" xfId="2" applyNumberFormat="1" applyFont="1" applyBorder="1"/>
    <xf numFmtId="180" fontId="16" fillId="0" borderId="0" xfId="0" applyNumberFormat="1" applyFont="1"/>
    <xf numFmtId="0" fontId="0" fillId="0" borderId="72" xfId="0" applyBorder="1"/>
    <xf numFmtId="0" fontId="0" fillId="0" borderId="73" xfId="0" applyBorder="1"/>
    <xf numFmtId="38" fontId="5" fillId="0" borderId="78" xfId="0" applyNumberFormat="1" applyFont="1" applyBorder="1" applyAlignment="1">
      <alignment horizontal="right"/>
    </xf>
    <xf numFmtId="0" fontId="5" fillId="0" borderId="92" xfId="0" applyFont="1" applyBorder="1" applyAlignment="1">
      <alignment horizontal="right" shrinkToFit="1"/>
    </xf>
    <xf numFmtId="0" fontId="5" fillId="0" borderId="78" xfId="0" applyFont="1" applyBorder="1" applyAlignment="1">
      <alignment shrinkToFit="1"/>
    </xf>
    <xf numFmtId="0" fontId="5" fillId="0" borderId="93" xfId="0" applyFont="1" applyBorder="1" applyAlignment="1">
      <alignment shrinkToFit="1"/>
    </xf>
    <xf numFmtId="0" fontId="5" fillId="0" borderId="80" xfId="0" applyFont="1" applyBorder="1" applyAlignment="1">
      <alignment shrinkToFit="1"/>
    </xf>
    <xf numFmtId="0" fontId="5" fillId="0" borderId="41" xfId="0" applyFont="1" applyBorder="1" applyAlignment="1">
      <alignment horizontal="right"/>
    </xf>
    <xf numFmtId="0" fontId="5" fillId="0" borderId="40" xfId="0" applyFont="1" applyBorder="1" applyAlignment="1">
      <alignment horizontal="right" shrinkToFit="1"/>
    </xf>
    <xf numFmtId="178" fontId="8" fillId="0" borderId="41" xfId="2" applyNumberFormat="1" applyFont="1" applyFill="1" applyBorder="1" applyAlignment="1">
      <alignment shrinkToFit="1"/>
    </xf>
    <xf numFmtId="178" fontId="8" fillId="0" borderId="38" xfId="2" applyNumberFormat="1" applyFont="1" applyFill="1" applyBorder="1" applyAlignment="1">
      <alignment shrinkToFit="1"/>
    </xf>
    <xf numFmtId="0" fontId="8" fillId="0" borderId="40" xfId="0" applyFont="1" applyBorder="1" applyAlignment="1">
      <alignment horizontal="right" shrinkToFit="1"/>
    </xf>
    <xf numFmtId="178" fontId="8" fillId="0" borderId="45" xfId="2" applyNumberFormat="1" applyFont="1" applyFill="1" applyBorder="1" applyAlignment="1">
      <alignment shrinkToFit="1"/>
    </xf>
    <xf numFmtId="178" fontId="8" fillId="0" borderId="86" xfId="2" applyNumberFormat="1" applyFont="1" applyFill="1" applyBorder="1" applyAlignment="1">
      <alignment horizontal="right" shrinkToFit="1"/>
    </xf>
    <xf numFmtId="178" fontId="8" fillId="0" borderId="53" xfId="2" applyNumberFormat="1" applyFont="1" applyFill="1" applyBorder="1" applyAlignment="1">
      <alignment horizontal="right" shrinkToFit="1"/>
    </xf>
    <xf numFmtId="38" fontId="5" fillId="0" borderId="82" xfId="0" applyNumberFormat="1" applyFont="1" applyBorder="1" applyAlignment="1">
      <alignment horizontal="right" wrapText="1"/>
    </xf>
    <xf numFmtId="38" fontId="5" fillId="0" borderId="47" xfId="1" applyFont="1" applyFill="1" applyBorder="1" applyAlignment="1">
      <alignment horizontal="right"/>
    </xf>
    <xf numFmtId="0" fontId="5" fillId="0" borderId="95" xfId="0" applyFont="1" applyBorder="1" applyAlignment="1">
      <alignment horizontal="right" shrinkToFit="1"/>
    </xf>
    <xf numFmtId="0" fontId="5" fillId="0" borderId="82" xfId="0" applyFont="1" applyBorder="1" applyAlignment="1">
      <alignment shrinkToFit="1"/>
    </xf>
    <xf numFmtId="0" fontId="5" fillId="0" borderId="87" xfId="0" applyFont="1" applyBorder="1" applyAlignment="1">
      <alignment shrinkToFit="1"/>
    </xf>
    <xf numFmtId="0" fontId="5" fillId="0" borderId="96" xfId="0" applyFont="1" applyBorder="1" applyAlignment="1">
      <alignment shrinkToFit="1"/>
    </xf>
    <xf numFmtId="0" fontId="5" fillId="0" borderId="86" xfId="0" applyFont="1" applyBorder="1" applyAlignment="1">
      <alignment horizontal="right" wrapText="1"/>
    </xf>
    <xf numFmtId="0" fontId="5" fillId="0" borderId="49" xfId="0" applyFont="1" applyBorder="1" applyAlignment="1">
      <alignment horizontal="right" shrinkToFit="1"/>
    </xf>
    <xf numFmtId="178" fontId="15" fillId="0" borderId="86" xfId="2" applyNumberFormat="1" applyFont="1" applyBorder="1" applyAlignment="1">
      <alignment horizontal="right" shrinkToFit="1"/>
    </xf>
    <xf numFmtId="0" fontId="8" fillId="0" borderId="49" xfId="0" applyFont="1" applyBorder="1" applyAlignment="1">
      <alignment horizontal="right" shrinkToFit="1"/>
    </xf>
    <xf numFmtId="178" fontId="15" fillId="0" borderId="102" xfId="2" applyNumberFormat="1" applyFont="1" applyFill="1" applyBorder="1" applyAlignment="1">
      <alignment horizontal="right" shrinkToFit="1"/>
    </xf>
    <xf numFmtId="178" fontId="8" fillId="0" borderId="102" xfId="2" applyNumberFormat="1" applyFont="1" applyFill="1" applyBorder="1" applyAlignment="1">
      <alignment horizontal="right" shrinkToFit="1"/>
    </xf>
    <xf numFmtId="38" fontId="5" fillId="0" borderId="81" xfId="0" applyNumberFormat="1" applyFont="1" applyBorder="1" applyAlignment="1">
      <alignment horizontal="right" wrapText="1"/>
    </xf>
    <xf numFmtId="38" fontId="5" fillId="0" borderId="12" xfId="1" applyFont="1" applyFill="1" applyBorder="1" applyAlignment="1">
      <alignment horizontal="right"/>
    </xf>
    <xf numFmtId="0" fontId="5" fillId="0" borderId="64" xfId="0" applyFont="1" applyBorder="1" applyAlignment="1">
      <alignment horizontal="right" shrinkToFit="1"/>
    </xf>
    <xf numFmtId="178" fontId="8" fillId="0" borderId="50" xfId="2" applyNumberFormat="1" applyFont="1" applyFill="1" applyBorder="1" applyAlignment="1">
      <alignment horizontal="right" shrinkToFit="1"/>
    </xf>
    <xf numFmtId="178" fontId="15" fillId="0" borderId="50" xfId="2" applyNumberFormat="1" applyFont="1" applyFill="1" applyBorder="1" applyAlignment="1">
      <alignment horizontal="right" shrinkToFit="1"/>
    </xf>
    <xf numFmtId="0" fontId="5" fillId="0" borderId="98" xfId="0" applyFont="1" applyBorder="1" applyAlignment="1">
      <alignment horizontal="right" shrinkToFit="1"/>
    </xf>
    <xf numFmtId="0" fontId="8" fillId="0" borderId="64" xfId="0" applyFont="1" applyBorder="1" applyAlignment="1">
      <alignment horizontal="right" shrinkToFit="1"/>
    </xf>
    <xf numFmtId="0" fontId="5" fillId="0" borderId="100" xfId="0" applyFont="1" applyBorder="1" applyAlignment="1">
      <alignment horizontal="right" shrinkToFit="1"/>
    </xf>
    <xf numFmtId="0" fontId="5" fillId="0" borderId="24" xfId="0" applyFont="1" applyBorder="1" applyAlignment="1">
      <alignment horizontal="right" wrapText="1"/>
    </xf>
    <xf numFmtId="178" fontId="5" fillId="0" borderId="103" xfId="0" applyNumberFormat="1" applyFont="1" applyBorder="1" applyAlignment="1">
      <alignment horizontal="right"/>
    </xf>
    <xf numFmtId="178" fontId="8" fillId="0" borderId="56" xfId="2" applyNumberFormat="1" applyFont="1" applyFill="1" applyBorder="1" applyAlignment="1">
      <alignment horizontal="right" shrinkToFit="1"/>
    </xf>
    <xf numFmtId="178" fontId="15" fillId="0" borderId="56" xfId="2" applyNumberFormat="1" applyFont="1" applyBorder="1" applyAlignment="1">
      <alignment horizontal="right" shrinkToFit="1"/>
    </xf>
    <xf numFmtId="0" fontId="8" fillId="0" borderId="104" xfId="0" applyFont="1" applyBorder="1" applyAlignment="1">
      <alignment horizontal="right" shrinkToFit="1"/>
    </xf>
    <xf numFmtId="178" fontId="15" fillId="0" borderId="56" xfId="2" applyNumberFormat="1" applyFont="1" applyFill="1" applyBorder="1" applyAlignment="1">
      <alignment horizontal="right" shrinkToFit="1"/>
    </xf>
    <xf numFmtId="178" fontId="15" fillId="0" borderId="54" xfId="2" applyNumberFormat="1" applyFont="1" applyFill="1" applyBorder="1" applyAlignment="1">
      <alignment horizontal="right" shrinkToFit="1"/>
    </xf>
    <xf numFmtId="0" fontId="5" fillId="0" borderId="81" xfId="0" applyFont="1" applyBorder="1" applyAlignment="1">
      <alignment shrinkToFit="1"/>
    </xf>
    <xf numFmtId="0" fontId="5" fillId="0" borderId="99" xfId="0" applyFont="1" applyBorder="1" applyAlignment="1">
      <alignment shrinkToFit="1"/>
    </xf>
    <xf numFmtId="0" fontId="5" fillId="0" borderId="63" xfId="0" applyFont="1" applyBorder="1" applyAlignment="1">
      <alignment shrinkToFit="1"/>
    </xf>
    <xf numFmtId="178" fontId="5" fillId="0" borderId="31" xfId="0" applyNumberFormat="1" applyFont="1" applyBorder="1" applyAlignment="1">
      <alignment horizontal="right"/>
    </xf>
    <xf numFmtId="178" fontId="8" fillId="0" borderId="14" xfId="2" applyNumberFormat="1" applyFont="1" applyFill="1" applyBorder="1" applyAlignment="1">
      <alignment horizontal="right" shrinkToFit="1"/>
    </xf>
    <xf numFmtId="178" fontId="17" fillId="0" borderId="50" xfId="2" applyNumberFormat="1" applyFont="1" applyFill="1" applyBorder="1" applyAlignment="1">
      <alignment horizontal="right" shrinkToFit="1"/>
    </xf>
    <xf numFmtId="38" fontId="5" fillId="0" borderId="78" xfId="0" applyNumberFormat="1" applyFont="1" applyBorder="1" applyAlignment="1">
      <alignment horizontal="right" wrapText="1"/>
    </xf>
    <xf numFmtId="178" fontId="8" fillId="0" borderId="24" xfId="2" applyNumberFormat="1" applyFont="1" applyFill="1" applyBorder="1" applyAlignment="1">
      <alignment horizontal="right" shrinkToFit="1"/>
    </xf>
    <xf numFmtId="178" fontId="8" fillId="0" borderId="97" xfId="2" applyNumberFormat="1" applyFont="1" applyFill="1" applyBorder="1" applyAlignment="1">
      <alignment horizontal="right" shrinkToFit="1"/>
    </xf>
    <xf numFmtId="0" fontId="7" fillId="0" borderId="100" xfId="0" applyFont="1" applyBorder="1" applyAlignment="1">
      <alignment horizontal="right" shrinkToFit="1"/>
    </xf>
    <xf numFmtId="9" fontId="7" fillId="0" borderId="50" xfId="2" applyFont="1" applyFill="1" applyBorder="1" applyAlignment="1">
      <alignment horizontal="right" shrinkToFit="1"/>
    </xf>
    <xf numFmtId="178" fontId="7" fillId="0" borderId="12" xfId="2" applyNumberFormat="1" applyFont="1" applyFill="1" applyBorder="1" applyAlignment="1">
      <alignment horizontal="right" shrinkToFit="1"/>
    </xf>
    <xf numFmtId="0" fontId="5" fillId="0" borderId="41" xfId="0" applyFont="1" applyBorder="1" applyAlignment="1">
      <alignment horizontal="right" wrapText="1"/>
    </xf>
    <xf numFmtId="178" fontId="8" fillId="0" borderId="41" xfId="2" applyNumberFormat="1" applyFont="1" applyFill="1" applyBorder="1" applyAlignment="1">
      <alignment horizontal="right" shrinkToFit="1"/>
    </xf>
    <xf numFmtId="178" fontId="8" fillId="0" borderId="56" xfId="2" applyNumberFormat="1" applyFont="1" applyFill="1" applyBorder="1" applyAlignment="1">
      <alignment shrinkToFit="1"/>
    </xf>
    <xf numFmtId="178" fontId="15" fillId="0" borderId="56" xfId="2" applyNumberFormat="1" applyFont="1" applyFill="1" applyBorder="1" applyAlignment="1">
      <alignment shrinkToFit="1"/>
    </xf>
    <xf numFmtId="0" fontId="5" fillId="0" borderId="55" xfId="0" applyFont="1" applyBorder="1" applyAlignment="1">
      <alignment horizontal="right" shrinkToFit="1"/>
    </xf>
    <xf numFmtId="178" fontId="15" fillId="0" borderId="54" xfId="2" applyNumberFormat="1" applyFont="1" applyFill="1" applyBorder="1" applyAlignment="1">
      <alignment shrinkToFit="1"/>
    </xf>
    <xf numFmtId="38" fontId="5" fillId="0" borderId="96" xfId="1" applyFont="1" applyFill="1" applyBorder="1" applyAlignment="1">
      <alignment horizontal="right"/>
    </xf>
    <xf numFmtId="0" fontId="5" fillId="0" borderId="97" xfId="0" applyFont="1" applyBorder="1" applyAlignment="1">
      <alignment horizontal="right"/>
    </xf>
    <xf numFmtId="178" fontId="8" fillId="0" borderId="86" xfId="2" applyNumberFormat="1" applyFont="1" applyFill="1" applyBorder="1" applyAlignment="1">
      <alignment shrinkToFit="1"/>
    </xf>
    <xf numFmtId="178" fontId="8" fillId="0" borderId="97" xfId="2" applyNumberFormat="1" applyFont="1" applyFill="1" applyBorder="1" applyAlignment="1">
      <alignment shrinkToFit="1"/>
    </xf>
    <xf numFmtId="178" fontId="8" fillId="0" borderId="53" xfId="2" applyNumberFormat="1" applyFont="1" applyFill="1" applyBorder="1" applyAlignment="1">
      <alignment shrinkToFit="1"/>
    </xf>
    <xf numFmtId="38" fontId="5" fillId="0" borderId="93" xfId="1" applyFont="1" applyFill="1" applyBorder="1" applyAlignment="1">
      <alignment horizontal="right"/>
    </xf>
    <xf numFmtId="0" fontId="5" fillId="0" borderId="66" xfId="0" applyFont="1" applyBorder="1" applyAlignment="1">
      <alignment horizontal="right" vertical="center" shrinkToFit="1"/>
    </xf>
    <xf numFmtId="178" fontId="8" fillId="0" borderId="67" xfId="2" applyNumberFormat="1" applyFont="1" applyFill="1" applyBorder="1" applyAlignment="1">
      <alignment shrinkToFit="1"/>
    </xf>
    <xf numFmtId="178" fontId="8" fillId="0" borderId="67" xfId="2" applyNumberFormat="1" applyFont="1" applyFill="1" applyBorder="1" applyAlignment="1">
      <alignment horizontal="right" shrinkToFit="1"/>
    </xf>
    <xf numFmtId="178" fontId="8" fillId="0" borderId="101" xfId="2" applyNumberFormat="1" applyFont="1" applyFill="1" applyBorder="1" applyAlignment="1">
      <alignment shrinkToFit="1"/>
    </xf>
    <xf numFmtId="0" fontId="5" fillId="0" borderId="66" xfId="0" applyFont="1" applyBorder="1" applyAlignment="1">
      <alignment horizontal="right" shrinkToFit="1"/>
    </xf>
    <xf numFmtId="178" fontId="8" fillId="0" borderId="101" xfId="2" applyNumberFormat="1" applyFont="1" applyFill="1" applyBorder="1" applyAlignment="1">
      <alignment horizontal="right" shrinkToFit="1"/>
    </xf>
    <xf numFmtId="178" fontId="8" fillId="0" borderId="89" xfId="2" applyNumberFormat="1" applyFont="1" applyFill="1" applyBorder="1" applyAlignment="1">
      <alignment shrinkToFit="1"/>
    </xf>
    <xf numFmtId="178" fontId="15" fillId="0" borderId="67" xfId="2" applyNumberFormat="1" applyFont="1" applyFill="1" applyBorder="1" applyAlignment="1">
      <alignment horizontal="right" shrinkToFit="1"/>
    </xf>
    <xf numFmtId="178" fontId="15" fillId="0" borderId="89" xfId="2" applyNumberFormat="1" applyFont="1" applyFill="1" applyBorder="1" applyAlignment="1">
      <alignment horizontal="right" shrinkToFit="1"/>
    </xf>
    <xf numFmtId="178" fontId="7" fillId="0" borderId="0" xfId="0" applyNumberFormat="1" applyFont="1"/>
    <xf numFmtId="0" fontId="18" fillId="0" borderId="0" xfId="0" applyFont="1"/>
    <xf numFmtId="0" fontId="7" fillId="0" borderId="0" xfId="0" applyFont="1"/>
    <xf numFmtId="180" fontId="19" fillId="0" borderId="0" xfId="0" applyNumberFormat="1" applyFont="1"/>
    <xf numFmtId="180" fontId="20" fillId="0" borderId="0" xfId="0" applyNumberFormat="1" applyFont="1"/>
    <xf numFmtId="181" fontId="5" fillId="0" borderId="0" xfId="0" applyNumberFormat="1" applyFont="1"/>
    <xf numFmtId="182" fontId="5" fillId="0" borderId="0" xfId="0" applyNumberFormat="1" applyFont="1"/>
    <xf numFmtId="38" fontId="5" fillId="0" borderId="78" xfId="0" applyNumberFormat="1" applyFont="1" applyBorder="1" applyAlignment="1">
      <alignment horizontal="right" shrinkToFit="1"/>
    </xf>
    <xf numFmtId="0" fontId="5" fillId="0" borderId="41" xfId="0" applyFont="1" applyBorder="1" applyAlignment="1">
      <alignment horizontal="right" shrinkToFit="1"/>
    </xf>
    <xf numFmtId="178" fontId="5" fillId="0" borderId="94" xfId="0" applyNumberFormat="1" applyFont="1" applyBorder="1" applyAlignment="1">
      <alignment horizontal="right" shrinkToFit="1"/>
    </xf>
    <xf numFmtId="38" fontId="5" fillId="0" borderId="82" xfId="0" applyNumberFormat="1" applyFont="1" applyBorder="1" applyAlignment="1">
      <alignment horizontal="right" shrinkToFit="1"/>
    </xf>
    <xf numFmtId="38" fontId="5" fillId="0" borderId="96" xfId="0" applyNumberFormat="1" applyFont="1" applyBorder="1" applyAlignment="1">
      <alignment horizontal="right" shrinkToFit="1"/>
    </xf>
    <xf numFmtId="0" fontId="5" fillId="0" borderId="24" xfId="0" applyFont="1" applyBorder="1" applyAlignment="1">
      <alignment horizontal="right" shrinkToFit="1"/>
    </xf>
    <xf numFmtId="0" fontId="5" fillId="0" borderId="20" xfId="0" applyFont="1" applyBorder="1" applyAlignment="1">
      <alignment horizontal="right" shrinkToFit="1"/>
    </xf>
    <xf numFmtId="178" fontId="8" fillId="0" borderId="12" xfId="2" applyNumberFormat="1" applyFont="1" applyFill="1" applyBorder="1" applyAlignment="1">
      <alignment horizontal="right" shrinkToFit="1"/>
    </xf>
    <xf numFmtId="178" fontId="17" fillId="0" borderId="14" xfId="2" applyNumberFormat="1" applyFont="1" applyFill="1" applyBorder="1" applyAlignment="1">
      <alignment horizontal="right" shrinkToFit="1"/>
    </xf>
    <xf numFmtId="38" fontId="5" fillId="0" borderId="93" xfId="0" applyNumberFormat="1" applyFont="1" applyBorder="1" applyAlignment="1">
      <alignment horizontal="right" shrinkToFit="1"/>
    </xf>
    <xf numFmtId="178" fontId="8" fillId="0" borderId="24" xfId="2" applyNumberFormat="1" applyFont="1" applyFill="1" applyBorder="1" applyAlignment="1">
      <alignment shrinkToFit="1"/>
    </xf>
    <xf numFmtId="178" fontId="8" fillId="0" borderId="20" xfId="2" applyNumberFormat="1" applyFont="1" applyFill="1" applyBorder="1" applyAlignment="1">
      <alignment shrinkToFit="1"/>
    </xf>
    <xf numFmtId="178" fontId="8" fillId="0" borderId="50" xfId="2" applyNumberFormat="1" applyFont="1" applyFill="1" applyBorder="1" applyAlignment="1">
      <alignment shrinkToFit="1"/>
    </xf>
    <xf numFmtId="178" fontId="8" fillId="0" borderId="14" xfId="2" applyNumberFormat="1" applyFont="1" applyFill="1" applyBorder="1" applyAlignment="1">
      <alignment shrinkToFit="1"/>
    </xf>
    <xf numFmtId="178" fontId="7" fillId="0" borderId="14" xfId="2" applyNumberFormat="1" applyFont="1" applyFill="1" applyBorder="1" applyAlignment="1">
      <alignment horizontal="right" shrinkToFit="1"/>
    </xf>
    <xf numFmtId="178" fontId="8" fillId="0" borderId="12" xfId="2" applyNumberFormat="1" applyFont="1" applyFill="1" applyBorder="1" applyAlignment="1">
      <alignment shrinkToFit="1"/>
    </xf>
    <xf numFmtId="178" fontId="8" fillId="0" borderId="22" xfId="2" applyNumberFormat="1" applyFont="1" applyFill="1" applyBorder="1" applyAlignment="1">
      <alignment shrinkToFit="1"/>
    </xf>
    <xf numFmtId="178" fontId="15" fillId="0" borderId="24" xfId="2" applyNumberFormat="1" applyFont="1" applyFill="1" applyBorder="1" applyAlignment="1">
      <alignment shrinkToFit="1"/>
    </xf>
    <xf numFmtId="178" fontId="15" fillId="0" borderId="22" xfId="2" applyNumberFormat="1" applyFont="1" applyFill="1" applyBorder="1" applyAlignment="1">
      <alignment shrinkToFit="1"/>
    </xf>
    <xf numFmtId="178" fontId="8" fillId="0" borderId="38" xfId="2" applyNumberFormat="1" applyFont="1" applyFill="1" applyBorder="1" applyAlignment="1">
      <alignment horizontal="right" shrinkToFit="1"/>
    </xf>
    <xf numFmtId="178" fontId="15" fillId="0" borderId="50" xfId="2" applyNumberFormat="1" applyFont="1" applyFill="1" applyBorder="1" applyAlignment="1">
      <alignment shrinkToFit="1"/>
    </xf>
    <xf numFmtId="178" fontId="8" fillId="0" borderId="22" xfId="2" applyNumberFormat="1" applyFont="1" applyFill="1" applyBorder="1" applyAlignment="1">
      <alignment horizontal="right" shrinkToFit="1"/>
    </xf>
    <xf numFmtId="0" fontId="5" fillId="0" borderId="38" xfId="0" applyFont="1" applyBorder="1" applyAlignment="1">
      <alignment horizontal="right" shrinkToFit="1"/>
    </xf>
    <xf numFmtId="178" fontId="15" fillId="0" borderId="41" xfId="2" applyNumberFormat="1" applyFont="1" applyFill="1" applyBorder="1" applyAlignment="1">
      <alignment shrinkToFit="1"/>
    </xf>
    <xf numFmtId="38" fontId="5" fillId="0" borderId="96" xfId="1" applyFont="1" applyFill="1" applyBorder="1" applyAlignment="1">
      <alignment horizontal="right" shrinkToFit="1"/>
    </xf>
    <xf numFmtId="0" fontId="5" fillId="0" borderId="97" xfId="0" applyFont="1" applyBorder="1" applyAlignment="1">
      <alignment horizontal="right" shrinkToFit="1"/>
    </xf>
    <xf numFmtId="38" fontId="5" fillId="0" borderId="93" xfId="1" applyFont="1" applyFill="1" applyBorder="1" applyAlignment="1">
      <alignment horizontal="right" shrinkToFit="1"/>
    </xf>
    <xf numFmtId="178" fontId="15" fillId="0" borderId="67" xfId="2" applyNumberFormat="1" applyFont="1" applyFill="1" applyBorder="1" applyAlignment="1">
      <alignment shrinkToFit="1"/>
    </xf>
    <xf numFmtId="180" fontId="21" fillId="0" borderId="0" xfId="0" applyNumberFormat="1" applyFont="1"/>
    <xf numFmtId="0" fontId="8" fillId="0" borderId="0" xfId="0" applyFont="1"/>
    <xf numFmtId="180" fontId="22" fillId="0" borderId="0" xfId="0" applyNumberFormat="1" applyFont="1"/>
    <xf numFmtId="178" fontId="8" fillId="0" borderId="45" xfId="2" applyNumberFormat="1" applyFont="1" applyFill="1" applyBorder="1" applyAlignment="1">
      <alignment horizontal="right"/>
    </xf>
    <xf numFmtId="178" fontId="8" fillId="0" borderId="89" xfId="2" applyNumberFormat="1" applyFont="1" applyFill="1" applyBorder="1" applyAlignment="1">
      <alignment horizontal="right"/>
    </xf>
    <xf numFmtId="178" fontId="8" fillId="0" borderId="105" xfId="2" applyNumberFormat="1" applyFont="1" applyFill="1" applyBorder="1" applyAlignment="1">
      <alignment horizontal="right" shrinkToFit="1"/>
    </xf>
    <xf numFmtId="178" fontId="8" fillId="0" borderId="45" xfId="2" applyNumberFormat="1" applyFont="1" applyFill="1" applyBorder="1" applyAlignment="1">
      <alignment horizontal="right" shrinkToFit="1"/>
    </xf>
    <xf numFmtId="178" fontId="8" fillId="0" borderId="89" xfId="2" applyNumberFormat="1" applyFont="1" applyFill="1" applyBorder="1" applyAlignment="1">
      <alignment horizontal="right" shrinkToFit="1"/>
    </xf>
    <xf numFmtId="0" fontId="23" fillId="0" borderId="0" xfId="0" applyFont="1" applyAlignment="1">
      <alignment horizontal="left"/>
    </xf>
    <xf numFmtId="0" fontId="5" fillId="0" borderId="3" xfId="0" applyFont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38" fontId="5" fillId="0" borderId="5" xfId="0" applyNumberFormat="1" applyFont="1" applyBorder="1" applyAlignment="1">
      <alignment vertical="center"/>
    </xf>
    <xf numFmtId="0" fontId="5" fillId="0" borderId="28" xfId="0" applyFont="1" applyBorder="1"/>
    <xf numFmtId="0" fontId="5" fillId="0" borderId="16" xfId="0" applyFont="1" applyBorder="1"/>
    <xf numFmtId="0" fontId="5" fillId="0" borderId="30" xfId="0" applyFont="1" applyBorder="1"/>
    <xf numFmtId="0" fontId="24" fillId="0" borderId="0" xfId="0" applyFont="1"/>
    <xf numFmtId="0" fontId="7" fillId="0" borderId="31" xfId="0" applyFont="1" applyBorder="1" applyAlignment="1">
      <alignment vertical="center"/>
    </xf>
    <xf numFmtId="178" fontId="5" fillId="0" borderId="32" xfId="2" applyNumberFormat="1" applyFont="1" applyFill="1" applyBorder="1"/>
    <xf numFmtId="178" fontId="5" fillId="0" borderId="33" xfId="2" applyNumberFormat="1" applyFont="1" applyFill="1" applyBorder="1"/>
    <xf numFmtId="178" fontId="5" fillId="0" borderId="31" xfId="2" applyNumberFormat="1" applyFont="1" applyFill="1" applyBorder="1"/>
    <xf numFmtId="178" fontId="5" fillId="0" borderId="36" xfId="2" applyNumberFormat="1" applyFont="1" applyFill="1" applyBorder="1"/>
    <xf numFmtId="0" fontId="7" fillId="0" borderId="38" xfId="0" applyFont="1" applyBorder="1" applyAlignment="1">
      <alignment vertical="center"/>
    </xf>
    <xf numFmtId="178" fontId="5" fillId="0" borderId="49" xfId="2" applyNumberFormat="1" applyFont="1" applyFill="1" applyBorder="1"/>
    <xf numFmtId="178" fontId="5" fillId="0" borderId="50" xfId="2" applyNumberFormat="1" applyFont="1" applyFill="1" applyBorder="1"/>
    <xf numFmtId="178" fontId="5" fillId="0" borderId="12" xfId="2" applyNumberFormat="1" applyFont="1" applyFill="1" applyBorder="1"/>
    <xf numFmtId="178" fontId="5" fillId="0" borderId="19" xfId="2" applyNumberFormat="1" applyFont="1" applyFill="1" applyBorder="1"/>
    <xf numFmtId="178" fontId="24" fillId="0" borderId="0" xfId="0" applyNumberFormat="1" applyFont="1"/>
    <xf numFmtId="38" fontId="5" fillId="0" borderId="85" xfId="0" applyNumberFormat="1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106" xfId="0" applyFont="1" applyBorder="1"/>
    <xf numFmtId="178" fontId="5" fillId="0" borderId="64" xfId="2" applyNumberFormat="1" applyFont="1" applyFill="1" applyBorder="1"/>
    <xf numFmtId="178" fontId="5" fillId="0" borderId="24" xfId="2" applyNumberFormat="1" applyFont="1" applyFill="1" applyBorder="1"/>
    <xf numFmtId="178" fontId="5" fillId="0" borderId="20" xfId="2" applyNumberFormat="1" applyFont="1" applyFill="1" applyBorder="1"/>
    <xf numFmtId="178" fontId="5" fillId="0" borderId="27" xfId="2" applyNumberFormat="1" applyFont="1" applyFill="1" applyBorder="1"/>
    <xf numFmtId="0" fontId="5" fillId="0" borderId="49" xfId="0" applyFont="1" applyBorder="1"/>
    <xf numFmtId="0" fontId="5" fillId="0" borderId="50" xfId="0" applyFont="1" applyBorder="1"/>
    <xf numFmtId="0" fontId="5" fillId="0" borderId="19" xfId="0" applyFont="1" applyBorder="1"/>
    <xf numFmtId="0" fontId="5" fillId="0" borderId="38" xfId="0" applyFont="1" applyBorder="1" applyAlignment="1">
      <alignment horizontal="center" vertical="center" wrapText="1"/>
    </xf>
    <xf numFmtId="178" fontId="5" fillId="0" borderId="40" xfId="2" applyNumberFormat="1" applyFont="1" applyFill="1" applyBorder="1"/>
    <xf numFmtId="178" fontId="5" fillId="0" borderId="41" xfId="2" applyNumberFormat="1" applyFont="1" applyFill="1" applyBorder="1"/>
    <xf numFmtId="178" fontId="5" fillId="0" borderId="38" xfId="2" applyNumberFormat="1" applyFont="1" applyFill="1" applyBorder="1"/>
    <xf numFmtId="178" fontId="5" fillId="0" borderId="44" xfId="2" applyNumberFormat="1" applyFont="1" applyFill="1" applyBorder="1"/>
    <xf numFmtId="38" fontId="5" fillId="0" borderId="12" xfId="0" applyNumberFormat="1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20" xfId="0" applyFont="1" applyBorder="1" applyAlignment="1">
      <alignment vertical="center"/>
    </xf>
    <xf numFmtId="0" fontId="5" fillId="0" borderId="16" xfId="0" applyFont="1" applyBorder="1" applyAlignment="1">
      <alignment horizontal="left" vertical="center" wrapText="1"/>
    </xf>
    <xf numFmtId="38" fontId="25" fillId="0" borderId="63" xfId="1" applyFont="1" applyFill="1" applyBorder="1" applyAlignment="1">
      <alignment horizontal="right"/>
    </xf>
    <xf numFmtId="0" fontId="5" fillId="0" borderId="31" xfId="0" applyFont="1" applyBorder="1" applyAlignment="1">
      <alignment horizontal="right" vertical="center"/>
    </xf>
    <xf numFmtId="178" fontId="5" fillId="0" borderId="66" xfId="2" applyNumberFormat="1" applyFont="1" applyFill="1" applyBorder="1"/>
    <xf numFmtId="178" fontId="5" fillId="0" borderId="67" xfId="2" applyNumberFormat="1" applyFont="1" applyFill="1" applyBorder="1"/>
    <xf numFmtId="178" fontId="5" fillId="0" borderId="101" xfId="2" applyNumberFormat="1" applyFont="1" applyFill="1" applyBorder="1"/>
    <xf numFmtId="178" fontId="5" fillId="0" borderId="70" xfId="2" applyNumberFormat="1" applyFont="1" applyFill="1" applyBorder="1"/>
    <xf numFmtId="0" fontId="5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7" fontId="5" fillId="0" borderId="0" xfId="0" applyNumberFormat="1" applyFont="1"/>
    <xf numFmtId="0" fontId="5" fillId="0" borderId="12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5" fillId="0" borderId="16" xfId="0" applyFont="1" applyBorder="1" applyAlignment="1">
      <alignment horizontal="right" vertical="center" justifyLastLine="1"/>
    </xf>
    <xf numFmtId="38" fontId="25" fillId="0" borderId="16" xfId="0" applyNumberFormat="1" applyFont="1" applyBorder="1" applyAlignment="1">
      <alignment horizontal="right" vertical="center" justifyLastLine="1"/>
    </xf>
    <xf numFmtId="0" fontId="5" fillId="0" borderId="28" xfId="0" applyFont="1" applyBorder="1" applyAlignment="1">
      <alignment horizontal="right" vertical="center"/>
    </xf>
    <xf numFmtId="0" fontId="25" fillId="0" borderId="41" xfId="0" applyFont="1" applyBorder="1" applyAlignment="1">
      <alignment horizontal="right" vertical="center" justifyLastLine="1"/>
    </xf>
    <xf numFmtId="0" fontId="5" fillId="0" borderId="40" xfId="0" applyFont="1" applyBorder="1" applyAlignment="1">
      <alignment horizontal="right" vertical="center"/>
    </xf>
    <xf numFmtId="178" fontId="7" fillId="0" borderId="41" xfId="2" applyNumberFormat="1" applyFont="1" applyFill="1" applyBorder="1" applyAlignment="1">
      <alignment horizontal="center"/>
    </xf>
    <xf numFmtId="178" fontId="5" fillId="0" borderId="56" xfId="2" applyNumberFormat="1" applyFont="1" applyFill="1" applyBorder="1" applyAlignment="1">
      <alignment horizontal="right"/>
    </xf>
    <xf numFmtId="178" fontId="7" fillId="0" borderId="45" xfId="2" applyNumberFormat="1" applyFont="1" applyFill="1" applyBorder="1" applyAlignment="1">
      <alignment horizontal="center"/>
    </xf>
    <xf numFmtId="38" fontId="25" fillId="0" borderId="46" xfId="0" applyNumberFormat="1" applyFont="1" applyBorder="1" applyAlignment="1">
      <alignment horizontal="right" vertical="center" wrapText="1"/>
    </xf>
    <xf numFmtId="0" fontId="25" fillId="0" borderId="49" xfId="0" applyFont="1" applyBorder="1" applyAlignment="1">
      <alignment horizontal="right" vertical="center"/>
    </xf>
    <xf numFmtId="0" fontId="25" fillId="0" borderId="81" xfId="0" applyFont="1" applyBorder="1"/>
    <xf numFmtId="0" fontId="25" fillId="0" borderId="81" xfId="0" applyFont="1" applyBorder="1" applyAlignment="1">
      <alignment horizontal="right"/>
    </xf>
    <xf numFmtId="0" fontId="25" fillId="0" borderId="63" xfId="0" applyFont="1" applyBorder="1"/>
    <xf numFmtId="0" fontId="25" fillId="0" borderId="50" xfId="0" applyFont="1" applyBorder="1" applyAlignment="1">
      <alignment horizontal="right" vertical="center"/>
    </xf>
    <xf numFmtId="0" fontId="25" fillId="0" borderId="24" xfId="0" applyFont="1" applyBorder="1" applyAlignment="1">
      <alignment horizontal="right" vertical="center" wrapText="1"/>
    </xf>
    <xf numFmtId="0" fontId="25" fillId="0" borderId="64" xfId="0" applyFont="1" applyBorder="1" applyAlignment="1">
      <alignment horizontal="right" vertical="center"/>
    </xf>
    <xf numFmtId="178" fontId="25" fillId="0" borderId="86" xfId="2" applyNumberFormat="1" applyFont="1" applyFill="1" applyBorder="1" applyAlignment="1">
      <alignment horizontal="center"/>
    </xf>
    <xf numFmtId="178" fontId="25" fillId="0" borderId="24" xfId="2" applyNumberFormat="1" applyFont="1" applyFill="1" applyBorder="1" applyAlignment="1">
      <alignment horizontal="right"/>
    </xf>
    <xf numFmtId="178" fontId="25" fillId="0" borderId="53" xfId="2" applyNumberFormat="1" applyFont="1" applyFill="1" applyBorder="1" applyAlignment="1">
      <alignment horizontal="center"/>
    </xf>
    <xf numFmtId="0" fontId="25" fillId="0" borderId="24" xfId="0" applyFont="1" applyBorder="1" applyAlignment="1">
      <alignment horizontal="right" vertical="center"/>
    </xf>
    <xf numFmtId="178" fontId="25" fillId="0" borderId="86" xfId="2" applyNumberFormat="1" applyFont="1" applyFill="1" applyBorder="1"/>
    <xf numFmtId="38" fontId="25" fillId="0" borderId="16" xfId="0" applyNumberFormat="1" applyFont="1" applyBorder="1" applyAlignment="1">
      <alignment horizontal="right" vertical="center" wrapText="1"/>
    </xf>
    <xf numFmtId="0" fontId="25" fillId="0" borderId="78" xfId="0" applyFont="1" applyBorder="1"/>
    <xf numFmtId="0" fontId="25" fillId="0" borderId="16" xfId="0" applyFont="1" applyBorder="1" applyAlignment="1">
      <alignment horizontal="right" vertical="center"/>
    </xf>
    <xf numFmtId="0" fontId="25" fillId="0" borderId="80" xfId="0" applyFont="1" applyBorder="1"/>
    <xf numFmtId="0" fontId="25" fillId="0" borderId="41" xfId="0" applyFont="1" applyBorder="1" applyAlignment="1">
      <alignment horizontal="right" vertical="center" wrapText="1"/>
    </xf>
    <xf numFmtId="178" fontId="25" fillId="0" borderId="41" xfId="2" applyNumberFormat="1" applyFont="1" applyFill="1" applyBorder="1" applyAlignment="1">
      <alignment horizontal="center"/>
    </xf>
    <xf numFmtId="0" fontId="25" fillId="0" borderId="85" xfId="0" applyFont="1" applyBorder="1" applyAlignment="1">
      <alignment horizontal="right" vertical="center"/>
    </xf>
    <xf numFmtId="0" fontId="25" fillId="0" borderId="82" xfId="0" applyFont="1" applyBorder="1"/>
    <xf numFmtId="0" fontId="25" fillId="0" borderId="87" xfId="0" applyFont="1" applyBorder="1"/>
    <xf numFmtId="0" fontId="25" fillId="0" borderId="46" xfId="0" applyFont="1" applyBorder="1" applyAlignment="1">
      <alignment horizontal="right" vertical="center"/>
    </xf>
    <xf numFmtId="178" fontId="25" fillId="0" borderId="86" xfId="2" applyNumberFormat="1" applyFont="1" applyFill="1" applyBorder="1" applyAlignment="1">
      <alignment horizontal="right"/>
    </xf>
    <xf numFmtId="0" fontId="25" fillId="0" borderId="28" xfId="0" applyFont="1" applyBorder="1" applyAlignment="1">
      <alignment horizontal="right" vertical="center"/>
    </xf>
    <xf numFmtId="0" fontId="5" fillId="0" borderId="78" xfId="0" applyFont="1" applyBorder="1" applyAlignment="1">
      <alignment horizontal="right"/>
    </xf>
    <xf numFmtId="0" fontId="5" fillId="0" borderId="80" xfId="0" applyFont="1" applyBorder="1" applyAlignment="1">
      <alignment horizontal="right"/>
    </xf>
    <xf numFmtId="0" fontId="25" fillId="0" borderId="40" xfId="0" applyFont="1" applyBorder="1" applyAlignment="1">
      <alignment horizontal="right" vertical="center"/>
    </xf>
    <xf numFmtId="178" fontId="5" fillId="0" borderId="105" xfId="2" applyNumberFormat="1" applyFont="1" applyFill="1" applyBorder="1" applyAlignment="1">
      <alignment horizontal="center"/>
    </xf>
    <xf numFmtId="178" fontId="5" fillId="0" borderId="56" xfId="2" applyNumberFormat="1" applyFont="1" applyFill="1" applyBorder="1"/>
    <xf numFmtId="178" fontId="5" fillId="0" borderId="54" xfId="2" applyNumberFormat="1" applyFont="1" applyFill="1" applyBorder="1" applyAlignment="1">
      <alignment horizontal="center"/>
    </xf>
    <xf numFmtId="0" fontId="5" fillId="0" borderId="46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87" xfId="0" applyFont="1" applyBorder="1" applyAlignment="1">
      <alignment horizontal="right"/>
    </xf>
    <xf numFmtId="0" fontId="5" fillId="0" borderId="24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right" vertical="center" wrapText="1"/>
    </xf>
    <xf numFmtId="178" fontId="5" fillId="0" borderId="86" xfId="2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right" vertical="center" wrapText="1"/>
    </xf>
    <xf numFmtId="0" fontId="5" fillId="0" borderId="66" xfId="0" applyFont="1" applyBorder="1" applyAlignment="1">
      <alignment horizontal="right" vertical="center"/>
    </xf>
    <xf numFmtId="178" fontId="5" fillId="0" borderId="110" xfId="2" applyNumberFormat="1" applyFont="1" applyFill="1" applyBorder="1" applyAlignment="1">
      <alignment horizontal="center"/>
    </xf>
    <xf numFmtId="178" fontId="5" fillId="0" borderId="67" xfId="2" applyNumberFormat="1" applyFont="1" applyFill="1" applyBorder="1" applyAlignment="1">
      <alignment horizontal="right"/>
    </xf>
    <xf numFmtId="178" fontId="5" fillId="0" borderId="111" xfId="2" applyNumberFormat="1" applyFont="1" applyFill="1" applyBorder="1" applyAlignment="1">
      <alignment horizontal="center"/>
    </xf>
    <xf numFmtId="0" fontId="5" fillId="0" borderId="67" xfId="0" applyFont="1" applyBorder="1" applyAlignment="1">
      <alignment horizontal="right" vertical="center"/>
    </xf>
    <xf numFmtId="178" fontId="5" fillId="0" borderId="110" xfId="2" applyNumberFormat="1" applyFont="1" applyFill="1" applyBorder="1"/>
    <xf numFmtId="0" fontId="8" fillId="0" borderId="0" xfId="0" applyFont="1" applyAlignment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4" borderId="8" xfId="0" applyFont="1" applyFill="1" applyBorder="1"/>
    <xf numFmtId="0" fontId="5" fillId="4" borderId="9" xfId="0" applyFont="1" applyFill="1" applyBorder="1"/>
    <xf numFmtId="0" fontId="7" fillId="4" borderId="9" xfId="0" applyFont="1" applyFill="1" applyBorder="1"/>
    <xf numFmtId="0" fontId="7" fillId="3" borderId="8" xfId="0" applyFont="1" applyFill="1" applyBorder="1"/>
    <xf numFmtId="0" fontId="5" fillId="3" borderId="9" xfId="0" applyFont="1" applyFill="1" applyBorder="1"/>
    <xf numFmtId="0" fontId="7" fillId="3" borderId="10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90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90" xfId="0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5" xfId="0" applyFont="1" applyBorder="1"/>
    <xf numFmtId="0" fontId="10" fillId="0" borderId="91" xfId="0" applyFont="1" applyBorder="1"/>
    <xf numFmtId="0" fontId="10" fillId="0" borderId="7" xfId="0" applyFont="1" applyBorder="1"/>
    <xf numFmtId="178" fontId="10" fillId="0" borderId="112" xfId="0" applyNumberFormat="1" applyFont="1" applyBorder="1"/>
    <xf numFmtId="178" fontId="10" fillId="0" borderId="31" xfId="0" applyNumberFormat="1" applyFont="1" applyBorder="1"/>
    <xf numFmtId="178" fontId="10" fillId="0" borderId="113" xfId="0" applyNumberFormat="1" applyFont="1" applyBorder="1"/>
    <xf numFmtId="178" fontId="10" fillId="0" borderId="37" xfId="0" applyNumberFormat="1" applyFont="1" applyBorder="1"/>
    <xf numFmtId="178" fontId="10" fillId="0" borderId="39" xfId="2" applyNumberFormat="1" applyFont="1" applyFill="1" applyBorder="1"/>
    <xf numFmtId="178" fontId="10" fillId="0" borderId="114" xfId="2" applyNumberFormat="1" applyFont="1" applyFill="1" applyBorder="1"/>
    <xf numFmtId="178" fontId="10" fillId="0" borderId="115" xfId="2" applyNumberFormat="1" applyFont="1" applyFill="1" applyBorder="1"/>
    <xf numFmtId="178" fontId="10" fillId="0" borderId="38" xfId="2" applyNumberFormat="1" applyFont="1" applyFill="1" applyBorder="1"/>
    <xf numFmtId="178" fontId="10" fillId="0" borderId="45" xfId="2" applyNumberFormat="1" applyFont="1" applyFill="1" applyBorder="1"/>
    <xf numFmtId="38" fontId="25" fillId="0" borderId="48" xfId="0" applyNumberFormat="1" applyFont="1" applyBorder="1" applyAlignment="1">
      <alignment horizontal="right"/>
    </xf>
    <xf numFmtId="0" fontId="10" fillId="0" borderId="85" xfId="0" applyFont="1" applyBorder="1"/>
    <xf numFmtId="0" fontId="10" fillId="0" borderId="13" xfId="0" applyFont="1" applyBorder="1"/>
    <xf numFmtId="0" fontId="10" fillId="0" borderId="12" xfId="0" applyFont="1" applyBorder="1"/>
    <xf numFmtId="0" fontId="10" fillId="0" borderId="15" xfId="0" applyFont="1" applyBorder="1"/>
    <xf numFmtId="0" fontId="10" fillId="0" borderId="14" xfId="0" applyFont="1" applyBorder="1"/>
    <xf numFmtId="178" fontId="10" fillId="0" borderId="86" xfId="2" applyNumberFormat="1" applyFont="1" applyFill="1" applyBorder="1"/>
    <xf numFmtId="178" fontId="10" fillId="0" borderId="116" xfId="2" applyNumberFormat="1" applyFont="1" applyFill="1" applyBorder="1"/>
    <xf numFmtId="178" fontId="10" fillId="0" borderId="117" xfId="2" applyNumberFormat="1" applyFont="1" applyFill="1" applyBorder="1"/>
    <xf numFmtId="178" fontId="10" fillId="0" borderId="97" xfId="2" applyNumberFormat="1" applyFont="1" applyFill="1" applyBorder="1"/>
    <xf numFmtId="178" fontId="10" fillId="0" borderId="53" xfId="2" applyNumberFormat="1" applyFont="1" applyFill="1" applyBorder="1"/>
    <xf numFmtId="38" fontId="25" fillId="0" borderId="7" xfId="0" applyNumberFormat="1" applyFont="1" applyBorder="1" applyAlignment="1">
      <alignment horizontal="right"/>
    </xf>
    <xf numFmtId="38" fontId="25" fillId="0" borderId="14" xfId="0" applyNumberFormat="1" applyFont="1" applyBorder="1" applyAlignment="1">
      <alignment horizontal="right"/>
    </xf>
    <xf numFmtId="0" fontId="10" fillId="0" borderId="118" xfId="0" applyFont="1" applyBorder="1"/>
    <xf numFmtId="0" fontId="10" fillId="0" borderId="46" xfId="0" applyFont="1" applyBorder="1"/>
    <xf numFmtId="0" fontId="10" fillId="0" borderId="47" xfId="0" applyFont="1" applyBorder="1"/>
    <xf numFmtId="0" fontId="10" fillId="0" borderId="48" xfId="0" applyFont="1" applyBorder="1"/>
    <xf numFmtId="0" fontId="10" fillId="0" borderId="119" xfId="0" applyFont="1" applyBorder="1"/>
    <xf numFmtId="178" fontId="10" fillId="0" borderId="120" xfId="2" applyNumberFormat="1" applyFont="1" applyFill="1" applyBorder="1"/>
    <xf numFmtId="178" fontId="10" fillId="0" borderId="121" xfId="2" applyNumberFormat="1" applyFont="1" applyFill="1" applyBorder="1"/>
    <xf numFmtId="178" fontId="10" fillId="0" borderId="103" xfId="2" applyNumberFormat="1" applyFont="1" applyFill="1" applyBorder="1"/>
    <xf numFmtId="178" fontId="10" fillId="0" borderId="54" xfId="2" applyNumberFormat="1" applyFont="1" applyFill="1" applyBorder="1"/>
    <xf numFmtId="178" fontId="10" fillId="0" borderId="104" xfId="2" applyNumberFormat="1" applyFont="1" applyFill="1" applyBorder="1"/>
    <xf numFmtId="178" fontId="10" fillId="0" borderId="122" xfId="2" applyNumberFormat="1" applyFont="1" applyFill="1" applyBorder="1"/>
    <xf numFmtId="0" fontId="10" fillId="0" borderId="92" xfId="0" applyFont="1" applyBorder="1"/>
    <xf numFmtId="178" fontId="10" fillId="0" borderId="110" xfId="2" applyNumberFormat="1" applyFont="1" applyFill="1" applyBorder="1"/>
    <xf numFmtId="178" fontId="10" fillId="0" borderId="123" xfId="2" applyNumberFormat="1" applyFont="1" applyFill="1" applyBorder="1"/>
    <xf numFmtId="178" fontId="10" fillId="0" borderId="124" xfId="2" applyNumberFormat="1" applyFont="1" applyFill="1" applyBorder="1"/>
    <xf numFmtId="178" fontId="10" fillId="0" borderId="125" xfId="2" applyNumberFormat="1" applyFont="1" applyFill="1" applyBorder="1"/>
    <xf numFmtId="178" fontId="10" fillId="0" borderId="111" xfId="2" applyNumberFormat="1" applyFont="1" applyFill="1" applyBorder="1"/>
    <xf numFmtId="0" fontId="5" fillId="0" borderId="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27" xfId="0" applyFont="1" applyBorder="1" applyAlignment="1">
      <alignment horizontal="center" vertical="center" wrapText="1"/>
    </xf>
    <xf numFmtId="0" fontId="5" fillId="0" borderId="12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49" xfId="0" applyFont="1" applyBorder="1"/>
    <xf numFmtId="0" fontId="1" fillId="0" borderId="50" xfId="0" applyFont="1" applyBorder="1"/>
    <xf numFmtId="0" fontId="5" fillId="0" borderId="22" xfId="0" applyFont="1" applyBorder="1" applyAlignment="1">
      <alignment horizontal="center" vertical="center" wrapText="1"/>
    </xf>
    <xf numFmtId="0" fontId="1" fillId="0" borderId="64" xfId="0" applyFont="1" applyBorder="1"/>
    <xf numFmtId="0" fontId="1" fillId="0" borderId="24" xfId="0" applyFont="1" applyBorder="1"/>
    <xf numFmtId="0" fontId="10" fillId="0" borderId="105" xfId="0" applyFont="1" applyBorder="1" applyAlignment="1">
      <alignment horizontal="right"/>
    </xf>
    <xf numFmtId="178" fontId="10" fillId="0" borderId="104" xfId="0" applyNumberFormat="1" applyFont="1" applyBorder="1"/>
    <xf numFmtId="178" fontId="10" fillId="0" borderId="129" xfId="0" applyNumberFormat="1" applyFont="1" applyBorder="1"/>
    <xf numFmtId="178" fontId="10" fillId="0" borderId="102" xfId="0" applyNumberFormat="1" applyFont="1" applyBorder="1"/>
    <xf numFmtId="178" fontId="10" fillId="0" borderId="105" xfId="0" applyNumberFormat="1" applyFont="1" applyBorder="1"/>
    <xf numFmtId="0" fontId="10" fillId="0" borderId="48" xfId="0" applyFont="1" applyBorder="1" applyAlignment="1">
      <alignment horizontal="right"/>
    </xf>
    <xf numFmtId="178" fontId="10" fillId="0" borderId="100" xfId="0" applyNumberFormat="1" applyFont="1" applyBorder="1"/>
    <xf numFmtId="178" fontId="10" fillId="0" borderId="130" xfId="0" applyNumberFormat="1" applyFont="1" applyBorder="1"/>
    <xf numFmtId="178" fontId="10" fillId="0" borderId="86" xfId="0" applyNumberFormat="1" applyFont="1" applyBorder="1"/>
    <xf numFmtId="178" fontId="10" fillId="0" borderId="53" xfId="0" applyNumberFormat="1" applyFont="1" applyBorder="1"/>
    <xf numFmtId="0" fontId="10" fillId="0" borderId="53" xfId="0" applyFont="1" applyBorder="1" applyAlignment="1">
      <alignment horizontal="right"/>
    </xf>
    <xf numFmtId="0" fontId="10" fillId="0" borderId="54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178" fontId="10" fillId="0" borderId="55" xfId="0" applyNumberFormat="1" applyFont="1" applyBorder="1"/>
    <xf numFmtId="178" fontId="10" fillId="0" borderId="131" xfId="0" applyNumberFormat="1" applyFont="1" applyBorder="1"/>
    <xf numFmtId="178" fontId="10" fillId="0" borderId="56" xfId="0" applyNumberFormat="1" applyFont="1" applyBorder="1"/>
    <xf numFmtId="178" fontId="10" fillId="0" borderId="54" xfId="0" applyNumberFormat="1" applyFont="1" applyBorder="1"/>
    <xf numFmtId="0" fontId="10" fillId="0" borderId="95" xfId="0" applyFont="1" applyBorder="1"/>
    <xf numFmtId="178" fontId="10" fillId="0" borderId="132" xfId="0" applyNumberFormat="1" applyFont="1" applyBorder="1"/>
    <xf numFmtId="178" fontId="10" fillId="0" borderId="133" xfId="0" applyNumberFormat="1" applyFont="1" applyBorder="1"/>
    <xf numFmtId="178" fontId="10" fillId="0" borderId="110" xfId="0" applyNumberFormat="1" applyFont="1" applyBorder="1"/>
    <xf numFmtId="178" fontId="10" fillId="0" borderId="111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2" borderId="1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5" fillId="0" borderId="21" xfId="0" applyFont="1" applyBorder="1" applyAlignment="1">
      <alignment vertical="center"/>
    </xf>
    <xf numFmtId="0" fontId="10" fillId="2" borderId="23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38" fontId="5" fillId="0" borderId="6" xfId="0" applyNumberFormat="1" applyFont="1" applyBorder="1"/>
    <xf numFmtId="0" fontId="10" fillId="0" borderId="28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183" fontId="10" fillId="0" borderId="16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0" fontId="7" fillId="0" borderId="134" xfId="0" applyFont="1" applyBorder="1" applyAlignment="1">
      <alignment vertical="center"/>
    </xf>
    <xf numFmtId="178" fontId="10" fillId="0" borderId="32" xfId="0" applyNumberFormat="1" applyFont="1" applyBorder="1" applyAlignment="1">
      <alignment vertical="center"/>
    </xf>
    <xf numFmtId="178" fontId="10" fillId="0" borderId="33" xfId="0" applyNumberFormat="1" applyFont="1" applyBorder="1" applyAlignment="1">
      <alignment vertical="center"/>
    </xf>
    <xf numFmtId="178" fontId="10" fillId="0" borderId="34" xfId="0" applyNumberFormat="1" applyFont="1" applyBorder="1" applyAlignment="1">
      <alignment vertical="center"/>
    </xf>
    <xf numFmtId="178" fontId="10" fillId="0" borderId="35" xfId="0" applyNumberFormat="1" applyFont="1" applyBorder="1" applyAlignment="1">
      <alignment vertical="center"/>
    </xf>
    <xf numFmtId="178" fontId="10" fillId="0" borderId="36" xfId="0" applyNumberFormat="1" applyFont="1" applyBorder="1" applyAlignment="1">
      <alignment vertical="center"/>
    </xf>
    <xf numFmtId="0" fontId="7" fillId="0" borderId="114" xfId="0" applyFont="1" applyBorder="1" applyAlignment="1">
      <alignment vertical="center"/>
    </xf>
    <xf numFmtId="178" fontId="10" fillId="0" borderId="40" xfId="2" applyNumberFormat="1" applyFont="1" applyFill="1" applyBorder="1" applyAlignment="1">
      <alignment vertical="center"/>
    </xf>
    <xf numFmtId="178" fontId="10" fillId="0" borderId="41" xfId="2" applyNumberFormat="1" applyFont="1" applyFill="1" applyBorder="1" applyAlignment="1">
      <alignment vertical="center"/>
    </xf>
    <xf numFmtId="178" fontId="10" fillId="0" borderId="42" xfId="2" applyNumberFormat="1" applyFont="1" applyFill="1" applyBorder="1" applyAlignment="1">
      <alignment vertical="center"/>
    </xf>
    <xf numFmtId="178" fontId="10" fillId="0" borderId="43" xfId="2" applyNumberFormat="1" applyFont="1" applyFill="1" applyBorder="1" applyAlignment="1">
      <alignment vertical="center"/>
    </xf>
    <xf numFmtId="178" fontId="10" fillId="0" borderId="44" xfId="2" applyNumberFormat="1" applyFont="1" applyFill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5" fillId="0" borderId="8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78" fontId="10" fillId="0" borderId="81" xfId="0" applyNumberFormat="1" applyFont="1" applyBorder="1" applyAlignment="1">
      <alignment vertical="center"/>
    </xf>
    <xf numFmtId="0" fontId="5" fillId="0" borderId="135" xfId="0" applyFont="1" applyBorder="1" applyAlignment="1">
      <alignment vertical="center"/>
    </xf>
    <xf numFmtId="178" fontId="10" fillId="0" borderId="49" xfId="2" applyNumberFormat="1" applyFont="1" applyFill="1" applyBorder="1" applyAlignment="1">
      <alignment vertical="center"/>
    </xf>
    <xf numFmtId="178" fontId="10" fillId="0" borderId="50" xfId="2" applyNumberFormat="1" applyFont="1" applyFill="1" applyBorder="1" applyAlignment="1">
      <alignment vertical="center"/>
    </xf>
    <xf numFmtId="178" fontId="10" fillId="0" borderId="51" xfId="2" applyNumberFormat="1" applyFont="1" applyFill="1" applyBorder="1" applyAlignment="1">
      <alignment vertical="center"/>
    </xf>
    <xf numFmtId="178" fontId="10" fillId="0" borderId="52" xfId="2" applyNumberFormat="1" applyFont="1" applyFill="1" applyBorder="1" applyAlignment="1">
      <alignment vertical="center"/>
    </xf>
    <xf numFmtId="178" fontId="10" fillId="0" borderId="19" xfId="2" applyNumberFormat="1" applyFont="1" applyFill="1" applyBorder="1" applyAlignment="1">
      <alignment vertical="center"/>
    </xf>
    <xf numFmtId="178" fontId="10" fillId="0" borderId="100" xfId="2" applyNumberFormat="1" applyFont="1" applyFill="1" applyBorder="1" applyAlignment="1">
      <alignment vertical="center"/>
    </xf>
    <xf numFmtId="178" fontId="10" fillId="0" borderId="86" xfId="2" applyNumberFormat="1" applyFont="1" applyFill="1" applyBorder="1" applyAlignment="1">
      <alignment vertical="center"/>
    </xf>
    <xf numFmtId="178" fontId="10" fillId="0" borderId="136" xfId="2" applyNumberFormat="1" applyFont="1" applyFill="1" applyBorder="1" applyAlignment="1">
      <alignment vertical="center"/>
    </xf>
    <xf numFmtId="178" fontId="10" fillId="0" borderId="137" xfId="2" applyNumberFormat="1" applyFont="1" applyFill="1" applyBorder="1" applyAlignment="1">
      <alignment vertical="center"/>
    </xf>
    <xf numFmtId="178" fontId="10" fillId="0" borderId="122" xfId="2" applyNumberFormat="1" applyFont="1" applyFill="1" applyBorder="1" applyAlignment="1">
      <alignment vertical="center"/>
    </xf>
    <xf numFmtId="183" fontId="10" fillId="0" borderId="28" xfId="0" applyNumberFormat="1" applyFont="1" applyBorder="1" applyAlignment="1">
      <alignment vertical="center"/>
    </xf>
    <xf numFmtId="178" fontId="10" fillId="0" borderId="64" xfId="2" applyNumberFormat="1" applyFont="1" applyFill="1" applyBorder="1" applyAlignment="1">
      <alignment vertical="center"/>
    </xf>
    <xf numFmtId="178" fontId="10" fillId="0" borderId="24" xfId="2" applyNumberFormat="1" applyFont="1" applyFill="1" applyBorder="1" applyAlignment="1">
      <alignment vertical="center"/>
    </xf>
    <xf numFmtId="178" fontId="10" fillId="0" borderId="65" xfId="2" applyNumberFormat="1" applyFont="1" applyFill="1" applyBorder="1" applyAlignment="1">
      <alignment vertical="center"/>
    </xf>
    <xf numFmtId="178" fontId="10" fillId="0" borderId="26" xfId="2" applyNumberFormat="1" applyFont="1" applyFill="1" applyBorder="1" applyAlignment="1">
      <alignment vertical="center"/>
    </xf>
    <xf numFmtId="178" fontId="10" fillId="0" borderId="27" xfId="2" applyNumberFormat="1" applyFont="1" applyFill="1" applyBorder="1" applyAlignment="1">
      <alignment vertical="center"/>
    </xf>
    <xf numFmtId="0" fontId="5" fillId="0" borderId="138" xfId="0" applyFont="1" applyBorder="1" applyAlignment="1">
      <alignment horizontal="center" vertical="center"/>
    </xf>
    <xf numFmtId="0" fontId="10" fillId="0" borderId="8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39" xfId="0" applyFont="1" applyBorder="1" applyAlignment="1">
      <alignment vertical="center"/>
    </xf>
    <xf numFmtId="0" fontId="10" fillId="0" borderId="119" xfId="0" applyFont="1" applyBorder="1" applyAlignment="1">
      <alignment vertical="center"/>
    </xf>
    <xf numFmtId="0" fontId="10" fillId="0" borderId="106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vertical="center"/>
    </xf>
    <xf numFmtId="178" fontId="10" fillId="0" borderId="66" xfId="2" applyNumberFormat="1" applyFont="1" applyFill="1" applyBorder="1" applyAlignment="1">
      <alignment vertical="center"/>
    </xf>
    <xf numFmtId="178" fontId="10" fillId="0" borderId="67" xfId="2" applyNumberFormat="1" applyFont="1" applyFill="1" applyBorder="1" applyAlignment="1">
      <alignment vertical="center"/>
    </xf>
    <xf numFmtId="178" fontId="10" fillId="0" borderId="68" xfId="2" applyNumberFormat="1" applyFont="1" applyFill="1" applyBorder="1" applyAlignment="1">
      <alignment vertical="center"/>
    </xf>
    <xf numFmtId="178" fontId="10" fillId="0" borderId="69" xfId="2" applyNumberFormat="1" applyFont="1" applyFill="1" applyBorder="1" applyAlignment="1">
      <alignment vertical="center"/>
    </xf>
    <xf numFmtId="178" fontId="10" fillId="0" borderId="70" xfId="2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8" fontId="7" fillId="0" borderId="0" xfId="2" applyNumberFormat="1" applyFont="1" applyBorder="1" applyAlignment="1">
      <alignment vertical="center"/>
    </xf>
    <xf numFmtId="178" fontId="5" fillId="0" borderId="0" xfId="2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" applyNumberFormat="1" applyFont="1" applyAlignment="1">
      <alignment vertical="center"/>
    </xf>
    <xf numFmtId="38" fontId="5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0" fontId="27" fillId="0" borderId="142" xfId="0" applyFont="1" applyBorder="1" applyAlignment="1">
      <alignment horizontal="justify" vertical="center" wrapText="1"/>
    </xf>
    <xf numFmtId="0" fontId="28" fillId="0" borderId="143" xfId="0" applyFont="1" applyBorder="1" applyAlignment="1">
      <alignment horizontal="center" vertical="center" wrapText="1"/>
    </xf>
    <xf numFmtId="0" fontId="28" fillId="0" borderId="14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4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textRotation="255" wrapText="1"/>
    </xf>
    <xf numFmtId="0" fontId="29" fillId="0" borderId="146" xfId="0" applyFont="1" applyBorder="1" applyAlignment="1">
      <alignment horizontal="center" vertical="center" textRotation="255" wrapText="1"/>
    </xf>
    <xf numFmtId="0" fontId="28" fillId="0" borderId="147" xfId="0" applyFont="1" applyBorder="1" applyAlignment="1">
      <alignment horizontal="justify" vertical="center" wrapText="1"/>
    </xf>
    <xf numFmtId="0" fontId="28" fillId="0" borderId="142" xfId="0" applyFont="1" applyBorder="1" applyAlignment="1">
      <alignment horizontal="justify" vertical="center" wrapText="1"/>
    </xf>
    <xf numFmtId="0" fontId="28" fillId="0" borderId="69" xfId="0" applyFont="1" applyBorder="1" applyAlignment="1">
      <alignment horizontal="center" vertical="center" wrapText="1"/>
    </xf>
    <xf numFmtId="0" fontId="28" fillId="0" borderId="142" xfId="0" applyFont="1" applyBorder="1" applyAlignment="1">
      <alignment horizontal="center" vertical="center" wrapText="1"/>
    </xf>
    <xf numFmtId="0" fontId="28" fillId="0" borderId="14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textRotation="255" wrapText="1"/>
    </xf>
    <xf numFmtId="0" fontId="29" fillId="0" borderId="19" xfId="0" applyFont="1" applyBorder="1" applyAlignment="1">
      <alignment horizontal="center" vertical="center" textRotation="255" wrapText="1"/>
    </xf>
    <xf numFmtId="0" fontId="29" fillId="0" borderId="70" xfId="0" applyFont="1" applyBorder="1" applyAlignment="1">
      <alignment horizontal="center" vertical="center" textRotation="255" wrapText="1"/>
    </xf>
    <xf numFmtId="0" fontId="28" fillId="0" borderId="70" xfId="0" applyFont="1" applyBorder="1" applyAlignment="1">
      <alignment horizontal="center" vertical="center" textRotation="255" wrapText="1"/>
    </xf>
    <xf numFmtId="0" fontId="28" fillId="0" borderId="148" xfId="0" applyFont="1" applyBorder="1" applyAlignment="1">
      <alignment horizontal="justify" vertical="center" wrapText="1"/>
    </xf>
    <xf numFmtId="0" fontId="28" fillId="0" borderId="149" xfId="0" applyFont="1" applyBorder="1" applyAlignment="1">
      <alignment horizontal="justify" vertical="center" wrapText="1"/>
    </xf>
    <xf numFmtId="0" fontId="28" fillId="0" borderId="150" xfId="0" applyFont="1" applyBorder="1" applyAlignment="1">
      <alignment horizontal="justify" vertical="center" wrapText="1"/>
    </xf>
    <xf numFmtId="0" fontId="28" fillId="0" borderId="0" xfId="0" applyFont="1" applyAlignment="1">
      <alignment horizontal="justify" vertical="center" wrapText="1"/>
    </xf>
    <xf numFmtId="0" fontId="28" fillId="0" borderId="151" xfId="0" applyFont="1" applyBorder="1" applyAlignment="1">
      <alignment horizontal="center" vertical="center" wrapText="1"/>
    </xf>
    <xf numFmtId="0" fontId="28" fillId="0" borderId="152" xfId="0" applyFont="1" applyBorder="1" applyAlignment="1">
      <alignment horizontal="center" vertical="center" wrapText="1"/>
    </xf>
    <xf numFmtId="0" fontId="28" fillId="0" borderId="15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77" xfId="0" applyFont="1" applyFill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38" fontId="6" fillId="0" borderId="16" xfId="0" applyNumberFormat="1" applyFont="1" applyBorder="1" applyAlignment="1">
      <alignment horizontal="right" vertical="center" justifyLastLine="1"/>
    </xf>
    <xf numFmtId="38" fontId="6" fillId="0" borderId="5" xfId="0" applyNumberFormat="1" applyFont="1" applyBorder="1" applyAlignment="1">
      <alignment horizontal="right" vertical="center" justifyLastLine="1"/>
    </xf>
    <xf numFmtId="38" fontId="5" fillId="0" borderId="28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5" fillId="0" borderId="78" xfId="0" applyFont="1" applyBorder="1" applyAlignment="1">
      <alignment vertical="center"/>
    </xf>
    <xf numFmtId="0" fontId="5" fillId="0" borderId="80" xfId="0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38" fontId="5" fillId="0" borderId="40" xfId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185" fontId="7" fillId="0" borderId="41" xfId="2" applyNumberFormat="1" applyFont="1" applyFill="1" applyBorder="1" applyAlignment="1">
      <alignment vertical="center"/>
    </xf>
    <xf numFmtId="185" fontId="7" fillId="0" borderId="45" xfId="2" applyNumberFormat="1" applyFont="1" applyFill="1" applyBorder="1" applyAlignment="1">
      <alignment vertical="center"/>
    </xf>
    <xf numFmtId="38" fontId="31" fillId="0" borderId="46" xfId="0" applyNumberFormat="1" applyFont="1" applyBorder="1" applyAlignment="1">
      <alignment horizontal="right" vertical="center" wrapText="1"/>
    </xf>
    <xf numFmtId="38" fontId="5" fillId="0" borderId="85" xfId="1" applyFont="1" applyFill="1" applyBorder="1" applyAlignment="1">
      <alignment horizontal="right" vertical="center"/>
    </xf>
    <xf numFmtId="38" fontId="5" fillId="0" borderId="46" xfId="1" applyFont="1" applyFill="1" applyBorder="1" applyAlignment="1">
      <alignment horizontal="right" vertical="center"/>
    </xf>
    <xf numFmtId="0" fontId="5" fillId="0" borderId="81" xfId="0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38" fontId="5" fillId="0" borderId="85" xfId="1" applyFont="1" applyFill="1" applyBorder="1" applyAlignment="1">
      <alignment horizontal="right" vertical="center" wrapText="1"/>
    </xf>
    <xf numFmtId="38" fontId="5" fillId="0" borderId="46" xfId="1" applyFont="1" applyFill="1" applyBorder="1" applyAlignment="1">
      <alignment horizontal="right" vertical="center" wrapText="1"/>
    </xf>
    <xf numFmtId="38" fontId="5" fillId="0" borderId="138" xfId="1" applyFont="1" applyFill="1" applyBorder="1" applyAlignment="1">
      <alignment horizontal="right" vertical="center"/>
    </xf>
    <xf numFmtId="0" fontId="31" fillId="0" borderId="24" xfId="0" applyFont="1" applyBorder="1" applyAlignment="1">
      <alignment horizontal="right" vertical="center" wrapText="1"/>
    </xf>
    <xf numFmtId="38" fontId="5" fillId="0" borderId="64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185" fontId="7" fillId="0" borderId="24" xfId="2" applyNumberFormat="1" applyFont="1" applyFill="1" applyBorder="1" applyAlignment="1">
      <alignment vertical="center"/>
    </xf>
    <xf numFmtId="185" fontId="7" fillId="0" borderId="22" xfId="2" applyNumberFormat="1" applyFont="1" applyFill="1" applyBorder="1" applyAlignment="1">
      <alignment vertical="center"/>
    </xf>
    <xf numFmtId="38" fontId="5" fillId="0" borderId="64" xfId="1" applyFont="1" applyFill="1" applyBorder="1" applyAlignment="1">
      <alignment horizontal="right" vertical="center" wrapText="1"/>
    </xf>
    <xf numFmtId="38" fontId="5" fillId="0" borderId="24" xfId="1" applyFont="1" applyFill="1" applyBorder="1" applyAlignment="1">
      <alignment horizontal="right" vertical="center" wrapText="1"/>
    </xf>
    <xf numFmtId="38" fontId="5" fillId="0" borderId="3" xfId="1" applyFont="1" applyFill="1" applyBorder="1" applyAlignment="1">
      <alignment horizontal="right" vertical="center"/>
    </xf>
    <xf numFmtId="38" fontId="31" fillId="0" borderId="16" xfId="0" applyNumberFormat="1" applyFont="1" applyBorder="1" applyAlignment="1">
      <alignment horizontal="right" vertical="center" wrapText="1"/>
    </xf>
    <xf numFmtId="38" fontId="5" fillId="0" borderId="28" xfId="1" applyFont="1" applyFill="1" applyBorder="1" applyAlignment="1">
      <alignment horizontal="right" vertical="center" wrapText="1"/>
    </xf>
    <xf numFmtId="38" fontId="5" fillId="0" borderId="16" xfId="1" applyFont="1" applyFill="1" applyBorder="1" applyAlignment="1">
      <alignment horizontal="right" vertical="center" wrapText="1"/>
    </xf>
    <xf numFmtId="38" fontId="5" fillId="0" borderId="49" xfId="1" applyFont="1" applyFill="1" applyBorder="1" applyAlignment="1">
      <alignment horizontal="right" vertical="center" wrapText="1"/>
    </xf>
    <xf numFmtId="38" fontId="5" fillId="0" borderId="13" xfId="1" applyFont="1" applyFill="1" applyBorder="1" applyAlignment="1">
      <alignment horizontal="right" vertical="center" wrapText="1"/>
    </xf>
    <xf numFmtId="0" fontId="31" fillId="0" borderId="41" xfId="0" applyFont="1" applyBorder="1" applyAlignment="1">
      <alignment horizontal="right" vertical="center" wrapText="1"/>
    </xf>
    <xf numFmtId="38" fontId="5" fillId="0" borderId="40" xfId="1" applyFont="1" applyFill="1" applyBorder="1" applyAlignment="1">
      <alignment horizontal="right" vertical="center" wrapText="1"/>
    </xf>
    <xf numFmtId="38" fontId="5" fillId="0" borderId="21" xfId="1" applyFont="1" applyFill="1" applyBorder="1" applyAlignment="1">
      <alignment horizontal="right" vertical="center" wrapText="1"/>
    </xf>
    <xf numFmtId="38" fontId="5" fillId="0" borderId="140" xfId="1" applyFont="1" applyFill="1" applyBorder="1" applyAlignment="1">
      <alignment horizontal="right" vertical="center"/>
    </xf>
    <xf numFmtId="0" fontId="5" fillId="0" borderId="87" xfId="0" applyFont="1" applyBorder="1" applyAlignment="1">
      <alignment vertical="center"/>
    </xf>
    <xf numFmtId="38" fontId="5" fillId="0" borderId="154" xfId="1" applyFont="1" applyFill="1" applyBorder="1" applyAlignment="1">
      <alignment horizontal="right" vertical="center" wrapText="1"/>
    </xf>
    <xf numFmtId="38" fontId="5" fillId="0" borderId="23" xfId="1" applyFont="1" applyFill="1" applyBorder="1" applyAlignment="1">
      <alignment horizontal="right" vertical="center" wrapText="1"/>
    </xf>
    <xf numFmtId="38" fontId="5" fillId="0" borderId="91" xfId="1" applyFont="1" applyFill="1" applyBorder="1" applyAlignment="1">
      <alignment horizontal="right" vertical="center" wrapText="1"/>
    </xf>
    <xf numFmtId="38" fontId="5" fillId="0" borderId="15" xfId="1" applyFont="1" applyFill="1" applyBorder="1" applyAlignment="1">
      <alignment horizontal="right" vertical="center" wrapText="1"/>
    </xf>
    <xf numFmtId="38" fontId="5" fillId="0" borderId="50" xfId="1" applyFont="1" applyFill="1" applyBorder="1" applyAlignment="1">
      <alignment horizontal="right" vertical="center" wrapText="1"/>
    </xf>
    <xf numFmtId="38" fontId="5" fillId="0" borderId="115" xfId="1" applyFont="1" applyFill="1" applyBorder="1" applyAlignment="1">
      <alignment horizontal="right" vertical="center" wrapText="1"/>
    </xf>
    <xf numFmtId="38" fontId="5" fillId="0" borderId="41" xfId="1" applyFont="1" applyFill="1" applyBorder="1" applyAlignment="1">
      <alignment horizontal="right" vertical="center" wrapText="1"/>
    </xf>
    <xf numFmtId="38" fontId="6" fillId="0" borderId="5" xfId="0" applyNumberFormat="1" applyFont="1" applyBorder="1" applyAlignment="1">
      <alignment horizontal="right" vertical="center" wrapText="1"/>
    </xf>
    <xf numFmtId="38" fontId="5" fillId="0" borderId="49" xfId="1" applyFont="1" applyFill="1" applyBorder="1" applyAlignment="1">
      <alignment horizontal="right" vertical="center"/>
    </xf>
    <xf numFmtId="38" fontId="5" fillId="0" borderId="50" xfId="1" applyFont="1" applyFill="1" applyBorder="1" applyAlignment="1">
      <alignment horizontal="right" vertical="center"/>
    </xf>
    <xf numFmtId="38" fontId="5" fillId="0" borderId="66" xfId="1" applyFont="1" applyFill="1" applyBorder="1" applyAlignment="1">
      <alignment horizontal="right" vertical="center"/>
    </xf>
    <xf numFmtId="38" fontId="5" fillId="0" borderId="67" xfId="1" applyFont="1" applyFill="1" applyBorder="1" applyAlignment="1">
      <alignment horizontal="right" vertical="center"/>
    </xf>
    <xf numFmtId="38" fontId="5" fillId="0" borderId="67" xfId="1" applyFont="1" applyFill="1" applyBorder="1" applyAlignment="1">
      <alignment horizontal="right" vertical="center" wrapText="1"/>
    </xf>
    <xf numFmtId="185" fontId="7" fillId="0" borderId="67" xfId="2" applyNumberFormat="1" applyFont="1" applyFill="1" applyBorder="1" applyAlignment="1">
      <alignment vertical="center"/>
    </xf>
    <xf numFmtId="185" fontId="7" fillId="0" borderId="89" xfId="2" applyNumberFormat="1" applyFont="1" applyFill="1" applyBorder="1" applyAlignment="1">
      <alignment vertical="center"/>
    </xf>
    <xf numFmtId="38" fontId="5" fillId="0" borderId="66" xfId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180" fontId="12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3" borderId="91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3" xfId="0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5" fillId="0" borderId="78" xfId="0" applyFont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5" fillId="0" borderId="92" xfId="0" applyFont="1" applyBorder="1" applyAlignment="1">
      <alignment horizontal="right" vertical="center"/>
    </xf>
    <xf numFmtId="0" fontId="5" fillId="0" borderId="93" xfId="0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178" fontId="5" fillId="0" borderId="94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178" fontId="15" fillId="0" borderId="41" xfId="2" applyNumberFormat="1" applyFont="1" applyFill="1" applyBorder="1" applyAlignment="1">
      <alignment horizontal="right" vertical="center"/>
    </xf>
    <xf numFmtId="178" fontId="15" fillId="0" borderId="38" xfId="2" applyNumberFormat="1" applyFont="1" applyFill="1" applyBorder="1" applyAlignment="1">
      <alignment horizontal="right" vertical="center"/>
    </xf>
    <xf numFmtId="0" fontId="15" fillId="0" borderId="40" xfId="0" applyFont="1" applyBorder="1" applyAlignment="1">
      <alignment horizontal="right" vertical="center"/>
    </xf>
    <xf numFmtId="178" fontId="15" fillId="0" borderId="45" xfId="2" applyNumberFormat="1" applyFont="1" applyFill="1" applyBorder="1" applyAlignment="1">
      <alignment horizontal="right" vertical="center"/>
    </xf>
    <xf numFmtId="0" fontId="5" fillId="0" borderId="82" xfId="0" applyFont="1" applyBorder="1" applyAlignment="1">
      <alignment horizontal="right" vertical="center" wrapText="1"/>
    </xf>
    <xf numFmtId="38" fontId="5" fillId="0" borderId="47" xfId="1" applyFont="1" applyFill="1" applyBorder="1" applyAlignment="1">
      <alignment horizontal="right" vertical="center"/>
    </xf>
    <xf numFmtId="0" fontId="5" fillId="0" borderId="95" xfId="0" applyFont="1" applyBorder="1" applyAlignment="1">
      <alignment horizontal="right" vertical="center"/>
    </xf>
    <xf numFmtId="0" fontId="5" fillId="0" borderId="82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 wrapText="1"/>
    </xf>
    <xf numFmtId="0" fontId="5" fillId="0" borderId="100" xfId="0" applyFont="1" applyBorder="1" applyAlignment="1">
      <alignment horizontal="right" vertical="center"/>
    </xf>
    <xf numFmtId="178" fontId="15" fillId="0" borderId="24" xfId="2" applyNumberFormat="1" applyFont="1" applyFill="1" applyBorder="1" applyAlignment="1">
      <alignment horizontal="right" vertical="center"/>
    </xf>
    <xf numFmtId="178" fontId="15" fillId="0" borderId="24" xfId="2" applyNumberFormat="1" applyFont="1" applyFill="1" applyBorder="1" applyAlignment="1">
      <alignment horizontal="right" vertical="center" shrinkToFit="1"/>
    </xf>
    <xf numFmtId="178" fontId="15" fillId="0" borderId="20" xfId="2" applyNumberFormat="1" applyFont="1" applyFill="1" applyBorder="1" applyAlignment="1">
      <alignment horizontal="right" vertical="center"/>
    </xf>
    <xf numFmtId="0" fontId="15" fillId="0" borderId="100" xfId="0" applyFont="1" applyBorder="1" applyAlignment="1">
      <alignment horizontal="right" vertical="center"/>
    </xf>
    <xf numFmtId="178" fontId="15" fillId="0" borderId="22" xfId="2" applyNumberFormat="1" applyFont="1" applyFill="1" applyBorder="1" applyAlignment="1">
      <alignment horizontal="right" vertical="center"/>
    </xf>
    <xf numFmtId="0" fontId="5" fillId="0" borderId="78" xfId="0" applyFont="1" applyBorder="1" applyAlignment="1">
      <alignment horizontal="right" vertical="center" wrapText="1"/>
    </xf>
    <xf numFmtId="0" fontId="5" fillId="0" borderId="98" xfId="0" applyFont="1" applyBorder="1" applyAlignment="1">
      <alignment horizontal="right" vertical="center"/>
    </xf>
    <xf numFmtId="178" fontId="5" fillId="0" borderId="97" xfId="0" applyNumberFormat="1" applyFont="1" applyBorder="1" applyAlignment="1">
      <alignment horizontal="right" vertical="center"/>
    </xf>
    <xf numFmtId="0" fontId="5" fillId="0" borderId="64" xfId="0" applyFont="1" applyBorder="1" applyAlignment="1">
      <alignment horizontal="right" vertical="center"/>
    </xf>
    <xf numFmtId="0" fontId="15" fillId="0" borderId="64" xfId="0" applyFont="1" applyBorder="1" applyAlignment="1">
      <alignment horizontal="right" vertical="center"/>
    </xf>
    <xf numFmtId="0" fontId="5" fillId="0" borderId="81" xfId="0" applyFont="1" applyBorder="1" applyAlignment="1">
      <alignment horizontal="right" vertical="center"/>
    </xf>
    <xf numFmtId="0" fontId="5" fillId="0" borderId="99" xfId="0" applyFont="1" applyBorder="1" applyAlignment="1">
      <alignment horizontal="right" vertical="center"/>
    </xf>
    <xf numFmtId="178" fontId="15" fillId="0" borderId="24" xfId="2" applyNumberFormat="1" applyFont="1" applyBorder="1" applyAlignment="1">
      <alignment horizontal="right" vertical="center"/>
    </xf>
    <xf numFmtId="178" fontId="15" fillId="0" borderId="86" xfId="2" applyNumberFormat="1" applyFont="1" applyFill="1" applyBorder="1" applyAlignment="1">
      <alignment horizontal="right" vertical="center"/>
    </xf>
    <xf numFmtId="178" fontId="15" fillId="0" borderId="53" xfId="2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178" fontId="5" fillId="0" borderId="103" xfId="0" applyNumberFormat="1" applyFont="1" applyBorder="1" applyAlignment="1">
      <alignment horizontal="right" vertical="center"/>
    </xf>
    <xf numFmtId="178" fontId="15" fillId="0" borderId="56" xfId="2" applyNumberFormat="1" applyFont="1" applyFill="1" applyBorder="1" applyAlignment="1">
      <alignment horizontal="right" vertical="center"/>
    </xf>
    <xf numFmtId="178" fontId="15" fillId="0" borderId="56" xfId="2" applyNumberFormat="1" applyFont="1" applyFill="1" applyBorder="1" applyAlignment="1">
      <alignment horizontal="right" vertical="center" shrinkToFit="1"/>
    </xf>
    <xf numFmtId="178" fontId="15" fillId="0" borderId="54" xfId="2" applyNumberFormat="1" applyFont="1" applyFill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178" fontId="5" fillId="0" borderId="31" xfId="0" applyNumberFormat="1" applyFont="1" applyBorder="1" applyAlignment="1">
      <alignment horizontal="right" vertical="center"/>
    </xf>
    <xf numFmtId="0" fontId="5" fillId="0" borderId="49" xfId="0" applyFont="1" applyBorder="1" applyAlignment="1">
      <alignment horizontal="right" vertical="center"/>
    </xf>
    <xf numFmtId="0" fontId="15" fillId="0" borderId="49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 wrapText="1"/>
    </xf>
    <xf numFmtId="38" fontId="5" fillId="0" borderId="96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178" fontId="15" fillId="0" borderId="67" xfId="2" applyNumberFormat="1" applyFont="1" applyFill="1" applyBorder="1" applyAlignment="1">
      <alignment horizontal="right" vertical="center"/>
    </xf>
    <xf numFmtId="178" fontId="15" fillId="0" borderId="101" xfId="2" applyNumberFormat="1" applyFont="1" applyFill="1" applyBorder="1" applyAlignment="1">
      <alignment horizontal="right" vertical="center"/>
    </xf>
    <xf numFmtId="0" fontId="15" fillId="0" borderId="66" xfId="0" applyFont="1" applyBorder="1" applyAlignment="1">
      <alignment horizontal="right" vertical="center"/>
    </xf>
    <xf numFmtId="178" fontId="15" fillId="0" borderId="67" xfId="2" applyNumberFormat="1" applyFont="1" applyFill="1" applyBorder="1" applyAlignment="1">
      <alignment horizontal="right" vertical="center" shrinkToFit="1"/>
    </xf>
    <xf numFmtId="178" fontId="15" fillId="0" borderId="89" xfId="2" applyNumberFormat="1" applyFont="1" applyFill="1" applyBorder="1" applyAlignment="1">
      <alignment horizontal="right" vertical="center"/>
    </xf>
    <xf numFmtId="178" fontId="5" fillId="0" borderId="0" xfId="2" applyNumberFormat="1" applyFont="1" applyBorder="1" applyAlignment="1">
      <alignment vertical="center"/>
    </xf>
    <xf numFmtId="178" fontId="15" fillId="0" borderId="41" xfId="2" applyNumberFormat="1" applyFont="1" applyBorder="1" applyAlignment="1">
      <alignment horizontal="right" vertical="center"/>
    </xf>
    <xf numFmtId="0" fontId="5" fillId="0" borderId="82" xfId="0" applyFont="1" applyBorder="1" applyAlignment="1">
      <alignment horizontal="right" wrapText="1"/>
    </xf>
    <xf numFmtId="0" fontId="5" fillId="0" borderId="87" xfId="0" applyFont="1" applyBorder="1" applyAlignment="1">
      <alignment horizontal="right" vertical="center"/>
    </xf>
    <xf numFmtId="178" fontId="15" fillId="0" borderId="86" xfId="2" applyNumberFormat="1" applyFont="1" applyBorder="1" applyAlignment="1">
      <alignment horizontal="right" vertical="center"/>
    </xf>
    <xf numFmtId="0" fontId="5" fillId="0" borderId="78" xfId="0" applyFont="1" applyBorder="1" applyAlignment="1">
      <alignment horizontal="right" wrapText="1"/>
    </xf>
    <xf numFmtId="0" fontId="25" fillId="0" borderId="81" xfId="0" applyFont="1" applyBorder="1" applyAlignment="1">
      <alignment horizontal="right" vertical="center"/>
    </xf>
    <xf numFmtId="178" fontId="15" fillId="0" borderId="56" xfId="2" applyNumberFormat="1" applyFont="1" applyBorder="1" applyAlignment="1">
      <alignment horizontal="right" vertical="center"/>
    </xf>
    <xf numFmtId="38" fontId="5" fillId="0" borderId="96" xfId="0" applyNumberFormat="1" applyFont="1" applyBorder="1" applyAlignment="1">
      <alignment horizontal="right" wrapText="1"/>
    </xf>
    <xf numFmtId="0" fontId="5" fillId="0" borderId="20" xfId="0" applyFont="1" applyBorder="1" applyAlignment="1">
      <alignment horizontal="right" wrapText="1"/>
    </xf>
    <xf numFmtId="38" fontId="5" fillId="0" borderId="93" xfId="0" applyNumberFormat="1" applyFont="1" applyBorder="1" applyAlignment="1">
      <alignment horizontal="right" wrapText="1"/>
    </xf>
    <xf numFmtId="178" fontId="15" fillId="0" borderId="50" xfId="2" applyNumberFormat="1" applyFont="1" applyFill="1" applyBorder="1" applyAlignment="1">
      <alignment horizontal="right" vertical="center"/>
    </xf>
    <xf numFmtId="178" fontId="15" fillId="0" borderId="14" xfId="2" applyNumberFormat="1" applyFont="1" applyFill="1" applyBorder="1" applyAlignment="1">
      <alignment horizontal="right" vertical="center"/>
    </xf>
    <xf numFmtId="0" fontId="5" fillId="0" borderId="38" xfId="0" applyFont="1" applyBorder="1" applyAlignment="1">
      <alignment horizontal="right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6&#32113;&#35336;&#34920;(&#20840;&#20307;&#29256;).xlsx" TargetMode="External"/><Relationship Id="rId1" Type="http://schemas.openxmlformats.org/officeDocument/2006/relationships/externalLinkPath" Target="https://fukuipref-my.sharepoint.com/personal/rousei_pref_fukui_lg_jp/Documents/&#21172;&#20685;&#25919;&#31574;&#35506;&#12288;OneDrive/&#9733;&#12471;&#12531;&#12539;&#21172;&#20685;&#29872;&#22659;&#65319;/23%20&#23601;&#26989;&#29872;&#22659;&#22522;&#30990;&#35519;&#26619;/&#65330;&#65302;&#12288;&#22522;&#30990;&#35519;&#26619;/11&#65306;&#22577;&#21578;/HP&#25522;&#36617;&#29992;/R6&#32113;&#35336;&#34920;(&#20840;&#20307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表1"/>
      <sheetName val="表2"/>
      <sheetName val="表3‐1"/>
      <sheetName val="表3-2"/>
      <sheetName val="表3 形態別内訳(60歳以上 (3)"/>
      <sheetName val="表3-3"/>
      <sheetName val="表4"/>
      <sheetName val="表5-1"/>
      <sheetName val="表5-2"/>
      <sheetName val="表5-3"/>
      <sheetName val="表5-4"/>
      <sheetName val="表5-5"/>
      <sheetName val="表5-6"/>
      <sheetName val="表5-7"/>
      <sheetName val="表5-8"/>
      <sheetName val="表6"/>
      <sheetName val="表7"/>
      <sheetName val="表8"/>
      <sheetName val="表9"/>
      <sheetName val="表10"/>
      <sheetName val="表11"/>
      <sheetName val="表12-1"/>
      <sheetName val="表12-2"/>
      <sheetName val="表12-3"/>
      <sheetName val="表12-4"/>
      <sheetName val="表13"/>
      <sheetName val="表14"/>
      <sheetName val="表15-1"/>
      <sheetName val="表15-2"/>
      <sheetName val="表15-3"/>
      <sheetName val="表15-4"/>
      <sheetName val="表15-5"/>
      <sheetName val="表15-6"/>
      <sheetName val="表16-1"/>
      <sheetName val="表16-2"/>
      <sheetName val="表17"/>
      <sheetName val="表18-1"/>
      <sheetName val="表18-2"/>
      <sheetName val="表19"/>
      <sheetName val="表20"/>
      <sheetName val="表21-1"/>
      <sheetName val="表21-2"/>
      <sheetName val="表21-3"/>
      <sheetName val="表22"/>
      <sheetName val="表23"/>
      <sheetName val="表24-1"/>
      <sheetName val="表24-2"/>
      <sheetName val="表24-3"/>
      <sheetName val="表24-4"/>
      <sheetName val="表24-5"/>
      <sheetName val="表24-6"/>
      <sheetName val="表24-7"/>
      <sheetName val="表25"/>
      <sheetName val="表26"/>
      <sheetName val="表27-1"/>
      <sheetName val="表27-2"/>
      <sheetName val="表28-1"/>
      <sheetName val="表28-2"/>
      <sheetName val="表29"/>
      <sheetName val="表30-1"/>
      <sheetName val="表30-2"/>
      <sheetName val="表31-1"/>
      <sheetName val="表31-2"/>
      <sheetName val="表32-1"/>
      <sheetName val="表32-2"/>
      <sheetName val="表32-3"/>
      <sheetName val="表32-4"/>
      <sheetName val="表32-5"/>
      <sheetName val="表33-1 "/>
      <sheetName val="表33-2"/>
      <sheetName val="表33-3"/>
      <sheetName val="表34-1"/>
      <sheetName val="表34-2"/>
      <sheetName val="表35-1"/>
      <sheetName val="表35-2"/>
      <sheetName val="表35-3"/>
      <sheetName val="表36"/>
      <sheetName val="表37-1"/>
      <sheetName val="表37-2"/>
      <sheetName val="表38-1"/>
      <sheetName val="表38-2"/>
      <sheetName val="表38-3"/>
      <sheetName val="表38-4"/>
      <sheetName val="表34-2 案②"/>
      <sheetName val="表34-2ボツ２"/>
      <sheetName val="表34-2(ボツ)"/>
    </sheetNames>
    <sheetDataSet>
      <sheetData sheetId="0"/>
      <sheetData sheetId="1">
        <row r="11">
          <cell r="M11">
            <v>361</v>
          </cell>
          <cell r="N11">
            <v>228</v>
          </cell>
          <cell r="S11">
            <v>182</v>
          </cell>
          <cell r="T11">
            <v>401</v>
          </cell>
        </row>
        <row r="13">
          <cell r="M13">
            <v>0.9</v>
          </cell>
          <cell r="N13">
            <v>0.56899999999999995</v>
          </cell>
          <cell r="S13">
            <v>0.45400000000000001</v>
          </cell>
        </row>
        <row r="14">
          <cell r="E14">
            <v>44</v>
          </cell>
          <cell r="G14">
            <v>11</v>
          </cell>
          <cell r="M14">
            <v>45</v>
          </cell>
          <cell r="O14">
            <v>8</v>
          </cell>
          <cell r="U14">
            <v>44</v>
          </cell>
          <cell r="W14">
            <v>9</v>
          </cell>
        </row>
        <row r="15">
          <cell r="M15">
            <v>1</v>
          </cell>
          <cell r="N15">
            <v>0.2</v>
          </cell>
          <cell r="S15">
            <v>0.311</v>
          </cell>
          <cell r="T15">
            <v>1</v>
          </cell>
        </row>
        <row r="17">
          <cell r="E17">
            <v>73</v>
          </cell>
          <cell r="G17">
            <v>58</v>
          </cell>
          <cell r="M17">
            <v>71</v>
          </cell>
          <cell r="N17">
            <v>47</v>
          </cell>
          <cell r="O17">
            <v>35</v>
          </cell>
          <cell r="S17">
            <v>31</v>
          </cell>
          <cell r="T17">
            <v>75</v>
          </cell>
          <cell r="U17">
            <v>71</v>
          </cell>
          <cell r="W17">
            <v>52</v>
          </cell>
        </row>
        <row r="19">
          <cell r="M19">
            <v>0.94699999999999995</v>
          </cell>
          <cell r="N19">
            <v>0.627</v>
          </cell>
          <cell r="S19">
            <v>0.41299999999999998</v>
          </cell>
        </row>
        <row r="20">
          <cell r="E20">
            <v>24</v>
          </cell>
          <cell r="G20">
            <v>13</v>
          </cell>
          <cell r="M20">
            <v>24</v>
          </cell>
          <cell r="O20">
            <v>7</v>
          </cell>
          <cell r="U20">
            <v>19</v>
          </cell>
          <cell r="W20">
            <v>11</v>
          </cell>
        </row>
        <row r="21">
          <cell r="M21">
            <v>1</v>
          </cell>
          <cell r="N21">
            <v>0.41699999999999998</v>
          </cell>
          <cell r="S21">
            <v>0.33300000000000002</v>
          </cell>
          <cell r="T21">
            <v>1</v>
          </cell>
        </row>
        <row r="23">
          <cell r="E23">
            <v>81</v>
          </cell>
          <cell r="G23">
            <v>70</v>
          </cell>
          <cell r="M23">
            <v>75</v>
          </cell>
          <cell r="N23">
            <v>49</v>
          </cell>
          <cell r="O23">
            <v>37</v>
          </cell>
          <cell r="S23">
            <v>46</v>
          </cell>
          <cell r="T23">
            <v>90</v>
          </cell>
          <cell r="U23">
            <v>76</v>
          </cell>
          <cell r="W23">
            <v>67</v>
          </cell>
        </row>
        <row r="25">
          <cell r="M25">
            <v>0.83299999999999996</v>
          </cell>
          <cell r="N25">
            <v>0.54400000000000004</v>
          </cell>
          <cell r="S25">
            <v>0.51100000000000001</v>
          </cell>
        </row>
        <row r="26">
          <cell r="E26">
            <v>8</v>
          </cell>
          <cell r="G26">
            <v>6</v>
          </cell>
          <cell r="M26">
            <v>8</v>
          </cell>
          <cell r="O26">
            <v>4</v>
          </cell>
          <cell r="U26">
            <v>8</v>
          </cell>
          <cell r="W26">
            <v>6</v>
          </cell>
        </row>
        <row r="27">
          <cell r="M27">
            <v>1</v>
          </cell>
          <cell r="N27">
            <v>0.75</v>
          </cell>
          <cell r="S27">
            <v>0.5</v>
          </cell>
          <cell r="T27">
            <v>1</v>
          </cell>
        </row>
        <row r="29">
          <cell r="E29">
            <v>149</v>
          </cell>
          <cell r="G29">
            <v>125</v>
          </cell>
          <cell r="M29">
            <v>138</v>
          </cell>
          <cell r="N29">
            <v>107</v>
          </cell>
          <cell r="O29">
            <v>84</v>
          </cell>
          <cell r="S29">
            <v>79</v>
          </cell>
          <cell r="T29">
            <v>159</v>
          </cell>
          <cell r="U29">
            <v>142</v>
          </cell>
          <cell r="W29">
            <v>122</v>
          </cell>
        </row>
        <row r="31">
          <cell r="M31">
            <v>0.86799999999999999</v>
          </cell>
          <cell r="N31">
            <v>0.67300000000000004</v>
          </cell>
          <cell r="S31">
            <v>0.497</v>
          </cell>
        </row>
        <row r="32">
          <cell r="E32">
            <v>79</v>
          </cell>
          <cell r="G32">
            <v>48</v>
          </cell>
          <cell r="M32">
            <v>66</v>
          </cell>
          <cell r="O32">
            <v>13</v>
          </cell>
          <cell r="U32">
            <v>69</v>
          </cell>
          <cell r="W32">
            <v>45</v>
          </cell>
        </row>
        <row r="33">
          <cell r="M33">
            <v>0.75900000000000001</v>
          </cell>
          <cell r="N33">
            <v>0.218</v>
          </cell>
          <cell r="S33">
            <v>0.26400000000000001</v>
          </cell>
          <cell r="T33">
            <v>1</v>
          </cell>
        </row>
        <row r="35">
          <cell r="E35">
            <v>164</v>
          </cell>
          <cell r="G35">
            <v>119</v>
          </cell>
          <cell r="M35">
            <v>160</v>
          </cell>
          <cell r="O35">
            <v>66</v>
          </cell>
          <cell r="U35">
            <v>157</v>
          </cell>
          <cell r="W35">
            <v>112</v>
          </cell>
        </row>
        <row r="38">
          <cell r="E38">
            <v>53</v>
          </cell>
          <cell r="G38">
            <v>43</v>
          </cell>
          <cell r="M38">
            <v>52</v>
          </cell>
          <cell r="O38">
            <v>31</v>
          </cell>
          <cell r="U38">
            <v>51</v>
          </cell>
          <cell r="W38">
            <v>41</v>
          </cell>
        </row>
        <row r="41">
          <cell r="E41">
            <v>26</v>
          </cell>
          <cell r="G41">
            <v>26</v>
          </cell>
          <cell r="M41">
            <v>26</v>
          </cell>
          <cell r="O41">
            <v>22</v>
          </cell>
          <cell r="U41">
            <v>26</v>
          </cell>
          <cell r="W41">
            <v>24</v>
          </cell>
        </row>
        <row r="44">
          <cell r="E44">
            <v>31</v>
          </cell>
          <cell r="G44">
            <v>28</v>
          </cell>
          <cell r="M44">
            <v>31</v>
          </cell>
          <cell r="O44">
            <v>24</v>
          </cell>
          <cell r="U44">
            <v>31</v>
          </cell>
          <cell r="W44">
            <v>27</v>
          </cell>
        </row>
        <row r="47">
          <cell r="E47">
            <v>26</v>
          </cell>
          <cell r="G47">
            <v>19</v>
          </cell>
          <cell r="M47">
            <v>26</v>
          </cell>
          <cell r="O47">
            <v>19</v>
          </cell>
          <cell r="U47">
            <v>26</v>
          </cell>
          <cell r="W47">
            <v>18</v>
          </cell>
        </row>
      </sheetData>
      <sheetData sheetId="2">
        <row r="18">
          <cell r="I18">
            <v>612</v>
          </cell>
          <cell r="J18">
            <v>116</v>
          </cell>
          <cell r="O18">
            <v>50</v>
          </cell>
          <cell r="P18">
            <v>26</v>
          </cell>
        </row>
        <row r="21">
          <cell r="I21">
            <v>8060</v>
          </cell>
          <cell r="J21">
            <v>2055</v>
          </cell>
          <cell r="O21">
            <v>425</v>
          </cell>
          <cell r="P21">
            <v>509</v>
          </cell>
        </row>
        <row r="24">
          <cell r="I24">
            <v>1169</v>
          </cell>
          <cell r="J24">
            <v>200</v>
          </cell>
          <cell r="O24">
            <v>88</v>
          </cell>
          <cell r="P24">
            <v>31</v>
          </cell>
        </row>
        <row r="27">
          <cell r="I27">
            <v>1057</v>
          </cell>
          <cell r="J27">
            <v>675</v>
          </cell>
          <cell r="O27">
            <v>228</v>
          </cell>
          <cell r="P27">
            <v>787</v>
          </cell>
        </row>
        <row r="30">
          <cell r="I30">
            <v>469</v>
          </cell>
          <cell r="J30">
            <v>705</v>
          </cell>
          <cell r="O30">
            <v>21</v>
          </cell>
          <cell r="P30">
            <v>185</v>
          </cell>
        </row>
        <row r="33">
          <cell r="I33">
            <v>2869</v>
          </cell>
          <cell r="J33">
            <v>5015</v>
          </cell>
          <cell r="O33">
            <v>1133</v>
          </cell>
          <cell r="P33">
            <v>2780</v>
          </cell>
        </row>
        <row r="36">
          <cell r="I36">
            <v>232</v>
          </cell>
          <cell r="J36">
            <v>172</v>
          </cell>
          <cell r="O36">
            <v>37</v>
          </cell>
          <cell r="P36">
            <v>142</v>
          </cell>
        </row>
        <row r="39">
          <cell r="I39">
            <v>1172</v>
          </cell>
          <cell r="J39">
            <v>808</v>
          </cell>
          <cell r="O39">
            <v>278</v>
          </cell>
          <cell r="P39">
            <v>618</v>
          </cell>
        </row>
        <row r="42">
          <cell r="I42">
            <v>761</v>
          </cell>
          <cell r="J42">
            <v>540</v>
          </cell>
          <cell r="O42">
            <v>188</v>
          </cell>
          <cell r="P42">
            <v>351</v>
          </cell>
        </row>
        <row r="45">
          <cell r="I45">
            <v>591</v>
          </cell>
          <cell r="J45">
            <v>439</v>
          </cell>
          <cell r="O45">
            <v>253</v>
          </cell>
          <cell r="P45">
            <v>429</v>
          </cell>
        </row>
        <row r="48">
          <cell r="I48">
            <v>1691</v>
          </cell>
          <cell r="J48">
            <v>1464</v>
          </cell>
          <cell r="O48">
            <v>317</v>
          </cell>
          <cell r="P48">
            <v>976</v>
          </cell>
        </row>
        <row r="51">
          <cell r="I51">
            <v>9789</v>
          </cell>
          <cell r="J51">
            <v>5343</v>
          </cell>
          <cell r="O51">
            <v>872</v>
          </cell>
          <cell r="P51">
            <v>1802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18D7-F8BD-41E5-91C7-D563D3157C77}">
  <sheetPr>
    <tabColor rgb="FFFFC000"/>
    <pageSetUpPr fitToPage="1"/>
  </sheetPr>
  <dimension ref="B1:D105"/>
  <sheetViews>
    <sheetView view="pageBreakPreview" zoomScale="110" zoomScaleNormal="100" zoomScaleSheetLayoutView="110" workbookViewId="0"/>
  </sheetViews>
  <sheetFormatPr defaultRowHeight="13.2" x14ac:dyDescent="0.2"/>
  <cols>
    <col min="1" max="1" width="1.44140625" customWidth="1"/>
    <col min="2" max="2" width="3.6640625" customWidth="1"/>
    <col min="3" max="3" width="11.33203125" customWidth="1"/>
    <col min="4" max="4" width="87.6640625" customWidth="1"/>
  </cols>
  <sheetData>
    <row r="1" spans="2:4" ht="24" customHeight="1" x14ac:dyDescent="0.2">
      <c r="B1" s="1" t="s">
        <v>0</v>
      </c>
      <c r="C1" s="1"/>
      <c r="D1" s="1"/>
    </row>
    <row r="2" spans="2:4" ht="10.95" customHeight="1" x14ac:dyDescent="0.2"/>
    <row r="3" spans="2:4" ht="18" customHeight="1" x14ac:dyDescent="0.2">
      <c r="B3" s="2" t="s">
        <v>1</v>
      </c>
      <c r="C3" s="2"/>
      <c r="D3" s="3"/>
    </row>
    <row r="4" spans="2:4" ht="18" customHeight="1" x14ac:dyDescent="0.2">
      <c r="B4" s="2"/>
      <c r="C4" s="4" t="s">
        <v>2</v>
      </c>
      <c r="D4" s="5" t="s">
        <v>3</v>
      </c>
    </row>
    <row r="5" spans="2:4" ht="18" customHeight="1" x14ac:dyDescent="0.2">
      <c r="B5" s="2"/>
      <c r="C5" s="4" t="s">
        <v>4</v>
      </c>
      <c r="D5" s="5" t="s">
        <v>5</v>
      </c>
    </row>
    <row r="6" spans="2:4" ht="18" customHeight="1" x14ac:dyDescent="0.2">
      <c r="B6" s="2"/>
      <c r="C6" s="4" t="s">
        <v>6</v>
      </c>
      <c r="D6" s="5" t="s">
        <v>7</v>
      </c>
    </row>
    <row r="7" spans="2:4" ht="18" customHeight="1" x14ac:dyDescent="0.2">
      <c r="B7" s="2"/>
      <c r="C7" s="4" t="s">
        <v>8</v>
      </c>
      <c r="D7" s="5" t="s">
        <v>9</v>
      </c>
    </row>
    <row r="8" spans="2:4" ht="18" customHeight="1" x14ac:dyDescent="0.2">
      <c r="B8" s="2"/>
      <c r="C8" s="4" t="s">
        <v>10</v>
      </c>
      <c r="D8" s="5" t="s">
        <v>11</v>
      </c>
    </row>
    <row r="9" spans="2:4" ht="18" customHeight="1" x14ac:dyDescent="0.2">
      <c r="B9" s="2"/>
      <c r="C9" s="4" t="s">
        <v>12</v>
      </c>
      <c r="D9" s="5" t="s">
        <v>13</v>
      </c>
    </row>
    <row r="10" spans="2:4" ht="18" customHeight="1" x14ac:dyDescent="0.2">
      <c r="B10" s="2"/>
      <c r="C10" s="4" t="s">
        <v>14</v>
      </c>
      <c r="D10" s="5" t="s">
        <v>15</v>
      </c>
    </row>
    <row r="11" spans="2:4" ht="18" customHeight="1" x14ac:dyDescent="0.2">
      <c r="B11" s="2"/>
      <c r="C11" s="4" t="s">
        <v>16</v>
      </c>
      <c r="D11" s="5" t="s">
        <v>17</v>
      </c>
    </row>
    <row r="12" spans="2:4" ht="18" customHeight="1" x14ac:dyDescent="0.2">
      <c r="B12" s="2"/>
      <c r="C12" s="4" t="s">
        <v>18</v>
      </c>
      <c r="D12" s="5" t="s">
        <v>19</v>
      </c>
    </row>
    <row r="13" spans="2:4" ht="18" customHeight="1" x14ac:dyDescent="0.2">
      <c r="B13" s="2"/>
      <c r="C13" s="4" t="s">
        <v>20</v>
      </c>
      <c r="D13" s="5" t="s">
        <v>21</v>
      </c>
    </row>
    <row r="14" spans="2:4" ht="18" customHeight="1" x14ac:dyDescent="0.2">
      <c r="B14" s="2"/>
      <c r="C14" s="6" t="s">
        <v>22</v>
      </c>
      <c r="D14" s="6" t="s">
        <v>23</v>
      </c>
    </row>
    <row r="15" spans="2:4" ht="18" customHeight="1" x14ac:dyDescent="0.2">
      <c r="B15" s="2"/>
      <c r="C15" s="4" t="s">
        <v>24</v>
      </c>
      <c r="D15" s="5" t="s">
        <v>25</v>
      </c>
    </row>
    <row r="16" spans="2:4" ht="18" customHeight="1" x14ac:dyDescent="0.2">
      <c r="B16" s="2"/>
      <c r="C16" s="4" t="s">
        <v>26</v>
      </c>
      <c r="D16" s="5" t="s">
        <v>27</v>
      </c>
    </row>
    <row r="17" spans="2:4" ht="18" customHeight="1" x14ac:dyDescent="0.2">
      <c r="B17" s="2"/>
      <c r="C17" s="4" t="s">
        <v>28</v>
      </c>
      <c r="D17" s="5" t="s">
        <v>29</v>
      </c>
    </row>
    <row r="18" spans="2:4" ht="18" customHeight="1" x14ac:dyDescent="0.2">
      <c r="B18" s="2" t="s">
        <v>30</v>
      </c>
      <c r="C18" s="2"/>
      <c r="D18" s="3"/>
    </row>
    <row r="19" spans="2:4" ht="18" customHeight="1" x14ac:dyDescent="0.2">
      <c r="B19" s="2"/>
      <c r="C19" s="4" t="s">
        <v>31</v>
      </c>
      <c r="D19" s="5" t="s">
        <v>32</v>
      </c>
    </row>
    <row r="20" spans="2:4" ht="18" customHeight="1" x14ac:dyDescent="0.2">
      <c r="B20" s="2" t="s">
        <v>33</v>
      </c>
      <c r="C20" s="2"/>
      <c r="D20" s="3"/>
    </row>
    <row r="21" spans="2:4" ht="18" customHeight="1" x14ac:dyDescent="0.2">
      <c r="B21" s="2"/>
      <c r="C21" s="4" t="s">
        <v>34</v>
      </c>
      <c r="D21" s="5" t="s">
        <v>35</v>
      </c>
    </row>
    <row r="22" spans="2:4" ht="18" customHeight="1" x14ac:dyDescent="0.2">
      <c r="B22" s="2"/>
      <c r="C22" s="4" t="s">
        <v>36</v>
      </c>
      <c r="D22" s="5" t="s">
        <v>37</v>
      </c>
    </row>
    <row r="23" spans="2:4" ht="18" customHeight="1" x14ac:dyDescent="0.2">
      <c r="B23" s="2"/>
      <c r="C23" s="4" t="s">
        <v>38</v>
      </c>
      <c r="D23" s="5" t="s">
        <v>39</v>
      </c>
    </row>
    <row r="24" spans="2:4" ht="18" customHeight="1" x14ac:dyDescent="0.2">
      <c r="B24" s="2"/>
      <c r="C24" s="4" t="s">
        <v>40</v>
      </c>
      <c r="D24" s="5" t="s">
        <v>41</v>
      </c>
    </row>
    <row r="25" spans="2:4" ht="18" customHeight="1" x14ac:dyDescent="0.2">
      <c r="B25" s="2"/>
      <c r="C25" s="4" t="s">
        <v>42</v>
      </c>
      <c r="D25" s="5" t="s">
        <v>43</v>
      </c>
    </row>
    <row r="26" spans="2:4" ht="18" customHeight="1" x14ac:dyDescent="0.2">
      <c r="B26" s="2" t="s">
        <v>44</v>
      </c>
      <c r="C26" s="2"/>
      <c r="D26" s="3"/>
    </row>
    <row r="27" spans="2:4" ht="18" customHeight="1" x14ac:dyDescent="0.2">
      <c r="B27" s="2"/>
      <c r="C27" s="7" t="s">
        <v>45</v>
      </c>
      <c r="D27" s="4" t="s">
        <v>46</v>
      </c>
    </row>
    <row r="28" spans="2:4" ht="18" customHeight="1" x14ac:dyDescent="0.2">
      <c r="B28" s="2"/>
      <c r="C28" s="4" t="s">
        <v>47</v>
      </c>
      <c r="D28" s="5" t="s">
        <v>48</v>
      </c>
    </row>
    <row r="29" spans="2:4" ht="18" customHeight="1" x14ac:dyDescent="0.2">
      <c r="B29" s="2"/>
      <c r="C29" s="4" t="s">
        <v>49</v>
      </c>
      <c r="D29" s="5" t="s">
        <v>50</v>
      </c>
    </row>
    <row r="30" spans="2:4" ht="18" customHeight="1" x14ac:dyDescent="0.2">
      <c r="B30" s="2"/>
      <c r="C30" s="4" t="s">
        <v>51</v>
      </c>
      <c r="D30" s="5" t="s">
        <v>52</v>
      </c>
    </row>
    <row r="31" spans="2:4" ht="18" customHeight="1" x14ac:dyDescent="0.2">
      <c r="B31" s="2" t="s">
        <v>53</v>
      </c>
      <c r="C31" s="2"/>
      <c r="D31" s="3"/>
    </row>
    <row r="32" spans="2:4" ht="18" customHeight="1" x14ac:dyDescent="0.2">
      <c r="B32" s="2"/>
      <c r="C32" s="4" t="s">
        <v>54</v>
      </c>
      <c r="D32" s="5" t="s">
        <v>55</v>
      </c>
    </row>
    <row r="33" spans="2:4" ht="18" customHeight="1" x14ac:dyDescent="0.2">
      <c r="B33" s="2"/>
      <c r="C33" s="4" t="s">
        <v>56</v>
      </c>
      <c r="D33" s="5" t="s">
        <v>57</v>
      </c>
    </row>
    <row r="34" spans="2:4" ht="18" customHeight="1" x14ac:dyDescent="0.2">
      <c r="B34" s="2"/>
      <c r="C34" s="4" t="s">
        <v>58</v>
      </c>
      <c r="D34" s="5" t="s">
        <v>59</v>
      </c>
    </row>
    <row r="35" spans="2:4" ht="18" customHeight="1" x14ac:dyDescent="0.2">
      <c r="B35" s="2"/>
      <c r="C35" s="4" t="s">
        <v>60</v>
      </c>
      <c r="D35" s="5" t="s">
        <v>61</v>
      </c>
    </row>
    <row r="36" spans="2:4" ht="18" customHeight="1" x14ac:dyDescent="0.2">
      <c r="B36" s="2"/>
      <c r="C36" s="4" t="s">
        <v>62</v>
      </c>
      <c r="D36" s="5" t="s">
        <v>63</v>
      </c>
    </row>
    <row r="37" spans="2:4" ht="18" customHeight="1" x14ac:dyDescent="0.2">
      <c r="B37" s="2"/>
      <c r="C37" s="4" t="s">
        <v>64</v>
      </c>
      <c r="D37" s="5" t="s">
        <v>65</v>
      </c>
    </row>
    <row r="38" spans="2:4" ht="18" customHeight="1" x14ac:dyDescent="0.2">
      <c r="B38" s="2"/>
      <c r="C38" s="4" t="s">
        <v>66</v>
      </c>
      <c r="D38" s="5" t="s">
        <v>67</v>
      </c>
    </row>
    <row r="39" spans="2:4" ht="18" customHeight="1" x14ac:dyDescent="0.2">
      <c r="B39" s="2"/>
      <c r="C39" s="4" t="s">
        <v>68</v>
      </c>
      <c r="D39" s="5" t="s">
        <v>69</v>
      </c>
    </row>
    <row r="40" spans="2:4" ht="18" customHeight="1" x14ac:dyDescent="0.2">
      <c r="B40" s="2"/>
      <c r="C40" s="4" t="s">
        <v>70</v>
      </c>
      <c r="D40" s="5" t="s">
        <v>71</v>
      </c>
    </row>
    <row r="41" spans="2:4" ht="18" customHeight="1" x14ac:dyDescent="0.2">
      <c r="B41" s="2"/>
      <c r="C41" s="4" t="s">
        <v>72</v>
      </c>
      <c r="D41" s="5" t="s">
        <v>73</v>
      </c>
    </row>
    <row r="42" spans="2:4" ht="18" customHeight="1" x14ac:dyDescent="0.2">
      <c r="B42" s="2"/>
      <c r="C42" s="4" t="s">
        <v>74</v>
      </c>
      <c r="D42" s="5" t="s">
        <v>75</v>
      </c>
    </row>
    <row r="43" spans="2:4" ht="18" customHeight="1" x14ac:dyDescent="0.2">
      <c r="B43" s="2"/>
      <c r="C43" s="4" t="s">
        <v>76</v>
      </c>
      <c r="D43" s="5" t="s">
        <v>77</v>
      </c>
    </row>
    <row r="44" spans="2:4" ht="18" customHeight="1" x14ac:dyDescent="0.2">
      <c r="B44" s="2"/>
      <c r="C44" s="4" t="s">
        <v>78</v>
      </c>
      <c r="D44" s="5" t="s">
        <v>79</v>
      </c>
    </row>
    <row r="45" spans="2:4" ht="18" customHeight="1" x14ac:dyDescent="0.2">
      <c r="B45" s="2"/>
      <c r="C45" s="4" t="s">
        <v>80</v>
      </c>
      <c r="D45" s="5" t="s">
        <v>81</v>
      </c>
    </row>
    <row r="46" spans="2:4" ht="18" customHeight="1" x14ac:dyDescent="0.2">
      <c r="B46" s="2"/>
      <c r="C46" s="4" t="s">
        <v>82</v>
      </c>
      <c r="D46" s="5" t="s">
        <v>83</v>
      </c>
    </row>
    <row r="47" spans="2:4" ht="18" customHeight="1" x14ac:dyDescent="0.2">
      <c r="B47" s="2"/>
      <c r="C47" s="4" t="s">
        <v>84</v>
      </c>
      <c r="D47" s="5" t="s">
        <v>85</v>
      </c>
    </row>
    <row r="48" spans="2:4" ht="18" customHeight="1" x14ac:dyDescent="0.2">
      <c r="B48" s="2"/>
      <c r="C48" s="4" t="s">
        <v>86</v>
      </c>
      <c r="D48" s="5" t="s">
        <v>87</v>
      </c>
    </row>
    <row r="49" spans="2:4" ht="18" customHeight="1" x14ac:dyDescent="0.2">
      <c r="B49" s="2"/>
      <c r="C49" s="4" t="s">
        <v>88</v>
      </c>
      <c r="D49" s="5" t="s">
        <v>89</v>
      </c>
    </row>
    <row r="50" spans="2:4" ht="18" customHeight="1" x14ac:dyDescent="0.2">
      <c r="B50" s="2"/>
      <c r="C50" s="4" t="s">
        <v>90</v>
      </c>
      <c r="D50" s="5" t="s">
        <v>91</v>
      </c>
    </row>
    <row r="51" spans="2:4" ht="18" customHeight="1" x14ac:dyDescent="0.2">
      <c r="B51" s="2"/>
      <c r="C51" s="4" t="s">
        <v>92</v>
      </c>
      <c r="D51" s="5" t="s">
        <v>93</v>
      </c>
    </row>
    <row r="52" spans="2:4" ht="18" customHeight="1" x14ac:dyDescent="0.2">
      <c r="B52" s="2" t="s">
        <v>94</v>
      </c>
      <c r="C52" s="2"/>
      <c r="D52" s="3"/>
    </row>
    <row r="53" spans="2:4" ht="18" customHeight="1" x14ac:dyDescent="0.2">
      <c r="B53" s="2"/>
      <c r="C53" s="4" t="s">
        <v>95</v>
      </c>
      <c r="D53" s="5" t="s">
        <v>96</v>
      </c>
    </row>
    <row r="54" spans="2:4" ht="18" customHeight="1" x14ac:dyDescent="0.2">
      <c r="B54" s="2"/>
      <c r="C54" s="4" t="s">
        <v>97</v>
      </c>
      <c r="D54" s="5" t="s">
        <v>98</v>
      </c>
    </row>
    <row r="55" spans="2:4" ht="18" customHeight="1" x14ac:dyDescent="0.2">
      <c r="B55" s="2"/>
      <c r="C55" s="4" t="s">
        <v>99</v>
      </c>
      <c r="D55" s="5" t="s">
        <v>100</v>
      </c>
    </row>
    <row r="56" spans="2:4" ht="18" customHeight="1" x14ac:dyDescent="0.2">
      <c r="B56" s="2"/>
      <c r="C56" s="4" t="s">
        <v>101</v>
      </c>
      <c r="D56" s="5" t="s">
        <v>102</v>
      </c>
    </row>
    <row r="57" spans="2:4" ht="18" customHeight="1" x14ac:dyDescent="0.2">
      <c r="B57" s="2"/>
      <c r="C57" s="4" t="s">
        <v>103</v>
      </c>
      <c r="D57" s="5" t="s">
        <v>104</v>
      </c>
    </row>
    <row r="58" spans="2:4" ht="18" customHeight="1" x14ac:dyDescent="0.2">
      <c r="B58" s="2"/>
      <c r="C58" s="4" t="s">
        <v>105</v>
      </c>
      <c r="D58" s="5" t="s">
        <v>106</v>
      </c>
    </row>
    <row r="59" spans="2:4" ht="18" customHeight="1" x14ac:dyDescent="0.2">
      <c r="B59" s="2"/>
      <c r="C59" s="4" t="s">
        <v>107</v>
      </c>
      <c r="D59" s="5" t="s">
        <v>108</v>
      </c>
    </row>
    <row r="60" spans="2:4" ht="18" customHeight="1" x14ac:dyDescent="0.2">
      <c r="B60" s="2"/>
      <c r="C60" s="4" t="s">
        <v>109</v>
      </c>
      <c r="D60" s="5" t="s">
        <v>110</v>
      </c>
    </row>
    <row r="61" spans="2:4" ht="18" customHeight="1" x14ac:dyDescent="0.2">
      <c r="B61" s="2"/>
      <c r="C61" s="4" t="s">
        <v>111</v>
      </c>
      <c r="D61" s="5" t="s">
        <v>112</v>
      </c>
    </row>
    <row r="62" spans="2:4" ht="18" customHeight="1" x14ac:dyDescent="0.2">
      <c r="B62" s="2"/>
      <c r="C62" s="4" t="s">
        <v>113</v>
      </c>
      <c r="D62" s="5" t="s">
        <v>114</v>
      </c>
    </row>
    <row r="63" spans="2:4" ht="18" customHeight="1" x14ac:dyDescent="0.2">
      <c r="B63" s="2"/>
      <c r="C63" s="4" t="s">
        <v>115</v>
      </c>
      <c r="D63" s="5" t="s">
        <v>116</v>
      </c>
    </row>
    <row r="64" spans="2:4" ht="18" customHeight="1" x14ac:dyDescent="0.2">
      <c r="B64" s="2"/>
      <c r="C64" s="4" t="s">
        <v>117</v>
      </c>
      <c r="D64" s="5" t="s">
        <v>118</v>
      </c>
    </row>
    <row r="65" spans="2:4" ht="18" customHeight="1" x14ac:dyDescent="0.2">
      <c r="B65" s="2"/>
      <c r="C65" s="4" t="s">
        <v>119</v>
      </c>
      <c r="D65" s="5" t="s">
        <v>120</v>
      </c>
    </row>
    <row r="66" spans="2:4" ht="18" customHeight="1" x14ac:dyDescent="0.2">
      <c r="B66" s="2"/>
      <c r="C66" s="4" t="s">
        <v>121</v>
      </c>
      <c r="D66" s="5" t="s">
        <v>122</v>
      </c>
    </row>
    <row r="67" spans="2:4" ht="18" customHeight="1" x14ac:dyDescent="0.2">
      <c r="B67" s="2"/>
      <c r="C67" s="4" t="s">
        <v>123</v>
      </c>
      <c r="D67" s="5" t="s">
        <v>124</v>
      </c>
    </row>
    <row r="68" spans="2:4" ht="18" customHeight="1" x14ac:dyDescent="0.2">
      <c r="B68" s="2"/>
      <c r="C68" s="4" t="s">
        <v>125</v>
      </c>
      <c r="D68" s="5" t="s">
        <v>126</v>
      </c>
    </row>
    <row r="69" spans="2:4" ht="18" customHeight="1" x14ac:dyDescent="0.2">
      <c r="B69" s="2"/>
      <c r="C69" s="4" t="s">
        <v>127</v>
      </c>
      <c r="D69" s="5" t="s">
        <v>128</v>
      </c>
    </row>
    <row r="70" spans="2:4" ht="18" customHeight="1" x14ac:dyDescent="0.2">
      <c r="B70" s="2"/>
      <c r="C70" s="4" t="s">
        <v>129</v>
      </c>
      <c r="D70" s="5" t="s">
        <v>130</v>
      </c>
    </row>
    <row r="71" spans="2:4" ht="18" customHeight="1" x14ac:dyDescent="0.2">
      <c r="B71" s="2" t="s">
        <v>131</v>
      </c>
      <c r="C71" s="2"/>
      <c r="D71" s="3"/>
    </row>
    <row r="72" spans="2:4" ht="18" customHeight="1" x14ac:dyDescent="0.2">
      <c r="B72" s="2"/>
      <c r="C72" s="4" t="s">
        <v>132</v>
      </c>
      <c r="D72" s="5" t="s">
        <v>133</v>
      </c>
    </row>
    <row r="73" spans="2:4" ht="18" customHeight="1" x14ac:dyDescent="0.2">
      <c r="B73" s="2"/>
      <c r="C73" s="4" t="s">
        <v>134</v>
      </c>
      <c r="D73" s="5" t="s">
        <v>135</v>
      </c>
    </row>
    <row r="74" spans="2:4" ht="18" customHeight="1" x14ac:dyDescent="0.2">
      <c r="B74" s="2" t="s">
        <v>136</v>
      </c>
      <c r="C74" s="2"/>
      <c r="D74" s="3"/>
    </row>
    <row r="75" spans="2:4" ht="18" customHeight="1" x14ac:dyDescent="0.2">
      <c r="B75" s="2"/>
      <c r="C75" s="4" t="s">
        <v>137</v>
      </c>
      <c r="D75" s="5" t="s">
        <v>138</v>
      </c>
    </row>
    <row r="76" spans="2:4" ht="18" customHeight="1" x14ac:dyDescent="0.2">
      <c r="B76" s="2"/>
      <c r="C76" s="4" t="s">
        <v>139</v>
      </c>
      <c r="D76" s="5" t="s">
        <v>140</v>
      </c>
    </row>
    <row r="77" spans="2:4" ht="18" customHeight="1" x14ac:dyDescent="0.2">
      <c r="B77" s="2" t="s">
        <v>141</v>
      </c>
      <c r="C77" s="2"/>
      <c r="D77" s="3"/>
    </row>
    <row r="78" spans="2:4" ht="18" customHeight="1" x14ac:dyDescent="0.2">
      <c r="B78" s="2"/>
      <c r="C78" s="4" t="s">
        <v>142</v>
      </c>
      <c r="D78" s="5" t="s">
        <v>143</v>
      </c>
    </row>
    <row r="79" spans="2:4" ht="18" customHeight="1" x14ac:dyDescent="0.2">
      <c r="B79" s="2"/>
      <c r="C79" s="4" t="s">
        <v>144</v>
      </c>
      <c r="D79" s="5" t="s">
        <v>145</v>
      </c>
    </row>
    <row r="80" spans="2:4" ht="18" customHeight="1" x14ac:dyDescent="0.2">
      <c r="B80" s="2"/>
      <c r="C80" s="4" t="s">
        <v>146</v>
      </c>
      <c r="D80" s="5" t="s">
        <v>147</v>
      </c>
    </row>
    <row r="81" spans="2:4" ht="18" customHeight="1" x14ac:dyDescent="0.2">
      <c r="B81" s="2"/>
      <c r="C81" s="4" t="s">
        <v>148</v>
      </c>
      <c r="D81" s="5" t="s">
        <v>149</v>
      </c>
    </row>
    <row r="82" spans="2:4" ht="18" customHeight="1" x14ac:dyDescent="0.2">
      <c r="B82" s="2"/>
      <c r="C82" s="4" t="s">
        <v>150</v>
      </c>
      <c r="D82" s="5" t="s">
        <v>151</v>
      </c>
    </row>
    <row r="83" spans="2:4" ht="18" customHeight="1" x14ac:dyDescent="0.2">
      <c r="B83" s="2" t="s">
        <v>152</v>
      </c>
      <c r="C83" s="2"/>
      <c r="D83" s="8"/>
    </row>
    <row r="84" spans="2:4" ht="18" customHeight="1" x14ac:dyDescent="0.2">
      <c r="B84" s="2"/>
      <c r="C84" s="4" t="s">
        <v>153</v>
      </c>
      <c r="D84" s="5" t="s">
        <v>154</v>
      </c>
    </row>
    <row r="85" spans="2:4" ht="18" customHeight="1" x14ac:dyDescent="0.2">
      <c r="B85" s="2"/>
      <c r="C85" s="4" t="s">
        <v>155</v>
      </c>
      <c r="D85" s="5" t="s">
        <v>156</v>
      </c>
    </row>
    <row r="86" spans="2:4" ht="18" customHeight="1" x14ac:dyDescent="0.2">
      <c r="B86" s="2"/>
      <c r="C86" s="9" t="s">
        <v>157</v>
      </c>
      <c r="D86" s="10" t="s">
        <v>158</v>
      </c>
    </row>
    <row r="87" spans="2:4" ht="18" customHeight="1" x14ac:dyDescent="0.2">
      <c r="B87" s="2"/>
      <c r="C87" s="9" t="s">
        <v>159</v>
      </c>
      <c r="D87" s="10" t="s">
        <v>160</v>
      </c>
    </row>
    <row r="88" spans="2:4" ht="18" customHeight="1" x14ac:dyDescent="0.2">
      <c r="B88" s="2"/>
      <c r="C88" s="9" t="s">
        <v>161</v>
      </c>
      <c r="D88" s="10" t="s">
        <v>162</v>
      </c>
    </row>
    <row r="89" spans="2:4" ht="18" customHeight="1" x14ac:dyDescent="0.2">
      <c r="B89" s="2" t="s">
        <v>163</v>
      </c>
      <c r="C89" s="2"/>
      <c r="D89" s="8"/>
    </row>
    <row r="90" spans="2:4" ht="18" customHeight="1" x14ac:dyDescent="0.2">
      <c r="B90" s="2"/>
      <c r="C90" s="4" t="s">
        <v>164</v>
      </c>
      <c r="D90" s="5" t="s">
        <v>165</v>
      </c>
    </row>
    <row r="91" spans="2:4" ht="18" customHeight="1" x14ac:dyDescent="0.2">
      <c r="B91" s="2"/>
      <c r="C91" s="4" t="s">
        <v>166</v>
      </c>
      <c r="D91" s="5" t="s">
        <v>167</v>
      </c>
    </row>
    <row r="92" spans="2:4" ht="18" customHeight="1" x14ac:dyDescent="0.2">
      <c r="B92" s="2"/>
      <c r="C92" s="4" t="s">
        <v>168</v>
      </c>
      <c r="D92" s="5" t="s">
        <v>169</v>
      </c>
    </row>
    <row r="93" spans="2:4" ht="18" customHeight="1" x14ac:dyDescent="0.2">
      <c r="B93" s="2"/>
      <c r="C93" s="4" t="s">
        <v>170</v>
      </c>
      <c r="D93" s="5" t="s">
        <v>171</v>
      </c>
    </row>
    <row r="94" spans="2:4" ht="18" customHeight="1" x14ac:dyDescent="0.2">
      <c r="B94" s="2"/>
      <c r="C94" s="9" t="s">
        <v>172</v>
      </c>
      <c r="D94" s="10" t="s">
        <v>173</v>
      </c>
    </row>
    <row r="95" spans="2:4" ht="18" customHeight="1" x14ac:dyDescent="0.2">
      <c r="B95" s="2"/>
      <c r="C95" s="9" t="s">
        <v>174</v>
      </c>
      <c r="D95" s="10" t="s">
        <v>175</v>
      </c>
    </row>
    <row r="96" spans="2:4" ht="18" customHeight="1" x14ac:dyDescent="0.2">
      <c r="B96" s="2"/>
      <c r="C96" s="9" t="s">
        <v>176</v>
      </c>
      <c r="D96" s="10" t="s">
        <v>177</v>
      </c>
    </row>
    <row r="97" spans="2:4" ht="18" customHeight="1" x14ac:dyDescent="0.2">
      <c r="B97" s="2"/>
      <c r="C97" s="9" t="s">
        <v>178</v>
      </c>
      <c r="D97" s="10" t="s">
        <v>179</v>
      </c>
    </row>
    <row r="98" spans="2:4" ht="18" customHeight="1" x14ac:dyDescent="0.2">
      <c r="B98" s="2"/>
      <c r="C98" s="9" t="s">
        <v>180</v>
      </c>
      <c r="D98" s="10" t="s">
        <v>181</v>
      </c>
    </row>
    <row r="99" spans="2:4" ht="18" customHeight="1" x14ac:dyDescent="0.2">
      <c r="B99" s="2" t="s">
        <v>182</v>
      </c>
      <c r="C99" s="2"/>
      <c r="D99" s="8"/>
    </row>
    <row r="100" spans="2:4" ht="18" customHeight="1" x14ac:dyDescent="0.2">
      <c r="B100" s="2"/>
      <c r="C100" s="4" t="s">
        <v>183</v>
      </c>
      <c r="D100" s="5" t="s">
        <v>184</v>
      </c>
    </row>
    <row r="101" spans="2:4" ht="18" customHeight="1" x14ac:dyDescent="0.2">
      <c r="B101" s="2"/>
      <c r="C101" s="4" t="s">
        <v>185</v>
      </c>
      <c r="D101" s="5" t="s">
        <v>186</v>
      </c>
    </row>
    <row r="102" spans="2:4" ht="18" customHeight="1" x14ac:dyDescent="0.2">
      <c r="B102" s="2"/>
      <c r="C102" s="4" t="s">
        <v>187</v>
      </c>
      <c r="D102" s="5" t="s">
        <v>188</v>
      </c>
    </row>
    <row r="103" spans="2:4" ht="18" customHeight="1" x14ac:dyDescent="0.2">
      <c r="B103" s="2"/>
      <c r="C103" s="4" t="s">
        <v>189</v>
      </c>
      <c r="D103" s="5" t="s">
        <v>190</v>
      </c>
    </row>
    <row r="104" spans="2:4" ht="18" customHeight="1" x14ac:dyDescent="0.2">
      <c r="B104" s="2"/>
      <c r="C104" s="4" t="s">
        <v>191</v>
      </c>
      <c r="D104" s="5" t="s">
        <v>192</v>
      </c>
    </row>
    <row r="105" spans="2:4" ht="18" customHeight="1" x14ac:dyDescent="0.2">
      <c r="B105" s="2"/>
      <c r="C105" s="4" t="s">
        <v>193</v>
      </c>
      <c r="D105" s="5" t="s">
        <v>194</v>
      </c>
    </row>
  </sheetData>
  <mergeCells count="1">
    <mergeCell ref="B1:D1"/>
  </mergeCells>
  <phoneticPr fontId="3"/>
  <hyperlinks>
    <hyperlink ref="C4" location="表1!A1" display="表１" xr:uid="{049C7C56-A33D-4000-8BA6-A41D0AFB3878}"/>
    <hyperlink ref="C4:D4" location="表1!A1" display="表１" xr:uid="{D3EA6569-C9E8-4C44-B9A6-9858D149F835}"/>
    <hyperlink ref="C5:D5" location="表2!A1" display="表２" xr:uid="{07DAD5CF-A47A-4BDB-9854-8D03A9414E50}"/>
    <hyperlink ref="C6:D6" location="表3‐1!A1" display="表３－１" xr:uid="{EF9E6C0A-26CF-4106-A474-88B67CDE9E6E}"/>
    <hyperlink ref="C7:D7" location="'表3-2'!A1" display="表３－２" xr:uid="{FA07FF0D-822F-4DDB-B264-6078DF9DDD27}"/>
    <hyperlink ref="C8:D8" location="'表3-3'!A1" display="表３－３" xr:uid="{D1623DB7-7A0C-4A80-87C1-96095A29D267}"/>
    <hyperlink ref="C9:D9" location="表4!A1" display="表４" xr:uid="{59C198BE-6A28-4704-AA48-E80FA78C1C1E}"/>
    <hyperlink ref="C10:D10" location="'表5-1'!A1" display="表５－１" xr:uid="{8925647C-0888-401A-95DD-1CEBEBBE9853}"/>
    <hyperlink ref="C11:D11" location="'表5-2'!A1" display="表５－２" xr:uid="{1112C5AE-364B-40FE-A538-3C75479D0ECD}"/>
    <hyperlink ref="C16:D16" location="'表5-3'!A1" display="表５－３" xr:uid="{01697E7C-8D0C-4F6B-94C9-90604D1C64E9}"/>
    <hyperlink ref="C19:D19" location="表6!A1" display="表６" xr:uid="{65E2EB9C-D69B-42E4-A24C-3A48F424A538}"/>
    <hyperlink ref="C21:D21" location="表7!A1" display="表７" xr:uid="{52A38312-AD85-4FDC-9DB4-219A3FC3A234}"/>
    <hyperlink ref="C22:D22" location="表8!A1" display="表８" xr:uid="{E9A2A758-E213-4D0D-8E6F-27F9EBCDAB5C}"/>
    <hyperlink ref="C23:D23" location="表9!A1" display="表９" xr:uid="{A2D1C0B8-3DFF-4464-BED3-35C4C070C9A8}"/>
    <hyperlink ref="C24:D24" location="表10!Print_Area" display="表１０" xr:uid="{B4C4B544-CB22-419C-A3EE-C80DA170BD23}"/>
    <hyperlink ref="C25:D25" location="表11!Print_Area" display="表１１" xr:uid="{CBE6760D-419C-43F8-BD61-EA45C83CEA9C}"/>
    <hyperlink ref="C28:D28" location="'表12-1'!A1" display="表１２－１" xr:uid="{E506A3A2-1D51-4A82-ACFF-BA7E000E861F}"/>
    <hyperlink ref="C32:D32" location="表13!A1" display="表１３－１" xr:uid="{D5168335-0084-4064-B3C6-9EF7849761D9}"/>
    <hyperlink ref="C33:D33" location="表13!A1" display="表１３－２" xr:uid="{B8B2B79A-24F5-48BC-922E-7D0BAAE53201}"/>
    <hyperlink ref="C34:D34" location="表14!A1" display="表１４" xr:uid="{CCC14546-2289-4194-ABCE-14FEE59209B1}"/>
    <hyperlink ref="C35:D35" location="'表15-1'!A1" display="表１５－１" xr:uid="{F3A9A1AA-DFA3-4CF8-87F1-3B5F42BACD0A}"/>
    <hyperlink ref="C36:D36" location="'表15-2'!A1" display="表１５－２" xr:uid="{10C34824-09E9-4495-84BA-C33DC6FDFB17}"/>
    <hyperlink ref="C37:D37" location="'表15-3'!A1" display="表１５－３" xr:uid="{8E15F5D1-6CF2-4411-909B-1A2342B68A98}"/>
    <hyperlink ref="C41:D41" location="'表16-1'!A1" display="表１６－１" xr:uid="{640E832B-D822-4B81-A9EE-BD8A6CCD33FE}"/>
    <hyperlink ref="C42:D42" location="'表16-2'!A1" display="表１６－２" xr:uid="{B1CBC31D-9AF0-40B1-9080-9E995A6458FC}"/>
    <hyperlink ref="C43:D43" location="表17!A1" display="表１７" xr:uid="{9A868440-BBD4-49CC-9AD4-8D0B54029FBE}"/>
    <hyperlink ref="C44:D44" location="'表18-1'!A1" display="表１８－１" xr:uid="{050BBCD4-56CB-4C8A-9789-850B6F69271C}"/>
    <hyperlink ref="C45:D45" location="'表18-2'!A1" display="表１８－２" xr:uid="{A6013793-9A55-4379-87ED-F9B8516BD943}"/>
    <hyperlink ref="C46:D47" location="表20!A1" display="表２０－１" xr:uid="{F255A815-59C7-4B52-93FB-B9DEAFD200CF}"/>
    <hyperlink ref="C48:D48" location="表20!A1" display="表２０" xr:uid="{DEC0D7FC-097E-4CDF-9212-04F5905FCF78}"/>
    <hyperlink ref="C49:D49" location="'表21-1'!A1" display="表２１－１" xr:uid="{86B3155D-27E2-4D42-832C-0F2A11E63248}"/>
    <hyperlink ref="C50:D50" location="'表21-2'!A1" display="表２１－２" xr:uid="{C256E91A-A88B-4065-84EC-BA5B865059C7}"/>
    <hyperlink ref="C51:D51" location="'表21-3'!A1" display="表２１－３" xr:uid="{47891D5B-C658-4EEF-BA38-ABEBADD63359}"/>
    <hyperlink ref="C53:D53" location="表22!A1" display="表２２" xr:uid="{C3E3B569-8A34-41CF-A0DE-E272A3812AFA}"/>
    <hyperlink ref="C54:D54" location="表23!A1" display="表２３－１" xr:uid="{87470DCE-8C06-46DC-8F0C-FD529F781AEB}"/>
    <hyperlink ref="C55:D61" location="表24!A1" display="表２４－２" xr:uid="{9FE2441C-F3BF-426C-9CE7-F32323C4B890}"/>
    <hyperlink ref="C62:D62" location="'表24-1'!A1" display="表２４－１" xr:uid="{8407DF79-3210-48FF-99C7-D011B8554926}"/>
    <hyperlink ref="C63:D63" location="'表24-2'!A1" display="表２４－２" xr:uid="{AD1D65AF-8D98-4613-8D81-07BF440758E4}"/>
    <hyperlink ref="C64:D64" location="'表24-3'!Print_Area" display="表２４－３" xr:uid="{63C141AA-1949-4547-BAD5-319690017ACF}"/>
    <hyperlink ref="C65:D65" location="'表24-4'!A1" display="表２４－４" xr:uid="{40B4DD69-38F3-4D70-AF9A-44102E604433}"/>
    <hyperlink ref="C66:D66" location="'表24-5'!A1" display="表２４－５" xr:uid="{27909119-6C5F-4424-907B-B5ECA3931BD0}"/>
    <hyperlink ref="C67:D67" location="'表24-6'!A1" display="表２４－６" xr:uid="{A99E349D-ABB6-488C-83C8-70C3A68C75D8}"/>
    <hyperlink ref="C68:D68" location="'表24-7'!A1" display="表２４－７" xr:uid="{64309691-473A-431F-8490-0650EBEF06F4}"/>
    <hyperlink ref="C69:D69" location="表25!A1" display="表２５" xr:uid="{CB4BDC81-EDDE-4B52-A4B2-72C20AADA1F8}"/>
    <hyperlink ref="C70:D70" location="表26!A1" display="表２６" xr:uid="{7760E8BD-7E27-4600-88BF-119F3552DB60}"/>
    <hyperlink ref="C72:D72" location="'表27-1'!A1" display="表２７－１" xr:uid="{52E989E1-3BCE-409E-90E8-E8B93C8DC92D}"/>
    <hyperlink ref="C73:D73" location="'表27-2'!A1" display="表２７－２" xr:uid="{2186C80C-1CAA-49A2-BCAF-EE02DB6F539B}"/>
    <hyperlink ref="C75:D75" location="'表28-1'!A1" display="表２８－１" xr:uid="{A5C59937-1129-4C78-A4C6-052324A72508}"/>
    <hyperlink ref="C76:D76" location="'表28-2'!A1" display="表２８－２" xr:uid="{85AE981F-FEF4-4408-A06D-A78741EB691E}"/>
    <hyperlink ref="C78:D78" location="表29!A1" display="表２９" xr:uid="{27776620-0357-4504-92DF-B81D171F382D}"/>
    <hyperlink ref="C79:D79" location="'表30-1'!A1" display="表３０－１" xr:uid="{A16C90FE-4D0A-49CC-9AE2-C2E965D0221F}"/>
    <hyperlink ref="C80:D80" location="'表30-2'!A1" display="表３０－２" xr:uid="{D3824396-A0A3-449B-AED0-187BA9F4051B}"/>
    <hyperlink ref="C81:D81" location="'表31-1'!A1" display="表３１－１" xr:uid="{E0ED6152-AEB3-4588-915B-DAAE341545E3}"/>
    <hyperlink ref="C82:D82" location="'表31-2'!A1" display="表３１－２" xr:uid="{4922A0ED-D5DF-45F6-9D8D-D6695D8AB552}"/>
    <hyperlink ref="C84:D84" location="'表32-1'!A1" display="表３２－１" xr:uid="{D5F2B3FE-0DBC-4B16-ADBD-B5EC22566F47}"/>
    <hyperlink ref="C85:D85" location="'表32-2'!A1" display="表３２－２" xr:uid="{942093B4-5326-4CA6-A656-888E60788F66}"/>
    <hyperlink ref="C90:D90" location="'表33-1'!A1" display="表３３－１" xr:uid="{21F6811E-CA5F-4F21-B95C-F0F6B3447179}"/>
    <hyperlink ref="C91:D91" location="'表33-2'!A1" display="表３３－２" xr:uid="{60E80F9B-F2E0-4B00-8CC2-F06ED4E79700}"/>
    <hyperlink ref="C92:D92" location="'表33-3'!A1" display="表３３－３" xr:uid="{491BD964-69C4-4F3B-B9CA-3F1DDE626612}"/>
    <hyperlink ref="C93:D93" location="'表33-4'!A1" display="表３３－４" xr:uid="{C18454A4-CF4C-4ED1-BA75-1F46D12AA385}"/>
    <hyperlink ref="C100:D100" location="'表34-1'!A1" display="表３４－１" xr:uid="{34F27475-9D4E-4C73-A827-6BA0E4231CCC}"/>
    <hyperlink ref="C101:D101" location="'表34-2'!A1" display="表３４－２" xr:uid="{A5837A5D-1FC7-49A3-A894-77D3CBB52C63}"/>
    <hyperlink ref="C102:D102" location="表35!A1" display="表３５" xr:uid="{49DED5E8-44D3-498C-89E2-CB9A53AD37A3}"/>
    <hyperlink ref="C103:D103" location="表36!A1" display="表３６" xr:uid="{C1EB036B-8B16-4207-ACF6-0E4F6F05BAD7}"/>
    <hyperlink ref="C28" location="'表12-2'!A1" display="表１２－２" xr:uid="{3BE0EB07-9510-46CC-AD83-DA202F81EFE7}"/>
    <hyperlink ref="C32" location="表13!A1" display="表１３－１" xr:uid="{B7A0C197-1C0A-4C22-BC20-A3153273BE89}"/>
    <hyperlink ref="C33" location="表13!A1" display="表１３－２" xr:uid="{B5DD8682-283B-4F9C-9844-C0104AF3B124}"/>
    <hyperlink ref="C34" location="表14!A1" display="表１４" xr:uid="{163B627F-6500-4754-9438-29445C10C9B6}"/>
    <hyperlink ref="C35" location="'表15-1'!A1" display="表１５－１" xr:uid="{977D95C0-F197-4434-B914-EB6333EA3486}"/>
    <hyperlink ref="C36" location="'表15-2'!A1" display="表１５－２" xr:uid="{F3973E65-AB4C-4498-83FD-EDF7B04389D2}"/>
    <hyperlink ref="C37" location="'表15-3'!A1" display="表１５－３" xr:uid="{4CFBD561-ADDB-4021-9D68-D2A4879DDD41}"/>
    <hyperlink ref="C41" location="'表16-1'!A1" display="表１６－１" xr:uid="{B854153A-099B-4EA8-B306-8EE4D4B50FC8}"/>
    <hyperlink ref="C42" location="'表16-2'!A1" display="表１６－２" xr:uid="{0E50EB02-8523-49B4-B570-976A75970439}"/>
    <hyperlink ref="C46:D46" location="表19!A1" display="表１９－１" xr:uid="{BCA3FD96-3D67-40AA-BAF4-B41DA8BA6E6F}"/>
    <hyperlink ref="C47:D47" location="表19!A1" display="表１９－２" xr:uid="{1E9D42D8-8339-4FFF-825F-2A9D596A00E9}"/>
    <hyperlink ref="C55:D55" location="表23!A60" display="表２３－２" xr:uid="{653DBA1B-BB37-4FE9-9E53-703B26BE3B4A}"/>
    <hyperlink ref="C56:D56" location="表23!A118" display="表２３－３" xr:uid="{DD2CC9E6-889E-4D7B-8B44-2FEA110DF614}"/>
    <hyperlink ref="C57:D57" location="表23!A176" display="表２３－４" xr:uid="{0BF7DECB-74EE-4116-B34E-FED462CB4783}"/>
    <hyperlink ref="C58:D58" location="表23!A234" display="表２３－５" xr:uid="{ECD31B3B-01E5-42CC-8222-691FDBF1C94E}"/>
    <hyperlink ref="C59:D59" location="表23!A292" display="表２３－６" xr:uid="{156C32F2-7D7E-4E50-BB6A-47CE0273368C}"/>
    <hyperlink ref="C60:D60" location="表23!A350" display="表２３－７" xr:uid="{69C181F1-A777-434D-A7A9-5133092D3069}"/>
    <hyperlink ref="C61:D61" location="表23!A408" display="表２３－８" xr:uid="{CB3D658B-37E1-4A7E-ABE8-508ACCF10884}"/>
    <hyperlink ref="D102" location="'表38-1'!A1" display="賃上げ実施の有無" xr:uid="{BB0480FF-3BDE-4041-9ACF-11DE74A43B5E}"/>
    <hyperlink ref="C102" location="'表38-1'!A1" display="表３５－１" xr:uid="{51605BF5-6DF7-4219-8EA1-F24F7D40911E}"/>
    <hyperlink ref="C103" location="'表38-2'!A1" display="表３５－２" xr:uid="{E3681ED5-E001-4DC7-BDB3-C1940445C711}"/>
    <hyperlink ref="D103" location="'表38-2'!A1" display="賃上げ実施事業所における賃上げ幅の昨年度比較" xr:uid="{FFEE708B-1B5F-4BEE-8692-BC9E14DB33EE}"/>
    <hyperlink ref="C104:D104" location="表37!A1" display="表３７" xr:uid="{C3906C48-B1A8-402F-A620-CF4C15039907}"/>
    <hyperlink ref="C105:D105" location="表38!A1" display="表３８" xr:uid="{F749640B-C96A-44C8-9795-4CFD14700096}"/>
    <hyperlink ref="D104" location="'表38-3'!A1" display="賃上げ実施事業所における実施理由" xr:uid="{A8A945E9-0198-4768-8123-8C1E9303CEB7}"/>
    <hyperlink ref="C104" location="'表38-3'!A1" display="表３５－３" xr:uid="{4E78647C-489A-4331-8067-35E311771164}"/>
    <hyperlink ref="C105" location="'表38-4'!A1" display="表３５－４" xr:uid="{76F9E0F2-84EB-4D44-89C8-FB1569AB2660}"/>
    <hyperlink ref="D105" location="'表38-4'!A1" display="賃上げの課題" xr:uid="{BC816B60-A3AE-4B6F-871B-AAA85898F86B}"/>
    <hyperlink ref="D35" location="'表15-1'!A1" display="育児休業を開始した者(開始予定の者も含む)の取得期間別内訳（男女計）" xr:uid="{2E834972-109A-4CC3-BB15-E34F9A2F3EC7}"/>
    <hyperlink ref="C38:C40" location="'表15-3'!A1" display="表１５－３" xr:uid="{75E52830-6999-471D-BFC9-2D42455B8FEB}"/>
    <hyperlink ref="C38:D38" location="'表15-4'!A1" display="表１５－４" xr:uid="{5AEDFAA9-D1B4-4949-9537-37E6DCD28732}"/>
    <hyperlink ref="C39:D39" location="'表15-5'!A1" display="表１５－５" xr:uid="{79461FB4-C4E6-4B59-B817-81F3B92E8031}"/>
    <hyperlink ref="C40:D40" location="'表15-6'!A1" display="表１５－６" xr:uid="{78058F52-E88A-41AF-B42D-D2B1210BA091}"/>
    <hyperlink ref="C29:C30" location="表12!A1" display="表１２" xr:uid="{FC647F7D-65EB-4B79-BBDC-2215741A97B7}"/>
    <hyperlink ref="D29:D30" location="表12!A1" display="表１２" xr:uid="{6CB5BDEE-FAE2-4375-A13F-A5B3760A7486}"/>
    <hyperlink ref="C29:D29" location="'表12-2'!A1" display="表１２－２" xr:uid="{623EB89F-497D-41A4-9561-E34A13FD2936}"/>
    <hyperlink ref="C30:D30" location="'表12-3'!A1" display="表１２－３" xr:uid="{A36569C4-8EFE-4DA1-8DA2-A2E7BC0105F6}"/>
    <hyperlink ref="C12:D12" location="'表5-1'!A1" display="表５－１" xr:uid="{F1C23A1B-DA33-4037-88CC-E9DA092E5A35}"/>
    <hyperlink ref="C13:D13" location="'表5-2'!A1" display="表５－２" xr:uid="{1C7E7A9E-034E-4EB9-8FBB-EFAF0075A80D}"/>
    <hyperlink ref="C14:D14" location="'表5-2'!A1" display="表５－２" xr:uid="{4242B6C7-76D3-43C3-98B1-6DB49181EEEB}"/>
    <hyperlink ref="C15:D15" location="'表5-2'!A1" display="表５－２" xr:uid="{D07EEDEE-C0C8-4C3D-ABE8-686BD223092C}"/>
    <hyperlink ref="C17" location="'表5-8'!A1" display="表５－８" xr:uid="{A7BD6D0F-7C26-4181-9AC7-2D472169F263}"/>
    <hyperlink ref="D17" location="'表5-8'!A1" display="平均勤続年数の状況" xr:uid="{8613FEAE-529F-4A23-8639-67E0226D2018}"/>
    <hyperlink ref="C12" location="'表5-3'!A1" display="表５－３" xr:uid="{55BA44F2-D8A7-4898-A86A-F39A0CD786ED}"/>
    <hyperlink ref="D12" location="'表5-3'!A1" display="新たに管理職となった女性の状況" xr:uid="{BB8D712D-456A-4ABF-9CB7-CC30869BB38C}"/>
    <hyperlink ref="C13" location="'表5-4'!A1" display="表５－４" xr:uid="{793853BB-1595-494B-9F9E-14CA2E27C939}"/>
    <hyperlink ref="D13" location="'表5-4'!A1" display="新たにリーダーとなった女性の状況" xr:uid="{78D88366-B751-4949-9E9F-13F0902BBD84}"/>
    <hyperlink ref="C15" location="'表5-6'!A1" display="表５－５" xr:uid="{28D830AC-DB49-419E-997D-7E870947D90E}"/>
    <hyperlink ref="D15" location="'表5-6'!A1" display="女性管理職およびリーダーを増やすための方法" xr:uid="{1277EB7D-E0C9-4551-8E63-F9F79E1157A5}"/>
    <hyperlink ref="C16" location="'表5-7'!A1" display="表５－６" xr:uid="{66B2F86E-460D-4400-981E-8F45A2F4ECE7}"/>
    <hyperlink ref="D16" location="'表5-7'!A1" display="女性管理職およびリーダーが少ない理由" xr:uid="{0B94A47F-8909-470B-B375-20294FE79A9C}"/>
    <hyperlink ref="D14" location="'表5-5'!A1" display="'表5-5'!A1" xr:uid="{36DEE039-2A91-4637-B817-32BB4B058684}"/>
    <hyperlink ref="C14" location="'表5-5'!A1" display="'表5-5'!A1" xr:uid="{C3219AE8-754F-40EA-BF40-A552582D7127}"/>
    <hyperlink ref="C86" location="'表32-3'!A1" display="'表32-3'!A1" xr:uid="{CFBD9B3A-C2C7-4F8B-80E0-D0CAE586F8E7}"/>
    <hyperlink ref="D86" location="'表32-3'!A1" display="'表32-3'!A1" xr:uid="{C1649C3E-AD56-4ADB-A60D-D3D245D5672F}"/>
    <hyperlink ref="C87" location="'表32-４'!A1" display="'表32-４'!A1" xr:uid="{957F2F07-1296-4098-B5CB-820400B93545}"/>
    <hyperlink ref="D87" location="'表32-４'!A1" display="'表32-４'!A1" xr:uid="{470FAA96-E0CC-48C3-A13D-D7104EE21D94}"/>
    <hyperlink ref="C88" location="'表32-5'!A1" display="'表32-5'!A1" xr:uid="{61F77F5E-305A-4774-B6F1-D2951AA731A8}"/>
    <hyperlink ref="D88" location="'表32-5'!A1" display="'表32-5'!A1" xr:uid="{0C685319-86B6-4EB0-AB4F-373E9E5A1817}"/>
    <hyperlink ref="C90" location="'表33-1 '!A1" display="表３３－１" xr:uid="{C4929E9D-1CF2-4D72-9F97-95AAED8A9CC8}"/>
    <hyperlink ref="D90" location="'表33-1 '!A1" display="テレワーク（在宅勤務）導入の有無" xr:uid="{F26A51B3-344F-4B99-9BAC-AACB4038BA31}"/>
    <hyperlink ref="C91" location="'表33-2'!A1" display="表３３－２" xr:uid="{694EF03A-E706-4FAA-AFF1-34C0DAB078F4}"/>
    <hyperlink ref="D91" location="'表33-2'!A1" display="テレワーク（在宅勤務）導入の成果、成果として期待するもの" xr:uid="{C3A32C50-0795-4430-A72F-DCD2325A4DF0}"/>
    <hyperlink ref="C92" location="'表33-3'!A1" display="表３３－３" xr:uid="{2BC9C833-8617-47FD-968D-43AB87848A43}"/>
    <hyperlink ref="D92" location="'表33-3'!A1" display="テレワーク（在宅勤務）を導入したがやめた、導入していない理由" xr:uid="{B39999DE-0940-4270-8347-3B2D9C13BF77}"/>
    <hyperlink ref="C93" location="'表34-1'!A1" display="表３３－４" xr:uid="{41940F3C-AF23-460C-852B-2532F5FEDE66}"/>
    <hyperlink ref="D93" location="'表34-1'!A1" display="導入を検討している、検討したいと考える働き方" xr:uid="{C2C506C4-6FE0-45E4-BEEE-531069DCD5FC}"/>
    <hyperlink ref="C94" location="'表34-2'!A1" display="'表34-2'!A1" xr:uid="{91C6EB57-2D64-4A1D-AEDB-099921726519}"/>
    <hyperlink ref="D94" location="'表34-2'!A1" display="'表34-2'!A1" xr:uid="{E91FDCDB-CE6D-4560-9197-E44F998B8CFD}"/>
    <hyperlink ref="C95" location="'表35-1'!A1" display="'表35-1'!A1" xr:uid="{5C30637B-43E2-4E23-82CB-08DD6F937CC1}"/>
    <hyperlink ref="C96" location="'表35-2'!A1" display="'表35-2'!A1" xr:uid="{42055C18-72DF-4129-A294-6FD9A07C9226}"/>
    <hyperlink ref="C97" location="'表35-3'!A1" display="'表35-3'!A1" xr:uid="{B4FE6484-BE4B-4A6A-BAE4-5371B840FEC7}"/>
    <hyperlink ref="C98" location="表36!A1" display="表36!A1" xr:uid="{95EED441-AC6C-4EC7-983C-39C0BAAAD1B9}"/>
    <hyperlink ref="D95" location="'表35-1'!A1" display="'表35-1'!A1" xr:uid="{4646690D-C841-4183-807E-BE05CDC90745}"/>
    <hyperlink ref="D96" location="'表35-2'!A1" display="'表35-2'!A1" xr:uid="{D3BA24F9-FB1C-45E6-8136-BE5FB9032512}"/>
    <hyperlink ref="D97" location="'表35-3'!A1" display="'表35-3'!A1" xr:uid="{C7490670-B611-4AEB-855E-2ADCAC2DB8DC}"/>
    <hyperlink ref="D98" location="表36!A1" display="表36!A1" xr:uid="{E29FBFD1-458A-4952-93D2-3108542B541C}"/>
    <hyperlink ref="C100" location="'表37-1'!A1" display="表３４－１" xr:uid="{F1F16498-BC34-452A-B1F3-001BB36F5FB7}"/>
    <hyperlink ref="D100" location="'表37-1'!A1" display="公正採用選考人権啓発推進員の有無" xr:uid="{D1396E2A-7622-4799-8D1A-F66998C51FD2}"/>
    <hyperlink ref="C101" location="'表37-2'!A1" display="表３４－２" xr:uid="{489F5CB6-C1A1-4F61-BAEA-F5FBB288ECFA}"/>
    <hyperlink ref="D101" location="'表37-2'!A1" display="公正採用選考人権啓発推進員選任に関する研修会への参加の有無" xr:uid="{9C5ADE7F-3A38-460F-8C43-937CE922194E}"/>
    <hyperlink ref="C27" location="'表12-1'!A1" display="表１２－１" xr:uid="{5DEACD94-323C-4E6C-BD86-2B3082A88649}"/>
    <hyperlink ref="D27" location="'表12-1'!A1" display="無期転換ルールに該当する非正規従業員の人数" xr:uid="{F2B73A68-1C83-43BE-BBFE-E1AC6B3D5B7D}"/>
    <hyperlink ref="D28" location="'表12-2'!A1" display="非正規従業員の正規従業員への転換実績（パートタイム労働者）" xr:uid="{3693AF4F-9905-4B82-8B28-D852848A3998}"/>
    <hyperlink ref="D29" location="'表12-3'!A1" display="非正規従業員の正規従業員への転換実績（派遣労働者）" xr:uid="{D62EF25D-44D9-42A6-B8C1-E73914331B53}"/>
    <hyperlink ref="C29" location="'表12-3'!A1" display="表１２－３" xr:uid="{B84686CC-4C8E-4A9E-BDCC-AE5795F884B4}"/>
    <hyperlink ref="D30" location="'表12-4'!A1" display="非正規従業員の正規従業員への転換実績（その他）" xr:uid="{C35B07FB-62CF-45A3-A505-BFA24F13DA95}"/>
    <hyperlink ref="C30" location="'表12-4'!A1" display="表１２－４" xr:uid="{9898FD32-6BE0-423A-9F1A-4BFB46D47290}"/>
  </hyperlinks>
  <pageMargins left="0.7" right="0.7" top="0.75" bottom="0.75" header="0.3" footer="0.3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BBAE3-8C9C-4666-9648-F0AFB77DDC0C}">
  <sheetPr>
    <tabColor rgb="FF92D050"/>
  </sheetPr>
  <dimension ref="B2:S94"/>
  <sheetViews>
    <sheetView view="pageBreakPreview" zoomScale="90" zoomScaleNormal="100" zoomScaleSheetLayoutView="90" workbookViewId="0">
      <pane xSplit="3" ySplit="12" topLeftCell="D13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4.6640625" style="11" customWidth="1"/>
    <col min="2" max="2" width="4.6640625" style="135" customWidth="1"/>
    <col min="3" max="3" width="18.109375" style="11" customWidth="1"/>
    <col min="4" max="4" width="9.33203125" style="11" customWidth="1"/>
    <col min="5" max="11" width="9" style="11"/>
    <col min="12" max="12" width="8.88671875" style="11" customWidth="1"/>
    <col min="13" max="14" width="9" style="11"/>
    <col min="15" max="16" width="9.6640625" style="11" customWidth="1"/>
    <col min="17" max="17" width="8.6640625" style="11" customWidth="1"/>
    <col min="18" max="16384" width="9" style="11"/>
  </cols>
  <sheetData>
    <row r="2" spans="2:19" x14ac:dyDescent="0.2">
      <c r="B2" s="11" t="s">
        <v>338</v>
      </c>
    </row>
    <row r="3" spans="2:19" x14ac:dyDescent="0.2">
      <c r="B3" s="11"/>
    </row>
    <row r="4" spans="2:19" x14ac:dyDescent="0.2">
      <c r="B4" s="11"/>
      <c r="K4" s="461" t="s">
        <v>197</v>
      </c>
    </row>
    <row r="5" spans="2:19" ht="13.5" customHeight="1" x14ac:dyDescent="0.2">
      <c r="B5" s="11"/>
      <c r="K5" s="461" t="s">
        <v>198</v>
      </c>
    </row>
    <row r="6" spans="2:19" ht="15.75" customHeight="1" x14ac:dyDescent="0.2">
      <c r="B6" s="11"/>
      <c r="K6" s="461" t="s">
        <v>339</v>
      </c>
    </row>
    <row r="7" spans="2:19" ht="15.75" customHeight="1" x14ac:dyDescent="0.2">
      <c r="B7" s="11"/>
      <c r="K7" s="461"/>
    </row>
    <row r="8" spans="2:19" ht="21.75" customHeight="1" thickBot="1" x14ac:dyDescent="0.25">
      <c r="B8" s="11" t="s">
        <v>340</v>
      </c>
      <c r="O8" s="14"/>
      <c r="P8" s="14" t="s">
        <v>341</v>
      </c>
    </row>
    <row r="9" spans="2:19" ht="15.75" customHeight="1" x14ac:dyDescent="0.2">
      <c r="B9" s="462"/>
      <c r="C9" s="462"/>
      <c r="D9" s="88" t="s">
        <v>203</v>
      </c>
      <c r="E9" s="463" t="s">
        <v>342</v>
      </c>
      <c r="F9" s="464"/>
      <c r="G9" s="464"/>
      <c r="H9" s="464"/>
      <c r="I9" s="464"/>
      <c r="J9" s="464"/>
      <c r="K9" s="464"/>
      <c r="L9" s="465"/>
      <c r="M9" s="465"/>
      <c r="N9" s="465"/>
      <c r="O9" s="466" t="s">
        <v>343</v>
      </c>
      <c r="P9" s="466" t="s">
        <v>206</v>
      </c>
    </row>
    <row r="10" spans="2:19" ht="15.75" customHeight="1" x14ac:dyDescent="0.2">
      <c r="B10" s="462"/>
      <c r="C10" s="462"/>
      <c r="D10" s="79"/>
      <c r="E10" s="467"/>
      <c r="F10" s="468" t="s">
        <v>344</v>
      </c>
      <c r="G10" s="468" t="s">
        <v>345</v>
      </c>
      <c r="H10" s="468" t="s">
        <v>346</v>
      </c>
      <c r="I10" s="468" t="s">
        <v>347</v>
      </c>
      <c r="J10" s="468" t="s">
        <v>348</v>
      </c>
      <c r="K10" s="468" t="s">
        <v>349</v>
      </c>
      <c r="L10" s="468" t="s">
        <v>350</v>
      </c>
      <c r="M10" s="469" t="s">
        <v>351</v>
      </c>
      <c r="N10" s="469" t="s">
        <v>352</v>
      </c>
      <c r="O10" s="470"/>
      <c r="P10" s="470"/>
    </row>
    <row r="11" spans="2:19" ht="15.75" customHeight="1" x14ac:dyDescent="0.2">
      <c r="B11" s="462"/>
      <c r="C11" s="462"/>
      <c r="D11" s="79"/>
      <c r="E11" s="467"/>
      <c r="F11" s="471"/>
      <c r="G11" s="471"/>
      <c r="H11" s="471"/>
      <c r="I11" s="471"/>
      <c r="J11" s="471"/>
      <c r="K11" s="471"/>
      <c r="L11" s="471"/>
      <c r="M11" s="472"/>
      <c r="N11" s="472"/>
      <c r="O11" s="470"/>
      <c r="P11" s="470"/>
    </row>
    <row r="12" spans="2:19" ht="48" customHeight="1" x14ac:dyDescent="0.2">
      <c r="B12" s="462"/>
      <c r="C12" s="462"/>
      <c r="D12" s="262"/>
      <c r="E12" s="473"/>
      <c r="F12" s="474"/>
      <c r="G12" s="474"/>
      <c r="H12" s="474"/>
      <c r="I12" s="474"/>
      <c r="J12" s="474"/>
      <c r="K12" s="474"/>
      <c r="L12" s="474"/>
      <c r="M12" s="475"/>
      <c r="N12" s="475"/>
      <c r="O12" s="476"/>
      <c r="P12" s="476"/>
      <c r="R12" s="11" t="s">
        <v>211</v>
      </c>
      <c r="S12" s="31" t="s">
        <v>215</v>
      </c>
    </row>
    <row r="13" spans="2:19" s="481" customFormat="1" ht="15.75" customHeight="1" x14ac:dyDescent="0.2">
      <c r="B13" s="42" t="s">
        <v>216</v>
      </c>
      <c r="C13" s="43"/>
      <c r="D13" s="477">
        <f>SUM(D16:D33)</f>
        <v>379</v>
      </c>
      <c r="E13" s="478">
        <f>E16+E19+E22+E25+E28+E31</f>
        <v>212</v>
      </c>
      <c r="F13" s="479">
        <f t="shared" ref="F13:N13" si="0">F16+F19+F22+F25+F28+F31</f>
        <v>3</v>
      </c>
      <c r="G13" s="479">
        <f t="shared" si="0"/>
        <v>21</v>
      </c>
      <c r="H13" s="479">
        <f>H16+H19+H22+H25+H28+H31</f>
        <v>119</v>
      </c>
      <c r="I13" s="479">
        <f>I16+I19+I22+I25+I28+I31</f>
        <v>72</v>
      </c>
      <c r="J13" s="479">
        <f>J16+J19+J22+J25+J28+J31</f>
        <v>35</v>
      </c>
      <c r="K13" s="479">
        <f t="shared" si="0"/>
        <v>32</v>
      </c>
      <c r="L13" s="479">
        <f t="shared" si="0"/>
        <v>84</v>
      </c>
      <c r="M13" s="479">
        <f t="shared" si="0"/>
        <v>21</v>
      </c>
      <c r="N13" s="15">
        <f t="shared" si="0"/>
        <v>11</v>
      </c>
      <c r="O13" s="480">
        <f>O16+O19+O22+O25+O28+O31</f>
        <v>116</v>
      </c>
      <c r="P13" s="480">
        <f>P16+P19+P22+P25+P28+P31</f>
        <v>51</v>
      </c>
      <c r="Q13" s="11"/>
      <c r="R13" s="11">
        <f>E13+O13+P13</f>
        <v>379</v>
      </c>
      <c r="S13" s="238">
        <f>R13-D13</f>
        <v>0</v>
      </c>
    </row>
    <row r="14" spans="2:19" s="481" customFormat="1" ht="15.75" customHeight="1" x14ac:dyDescent="0.2">
      <c r="B14" s="52"/>
      <c r="C14" s="53"/>
      <c r="D14" s="482"/>
      <c r="E14" s="483">
        <f>E13/D13</f>
        <v>0.55936675461741425</v>
      </c>
      <c r="F14" s="484">
        <f>F13/D13</f>
        <v>7.9155672823219003E-3</v>
      </c>
      <c r="G14" s="484">
        <f>G13/D13</f>
        <v>5.5408970976253295E-2</v>
      </c>
      <c r="H14" s="484">
        <f>H13/D13</f>
        <v>0.31398416886543534</v>
      </c>
      <c r="I14" s="484">
        <f>I13/D13</f>
        <v>0.18997361477572558</v>
      </c>
      <c r="J14" s="484">
        <f>J13/D13</f>
        <v>9.2348284960422161E-2</v>
      </c>
      <c r="K14" s="484">
        <f>K13/D13</f>
        <v>8.4432717678100261E-2</v>
      </c>
      <c r="L14" s="484">
        <f>L13/D13</f>
        <v>0.22163588390501318</v>
      </c>
      <c r="M14" s="484">
        <f>M13/D13</f>
        <v>5.5408970976253295E-2</v>
      </c>
      <c r="N14" s="485">
        <f>N13/D13</f>
        <v>2.9023746701846966E-2</v>
      </c>
      <c r="O14" s="486">
        <f>O13/D13</f>
        <v>0.30606860158311344</v>
      </c>
      <c r="P14" s="486">
        <f>P13/D13</f>
        <v>0.13456464379947231</v>
      </c>
      <c r="Q14" s="11"/>
      <c r="R14" s="51">
        <f t="shared" ref="R14:R17" si="1">E14+O14+P14</f>
        <v>1</v>
      </c>
      <c r="S14" s="238">
        <f>1-R14</f>
        <v>0</v>
      </c>
    </row>
    <row r="15" spans="2:19" s="481" customFormat="1" ht="15.75" customHeight="1" thickBot="1" x14ac:dyDescent="0.25">
      <c r="B15" s="61"/>
      <c r="C15" s="62"/>
      <c r="D15" s="487"/>
      <c r="E15" s="488"/>
      <c r="F15" s="489">
        <f>F13/E13</f>
        <v>1.4150943396226415E-2</v>
      </c>
      <c r="G15" s="489">
        <f>G13/E13</f>
        <v>9.9056603773584911E-2</v>
      </c>
      <c r="H15" s="489">
        <f>H13/E13</f>
        <v>0.56132075471698117</v>
      </c>
      <c r="I15" s="489">
        <f>I13/E13</f>
        <v>0.33962264150943394</v>
      </c>
      <c r="J15" s="489">
        <f>J13/E13</f>
        <v>0.1650943396226415</v>
      </c>
      <c r="K15" s="489">
        <f>K13/E13</f>
        <v>0.15094339622641509</v>
      </c>
      <c r="L15" s="489">
        <f>L13/E13</f>
        <v>0.39622641509433965</v>
      </c>
      <c r="M15" s="489">
        <f>M13/E13</f>
        <v>9.9056603773584911E-2</v>
      </c>
      <c r="N15" s="490">
        <f>N13/E13</f>
        <v>5.1886792452830191E-2</v>
      </c>
      <c r="O15" s="491"/>
      <c r="P15" s="491"/>
      <c r="Q15" s="11"/>
      <c r="R15" s="492"/>
    </row>
    <row r="16" spans="2:19" s="481" customFormat="1" ht="15.75" customHeight="1" thickTop="1" x14ac:dyDescent="0.2">
      <c r="B16" s="70" t="s">
        <v>293</v>
      </c>
      <c r="C16" s="71" t="s">
        <v>218</v>
      </c>
      <c r="D16" s="72">
        <f>[1]表1!E14</f>
        <v>44</v>
      </c>
      <c r="E16" s="493">
        <f>D16-O16-P16</f>
        <v>26</v>
      </c>
      <c r="F16" s="494">
        <v>0</v>
      </c>
      <c r="G16" s="494">
        <v>1</v>
      </c>
      <c r="H16" s="494">
        <v>12</v>
      </c>
      <c r="I16" s="494">
        <v>8</v>
      </c>
      <c r="J16" s="494">
        <v>5</v>
      </c>
      <c r="K16" s="494">
        <v>6</v>
      </c>
      <c r="L16" s="494">
        <v>11</v>
      </c>
      <c r="M16" s="494">
        <v>2</v>
      </c>
      <c r="N16" s="495">
        <v>1</v>
      </c>
      <c r="O16" s="496">
        <v>14</v>
      </c>
      <c r="P16" s="496">
        <v>4</v>
      </c>
      <c r="Q16" s="11"/>
      <c r="R16" s="11">
        <f>E16+O16+P16</f>
        <v>44</v>
      </c>
      <c r="S16" s="238">
        <f>R16-D16</f>
        <v>0</v>
      </c>
    </row>
    <row r="17" spans="2:19" s="481" customFormat="1" ht="15.75" customHeight="1" x14ac:dyDescent="0.2">
      <c r="B17" s="78"/>
      <c r="C17" s="79"/>
      <c r="D17" s="80"/>
      <c r="E17" s="483">
        <f>E16/D16</f>
        <v>0.59090909090909094</v>
      </c>
      <c r="F17" s="484">
        <f>F16/D16</f>
        <v>0</v>
      </c>
      <c r="G17" s="484">
        <f>G16/D16</f>
        <v>2.2727272727272728E-2</v>
      </c>
      <c r="H17" s="484">
        <f>H16/D16</f>
        <v>0.27272727272727271</v>
      </c>
      <c r="I17" s="484">
        <f>I16/D16</f>
        <v>0.18181818181818182</v>
      </c>
      <c r="J17" s="484">
        <f>J16/D16</f>
        <v>0.11363636363636363</v>
      </c>
      <c r="K17" s="484">
        <f>K16/D16</f>
        <v>0.13636363636363635</v>
      </c>
      <c r="L17" s="484">
        <f>L16/D16</f>
        <v>0.25</v>
      </c>
      <c r="M17" s="484">
        <f>M16/D16</f>
        <v>4.5454545454545456E-2</v>
      </c>
      <c r="N17" s="485">
        <f>N16/D16</f>
        <v>2.2727272727272728E-2</v>
      </c>
      <c r="O17" s="486">
        <f>O16/D16</f>
        <v>0.31818181818181818</v>
      </c>
      <c r="P17" s="486">
        <f>P16/D16</f>
        <v>9.0909090909090912E-2</v>
      </c>
      <c r="Q17" s="11"/>
      <c r="R17" s="51">
        <f t="shared" si="1"/>
        <v>1</v>
      </c>
      <c r="S17" s="238">
        <f t="shared" ref="S17" si="2">1-R17</f>
        <v>0</v>
      </c>
    </row>
    <row r="18" spans="2:19" s="481" customFormat="1" ht="15.75" customHeight="1" x14ac:dyDescent="0.2">
      <c r="B18" s="78"/>
      <c r="C18" s="262"/>
      <c r="D18" s="81"/>
      <c r="E18" s="497"/>
      <c r="F18" s="498">
        <f>F16/E16</f>
        <v>0</v>
      </c>
      <c r="G18" s="498">
        <f>G16/E16</f>
        <v>3.8461538461538464E-2</v>
      </c>
      <c r="H18" s="498">
        <f>H16/E16</f>
        <v>0.46153846153846156</v>
      </c>
      <c r="I18" s="498">
        <f>I16/E16</f>
        <v>0.30769230769230771</v>
      </c>
      <c r="J18" s="498">
        <f>J16/E16</f>
        <v>0.19230769230769232</v>
      </c>
      <c r="K18" s="498">
        <f>K16/E16</f>
        <v>0.23076923076923078</v>
      </c>
      <c r="L18" s="498">
        <f>L16/E16</f>
        <v>0.42307692307692307</v>
      </c>
      <c r="M18" s="498">
        <f>M16/E16</f>
        <v>7.6923076923076927E-2</v>
      </c>
      <c r="N18" s="499">
        <f>N16/E16</f>
        <v>3.8461538461538464E-2</v>
      </c>
      <c r="O18" s="500"/>
      <c r="P18" s="500"/>
      <c r="Q18" s="11"/>
      <c r="R18" s="492"/>
    </row>
    <row r="19" spans="2:19" s="481" customFormat="1" ht="15.75" customHeight="1" x14ac:dyDescent="0.2">
      <c r="B19" s="78"/>
      <c r="C19" s="88" t="s">
        <v>219</v>
      </c>
      <c r="D19" s="89">
        <f>[1]表1!E17</f>
        <v>73</v>
      </c>
      <c r="E19" s="501">
        <f>D19-O19-P19</f>
        <v>51</v>
      </c>
      <c r="F19" s="502">
        <v>0</v>
      </c>
      <c r="G19" s="502">
        <v>4</v>
      </c>
      <c r="H19" s="502">
        <v>22</v>
      </c>
      <c r="I19" s="502">
        <v>24</v>
      </c>
      <c r="J19" s="502">
        <v>13</v>
      </c>
      <c r="K19" s="502">
        <v>8</v>
      </c>
      <c r="L19" s="502">
        <v>24</v>
      </c>
      <c r="M19" s="502">
        <v>4</v>
      </c>
      <c r="N19" s="23">
        <v>3</v>
      </c>
      <c r="O19" s="503">
        <v>14</v>
      </c>
      <c r="P19" s="503">
        <v>8</v>
      </c>
      <c r="Q19" s="11"/>
      <c r="R19" s="11">
        <f>E19+O19+P19</f>
        <v>73</v>
      </c>
      <c r="S19" s="238">
        <f>R19-D19</f>
        <v>0</v>
      </c>
    </row>
    <row r="20" spans="2:19" s="481" customFormat="1" ht="15.75" customHeight="1" x14ac:dyDescent="0.2">
      <c r="B20" s="78"/>
      <c r="C20" s="79"/>
      <c r="D20" s="80"/>
      <c r="E20" s="483">
        <f>E19/D19</f>
        <v>0.69863013698630139</v>
      </c>
      <c r="F20" s="484">
        <f>F19/D19</f>
        <v>0</v>
      </c>
      <c r="G20" s="484">
        <f>G19/D19</f>
        <v>5.4794520547945202E-2</v>
      </c>
      <c r="H20" s="484">
        <f>H19/D19</f>
        <v>0.30136986301369861</v>
      </c>
      <c r="I20" s="484">
        <f>I19/D19</f>
        <v>0.32876712328767121</v>
      </c>
      <c r="J20" s="484">
        <f>J19/D19</f>
        <v>0.17808219178082191</v>
      </c>
      <c r="K20" s="484">
        <f>K19/D19</f>
        <v>0.1095890410958904</v>
      </c>
      <c r="L20" s="484">
        <f>L19/D19</f>
        <v>0.32876712328767121</v>
      </c>
      <c r="M20" s="484">
        <f>M19/D19</f>
        <v>5.4794520547945202E-2</v>
      </c>
      <c r="N20" s="485">
        <f>N19/D19</f>
        <v>4.1095890410958902E-2</v>
      </c>
      <c r="O20" s="486">
        <f>O19/D19</f>
        <v>0.19178082191780821</v>
      </c>
      <c r="P20" s="486">
        <f>P19/D19</f>
        <v>0.1095890410958904</v>
      </c>
      <c r="Q20" s="11"/>
      <c r="R20" s="51">
        <f t="shared" ref="R20" si="3">E20+O20+P20</f>
        <v>1</v>
      </c>
      <c r="S20" s="238">
        <f t="shared" ref="S20" si="4">1-R20</f>
        <v>0</v>
      </c>
    </row>
    <row r="21" spans="2:19" s="481" customFormat="1" ht="15.75" customHeight="1" x14ac:dyDescent="0.2">
      <c r="B21" s="78"/>
      <c r="C21" s="262"/>
      <c r="D21" s="92"/>
      <c r="E21" s="497"/>
      <c r="F21" s="498">
        <f>F19/E19</f>
        <v>0</v>
      </c>
      <c r="G21" s="498">
        <f>G19/E19</f>
        <v>7.8431372549019607E-2</v>
      </c>
      <c r="H21" s="498">
        <f>H19/E19</f>
        <v>0.43137254901960786</v>
      </c>
      <c r="I21" s="498">
        <f>I19/E19</f>
        <v>0.47058823529411764</v>
      </c>
      <c r="J21" s="498">
        <f>J19/E19</f>
        <v>0.25490196078431371</v>
      </c>
      <c r="K21" s="498">
        <f>K19/E19</f>
        <v>0.15686274509803921</v>
      </c>
      <c r="L21" s="498">
        <f>L19/E19</f>
        <v>0.47058823529411764</v>
      </c>
      <c r="M21" s="498">
        <f>M19/E19</f>
        <v>7.8431372549019607E-2</v>
      </c>
      <c r="N21" s="499">
        <f>N19/E19</f>
        <v>5.8823529411764705E-2</v>
      </c>
      <c r="O21" s="500"/>
      <c r="P21" s="500"/>
      <c r="Q21" s="11"/>
      <c r="R21" s="492"/>
    </row>
    <row r="22" spans="2:19" s="481" customFormat="1" ht="15.75" customHeight="1" x14ac:dyDescent="0.2">
      <c r="B22" s="78"/>
      <c r="C22" s="88" t="s">
        <v>296</v>
      </c>
      <c r="D22" s="91">
        <f>[1]表1!E20</f>
        <v>24</v>
      </c>
      <c r="E22" s="501">
        <f>D22-O22-P22</f>
        <v>15</v>
      </c>
      <c r="F22" s="502">
        <v>0</v>
      </c>
      <c r="G22" s="502">
        <v>1</v>
      </c>
      <c r="H22" s="502">
        <v>9</v>
      </c>
      <c r="I22" s="502">
        <v>2</v>
      </c>
      <c r="J22" s="502">
        <v>1</v>
      </c>
      <c r="K22" s="502">
        <v>1</v>
      </c>
      <c r="L22" s="502">
        <v>7</v>
      </c>
      <c r="M22" s="502">
        <v>2</v>
      </c>
      <c r="N22" s="23">
        <v>1</v>
      </c>
      <c r="O22" s="503">
        <v>7</v>
      </c>
      <c r="P22" s="503">
        <v>2</v>
      </c>
      <c r="Q22" s="11"/>
      <c r="R22" s="11">
        <f t="shared" ref="R22:R23" si="5">E22+O22+P22</f>
        <v>24</v>
      </c>
      <c r="S22" s="238">
        <f>R22-D22</f>
        <v>0</v>
      </c>
    </row>
    <row r="23" spans="2:19" s="481" customFormat="1" ht="15.75" customHeight="1" x14ac:dyDescent="0.2">
      <c r="B23" s="78"/>
      <c r="C23" s="79"/>
      <c r="D23" s="80"/>
      <c r="E23" s="483">
        <f>E22/D22</f>
        <v>0.625</v>
      </c>
      <c r="F23" s="484">
        <f>F22/D22</f>
        <v>0</v>
      </c>
      <c r="G23" s="484">
        <f>G22/D22</f>
        <v>4.1666666666666664E-2</v>
      </c>
      <c r="H23" s="484">
        <f>H22/D22</f>
        <v>0.375</v>
      </c>
      <c r="I23" s="484">
        <f>I22/D22</f>
        <v>8.3333333333333329E-2</v>
      </c>
      <c r="J23" s="484">
        <f>J22/D22</f>
        <v>4.1666666666666664E-2</v>
      </c>
      <c r="K23" s="484">
        <f>K22/D22</f>
        <v>4.1666666666666664E-2</v>
      </c>
      <c r="L23" s="484">
        <f>L22/D22</f>
        <v>0.29166666666666669</v>
      </c>
      <c r="M23" s="484">
        <f>M22/D22</f>
        <v>8.3333333333333329E-2</v>
      </c>
      <c r="N23" s="485">
        <f>N22/D22</f>
        <v>4.1666666666666664E-2</v>
      </c>
      <c r="O23" s="486">
        <f>O22/D22</f>
        <v>0.29166666666666669</v>
      </c>
      <c r="P23" s="486">
        <f>P22/D22</f>
        <v>8.3333333333333329E-2</v>
      </c>
      <c r="Q23" s="11"/>
      <c r="R23" s="51">
        <f t="shared" si="5"/>
        <v>1</v>
      </c>
      <c r="S23" s="238">
        <f t="shared" ref="S23" si="6">1-R23</f>
        <v>0</v>
      </c>
    </row>
    <row r="24" spans="2:19" s="481" customFormat="1" ht="15.75" customHeight="1" x14ac:dyDescent="0.2">
      <c r="B24" s="78"/>
      <c r="C24" s="262"/>
      <c r="D24" s="92"/>
      <c r="E24" s="497"/>
      <c r="F24" s="498">
        <f>F22/E22</f>
        <v>0</v>
      </c>
      <c r="G24" s="498">
        <f>G22/E22</f>
        <v>6.6666666666666666E-2</v>
      </c>
      <c r="H24" s="498">
        <f>H22/E22</f>
        <v>0.6</v>
      </c>
      <c r="I24" s="498">
        <f>I22/E22</f>
        <v>0.13333333333333333</v>
      </c>
      <c r="J24" s="498">
        <f>J22/E22</f>
        <v>6.6666666666666666E-2</v>
      </c>
      <c r="K24" s="498">
        <f>K22/E22</f>
        <v>6.6666666666666666E-2</v>
      </c>
      <c r="L24" s="498">
        <f>L22/E22</f>
        <v>0.46666666666666667</v>
      </c>
      <c r="M24" s="498">
        <f>M22/E22</f>
        <v>0.13333333333333333</v>
      </c>
      <c r="N24" s="499">
        <f>N22/E22</f>
        <v>6.6666666666666666E-2</v>
      </c>
      <c r="O24" s="500"/>
      <c r="P24" s="500"/>
      <c r="Q24" s="11"/>
      <c r="R24" s="492"/>
    </row>
    <row r="25" spans="2:19" s="481" customFormat="1" ht="15.75" customHeight="1" x14ac:dyDescent="0.2">
      <c r="B25" s="78"/>
      <c r="C25" s="88" t="s">
        <v>221</v>
      </c>
      <c r="D25" s="91">
        <f>[1]表1!E23</f>
        <v>81</v>
      </c>
      <c r="E25" s="501">
        <f>D25-O25-P25</f>
        <v>44</v>
      </c>
      <c r="F25" s="502">
        <v>0</v>
      </c>
      <c r="G25" s="502">
        <v>5</v>
      </c>
      <c r="H25" s="502">
        <v>29</v>
      </c>
      <c r="I25" s="502">
        <v>16</v>
      </c>
      <c r="J25" s="502">
        <v>7</v>
      </c>
      <c r="K25" s="502">
        <v>7</v>
      </c>
      <c r="L25" s="502">
        <v>17</v>
      </c>
      <c r="M25" s="502">
        <v>5</v>
      </c>
      <c r="N25" s="23">
        <v>2</v>
      </c>
      <c r="O25" s="503">
        <v>26</v>
      </c>
      <c r="P25" s="503">
        <v>11</v>
      </c>
      <c r="Q25" s="11"/>
      <c r="R25" s="11">
        <f t="shared" ref="R25:R26" si="7">E25+O25+P25</f>
        <v>81</v>
      </c>
      <c r="S25" s="238">
        <f>R25-D25</f>
        <v>0</v>
      </c>
    </row>
    <row r="26" spans="2:19" s="481" customFormat="1" ht="15.75" customHeight="1" x14ac:dyDescent="0.2">
      <c r="B26" s="78"/>
      <c r="C26" s="79"/>
      <c r="D26" s="80"/>
      <c r="E26" s="483">
        <f>E25/D25</f>
        <v>0.54320987654320985</v>
      </c>
      <c r="F26" s="484">
        <f>F25/D25</f>
        <v>0</v>
      </c>
      <c r="G26" s="484">
        <f>G25/D25</f>
        <v>6.1728395061728392E-2</v>
      </c>
      <c r="H26" s="484">
        <f>H25/D25</f>
        <v>0.35802469135802467</v>
      </c>
      <c r="I26" s="484">
        <f>I25/D25</f>
        <v>0.19753086419753085</v>
      </c>
      <c r="J26" s="484">
        <f>J25/D25</f>
        <v>8.6419753086419748E-2</v>
      </c>
      <c r="K26" s="484">
        <f>K25/D25</f>
        <v>8.6419753086419748E-2</v>
      </c>
      <c r="L26" s="484">
        <f>L25/D25</f>
        <v>0.20987654320987653</v>
      </c>
      <c r="M26" s="484">
        <f>M25/D25</f>
        <v>6.1728395061728392E-2</v>
      </c>
      <c r="N26" s="485">
        <f>N25/D25</f>
        <v>2.4691358024691357E-2</v>
      </c>
      <c r="O26" s="486">
        <f>O25/D25</f>
        <v>0.32098765432098764</v>
      </c>
      <c r="P26" s="486">
        <f>P25/D25</f>
        <v>0.13580246913580246</v>
      </c>
      <c r="Q26" s="11"/>
      <c r="R26" s="51">
        <f t="shared" si="7"/>
        <v>1</v>
      </c>
      <c r="S26" s="238">
        <f t="shared" ref="S26" si="8">1-R26</f>
        <v>0</v>
      </c>
    </row>
    <row r="27" spans="2:19" s="481" customFormat="1" ht="15.75" customHeight="1" x14ac:dyDescent="0.2">
      <c r="B27" s="78"/>
      <c r="C27" s="262"/>
      <c r="D27" s="92"/>
      <c r="E27" s="497"/>
      <c r="F27" s="498">
        <f>F25/E25</f>
        <v>0</v>
      </c>
      <c r="G27" s="498">
        <f>G25/E25</f>
        <v>0.11363636363636363</v>
      </c>
      <c r="H27" s="498">
        <f>H25/E25</f>
        <v>0.65909090909090906</v>
      </c>
      <c r="I27" s="498">
        <f>I25/E25</f>
        <v>0.36363636363636365</v>
      </c>
      <c r="J27" s="498">
        <f>J25/E25</f>
        <v>0.15909090909090909</v>
      </c>
      <c r="K27" s="498">
        <f>K25/E25</f>
        <v>0.15909090909090909</v>
      </c>
      <c r="L27" s="498">
        <f>L25/E25</f>
        <v>0.38636363636363635</v>
      </c>
      <c r="M27" s="498">
        <f>M25/E25</f>
        <v>0.11363636363636363</v>
      </c>
      <c r="N27" s="499">
        <f>N25/E25</f>
        <v>4.5454545454545456E-2</v>
      </c>
      <c r="O27" s="500"/>
      <c r="P27" s="500"/>
      <c r="Q27" s="11"/>
      <c r="R27" s="492"/>
    </row>
    <row r="28" spans="2:19" s="481" customFormat="1" ht="15.75" customHeight="1" x14ac:dyDescent="0.2">
      <c r="B28" s="78"/>
      <c r="C28" s="88" t="s">
        <v>222</v>
      </c>
      <c r="D28" s="91">
        <f>[1]表1!E26</f>
        <v>8</v>
      </c>
      <c r="E28" s="501">
        <f t="shared" ref="E28" si="9">D28-O28-P28</f>
        <v>8</v>
      </c>
      <c r="F28" s="502">
        <v>0</v>
      </c>
      <c r="G28" s="502">
        <v>1</v>
      </c>
      <c r="H28" s="502">
        <v>7</v>
      </c>
      <c r="I28" s="502">
        <v>1</v>
      </c>
      <c r="J28" s="502">
        <v>2</v>
      </c>
      <c r="K28" s="502">
        <v>2</v>
      </c>
      <c r="L28" s="502">
        <v>3</v>
      </c>
      <c r="M28" s="502">
        <v>3</v>
      </c>
      <c r="N28" s="23">
        <v>0</v>
      </c>
      <c r="O28" s="503">
        <v>0</v>
      </c>
      <c r="P28" s="503">
        <v>0</v>
      </c>
      <c r="Q28" s="11"/>
      <c r="R28" s="11">
        <f t="shared" ref="R28:R29" si="10">E28+O28+P28</f>
        <v>8</v>
      </c>
      <c r="S28" s="238">
        <f>R28-D28</f>
        <v>0</v>
      </c>
    </row>
    <row r="29" spans="2:19" s="481" customFormat="1" ht="15.75" customHeight="1" x14ac:dyDescent="0.2">
      <c r="B29" s="78"/>
      <c r="C29" s="79"/>
      <c r="D29" s="80"/>
      <c r="E29" s="483">
        <f>E28/D28</f>
        <v>1</v>
      </c>
      <c r="F29" s="484">
        <f>F28/D28</f>
        <v>0</v>
      </c>
      <c r="G29" s="484">
        <f>G28/D28</f>
        <v>0.125</v>
      </c>
      <c r="H29" s="484">
        <f>H28/D28</f>
        <v>0.875</v>
      </c>
      <c r="I29" s="484">
        <f>I28/D28</f>
        <v>0.125</v>
      </c>
      <c r="J29" s="484">
        <f>J28/D28</f>
        <v>0.25</v>
      </c>
      <c r="K29" s="484">
        <f>K28/D28</f>
        <v>0.25</v>
      </c>
      <c r="L29" s="484">
        <f>L28/D28</f>
        <v>0.375</v>
      </c>
      <c r="M29" s="484">
        <f>M28/D28</f>
        <v>0.375</v>
      </c>
      <c r="N29" s="485">
        <f>N28/D28</f>
        <v>0</v>
      </c>
      <c r="O29" s="486">
        <f>O28/D28</f>
        <v>0</v>
      </c>
      <c r="P29" s="486">
        <f>P28/D28</f>
        <v>0</v>
      </c>
      <c r="Q29" s="11"/>
      <c r="R29" s="51">
        <f t="shared" si="10"/>
        <v>1</v>
      </c>
      <c r="S29" s="238">
        <f t="shared" ref="S29" si="11">1-R29</f>
        <v>0</v>
      </c>
    </row>
    <row r="30" spans="2:19" s="481" customFormat="1" ht="15.75" customHeight="1" x14ac:dyDescent="0.2">
      <c r="B30" s="78"/>
      <c r="C30" s="262"/>
      <c r="D30" s="92"/>
      <c r="E30" s="497"/>
      <c r="F30" s="498">
        <f>F28/E28</f>
        <v>0</v>
      </c>
      <c r="G30" s="498">
        <f>G28/E28</f>
        <v>0.125</v>
      </c>
      <c r="H30" s="498">
        <f>H28/E28</f>
        <v>0.875</v>
      </c>
      <c r="I30" s="498">
        <f>I28/E28</f>
        <v>0.125</v>
      </c>
      <c r="J30" s="498">
        <f>J28/E28</f>
        <v>0.25</v>
      </c>
      <c r="K30" s="498">
        <f>K28/E28</f>
        <v>0.25</v>
      </c>
      <c r="L30" s="498">
        <f>L28/E28</f>
        <v>0.375</v>
      </c>
      <c r="M30" s="498">
        <f>M28/E28</f>
        <v>0.375</v>
      </c>
      <c r="N30" s="499">
        <f>N28/E28</f>
        <v>0</v>
      </c>
      <c r="O30" s="500"/>
      <c r="P30" s="500"/>
      <c r="Q30" s="11"/>
      <c r="R30" s="492"/>
    </row>
    <row r="31" spans="2:19" s="481" customFormat="1" ht="15.75" customHeight="1" x14ac:dyDescent="0.2">
      <c r="B31" s="78"/>
      <c r="C31" s="88" t="s">
        <v>223</v>
      </c>
      <c r="D31" s="91">
        <f>[1]表1!E29</f>
        <v>149</v>
      </c>
      <c r="E31" s="501">
        <f>D31-O31-P31</f>
        <v>68</v>
      </c>
      <c r="F31" s="502">
        <v>3</v>
      </c>
      <c r="G31" s="502">
        <v>9</v>
      </c>
      <c r="H31" s="502">
        <v>40</v>
      </c>
      <c r="I31" s="502">
        <v>21</v>
      </c>
      <c r="J31" s="502">
        <v>7</v>
      </c>
      <c r="K31" s="502">
        <v>8</v>
      </c>
      <c r="L31" s="502">
        <v>22</v>
      </c>
      <c r="M31" s="502">
        <v>5</v>
      </c>
      <c r="N31" s="23">
        <v>4</v>
      </c>
      <c r="O31" s="503">
        <v>55</v>
      </c>
      <c r="P31" s="503">
        <v>26</v>
      </c>
      <c r="Q31" s="11"/>
      <c r="R31" s="11">
        <f t="shared" ref="R31:R32" si="12">E31+O31+P31</f>
        <v>149</v>
      </c>
      <c r="S31" s="238">
        <f>R31-D31</f>
        <v>0</v>
      </c>
    </row>
    <row r="32" spans="2:19" s="481" customFormat="1" ht="15.75" customHeight="1" x14ac:dyDescent="0.2">
      <c r="B32" s="78"/>
      <c r="C32" s="79"/>
      <c r="D32" s="80"/>
      <c r="E32" s="483">
        <f>E31/D31</f>
        <v>0.4563758389261745</v>
      </c>
      <c r="F32" s="484">
        <f>F31/D31</f>
        <v>2.0134228187919462E-2</v>
      </c>
      <c r="G32" s="484">
        <f>G31/D31</f>
        <v>6.0402684563758392E-2</v>
      </c>
      <c r="H32" s="484">
        <f>H31/D31</f>
        <v>0.26845637583892618</v>
      </c>
      <c r="I32" s="484">
        <f>I31/D31</f>
        <v>0.14093959731543623</v>
      </c>
      <c r="J32" s="484">
        <f>J31/D31</f>
        <v>4.6979865771812082E-2</v>
      </c>
      <c r="K32" s="484">
        <f>K31/D31</f>
        <v>5.3691275167785234E-2</v>
      </c>
      <c r="L32" s="484">
        <f>L31/D31</f>
        <v>0.1476510067114094</v>
      </c>
      <c r="M32" s="484">
        <f>M31/D31</f>
        <v>3.3557046979865772E-2</v>
      </c>
      <c r="N32" s="485">
        <f>N31/D31</f>
        <v>2.6845637583892617E-2</v>
      </c>
      <c r="O32" s="486">
        <f>O31/D31</f>
        <v>0.36912751677852351</v>
      </c>
      <c r="P32" s="486">
        <f>P31/D31</f>
        <v>0.17449664429530201</v>
      </c>
      <c r="Q32" s="11"/>
      <c r="R32" s="51">
        <f t="shared" si="12"/>
        <v>1</v>
      </c>
      <c r="S32" s="238">
        <f t="shared" ref="S32" si="13">1-R32</f>
        <v>0</v>
      </c>
    </row>
    <row r="33" spans="2:19" s="481" customFormat="1" ht="15.75" customHeight="1" thickBot="1" x14ac:dyDescent="0.25">
      <c r="B33" s="98"/>
      <c r="C33" s="504"/>
      <c r="D33" s="99"/>
      <c r="E33" s="505"/>
      <c r="F33" s="506">
        <f>F31/E31</f>
        <v>4.4117647058823532E-2</v>
      </c>
      <c r="G33" s="506">
        <f>G31/E31</f>
        <v>0.13235294117647059</v>
      </c>
      <c r="H33" s="506">
        <f>H31/E31</f>
        <v>0.58823529411764708</v>
      </c>
      <c r="I33" s="506">
        <f>I31/E31</f>
        <v>0.30882352941176472</v>
      </c>
      <c r="J33" s="506">
        <f>J31/E31</f>
        <v>0.10294117647058823</v>
      </c>
      <c r="K33" s="506">
        <f>K31/E31</f>
        <v>0.11764705882352941</v>
      </c>
      <c r="L33" s="506">
        <f>L31/E31</f>
        <v>0.3235294117647059</v>
      </c>
      <c r="M33" s="506">
        <f>M31/E31</f>
        <v>7.3529411764705885E-2</v>
      </c>
      <c r="N33" s="507">
        <f>N31/E31</f>
        <v>5.8823529411764705E-2</v>
      </c>
      <c r="O33" s="508"/>
      <c r="P33" s="508"/>
      <c r="Q33" s="11"/>
      <c r="R33" s="492"/>
    </row>
    <row r="34" spans="2:19" s="481" customFormat="1" ht="15.75" customHeight="1" thickTop="1" x14ac:dyDescent="0.2">
      <c r="B34" s="70" t="s">
        <v>353</v>
      </c>
      <c r="C34" s="71" t="s">
        <v>300</v>
      </c>
      <c r="D34" s="91">
        <f>[1]表1!E32</f>
        <v>79</v>
      </c>
      <c r="E34" s="501">
        <f t="shared" ref="E34" si="14">D34-O34-P34</f>
        <v>28</v>
      </c>
      <c r="F34" s="502">
        <v>0</v>
      </c>
      <c r="G34" s="502">
        <v>2</v>
      </c>
      <c r="H34" s="502">
        <v>16</v>
      </c>
      <c r="I34" s="502">
        <v>11</v>
      </c>
      <c r="J34" s="502">
        <v>5</v>
      </c>
      <c r="K34" s="502">
        <v>3</v>
      </c>
      <c r="L34" s="502">
        <v>6</v>
      </c>
      <c r="M34" s="502">
        <v>3</v>
      </c>
      <c r="N34" s="23">
        <v>1</v>
      </c>
      <c r="O34" s="503">
        <v>31</v>
      </c>
      <c r="P34" s="503">
        <v>20</v>
      </c>
      <c r="Q34" s="11"/>
      <c r="R34" s="11">
        <f t="shared" ref="R34:R35" si="15">E34+O34+P34</f>
        <v>79</v>
      </c>
      <c r="S34" s="238">
        <f>R34-D34</f>
        <v>0</v>
      </c>
    </row>
    <row r="35" spans="2:19" s="481" customFormat="1" ht="15.75" customHeight="1" x14ac:dyDescent="0.2">
      <c r="B35" s="78"/>
      <c r="C35" s="79"/>
      <c r="D35" s="80"/>
      <c r="E35" s="483">
        <f>E34/D34</f>
        <v>0.35443037974683544</v>
      </c>
      <c r="F35" s="484">
        <f>F34/D34</f>
        <v>0</v>
      </c>
      <c r="G35" s="484">
        <f>G34/D34</f>
        <v>2.5316455696202531E-2</v>
      </c>
      <c r="H35" s="484">
        <f>H34/D34</f>
        <v>0.20253164556962025</v>
      </c>
      <c r="I35" s="484">
        <f>I34/D34</f>
        <v>0.13924050632911392</v>
      </c>
      <c r="J35" s="484">
        <f>J34/D34</f>
        <v>6.3291139240506333E-2</v>
      </c>
      <c r="K35" s="484">
        <f>K34/D34</f>
        <v>3.7974683544303799E-2</v>
      </c>
      <c r="L35" s="484">
        <f>L34/D34</f>
        <v>7.5949367088607597E-2</v>
      </c>
      <c r="M35" s="484">
        <f>M34/D34</f>
        <v>3.7974683544303799E-2</v>
      </c>
      <c r="N35" s="485">
        <f>N34/D34</f>
        <v>1.2658227848101266E-2</v>
      </c>
      <c r="O35" s="486">
        <f>O34/D34</f>
        <v>0.39240506329113922</v>
      </c>
      <c r="P35" s="486">
        <f>P34/D34</f>
        <v>0.25316455696202533</v>
      </c>
      <c r="Q35" s="11"/>
      <c r="R35" s="51">
        <f t="shared" si="15"/>
        <v>1</v>
      </c>
      <c r="S35" s="238">
        <f t="shared" ref="S35" si="16">1-R35</f>
        <v>0</v>
      </c>
    </row>
    <row r="36" spans="2:19" s="481" customFormat="1" ht="15.75" customHeight="1" x14ac:dyDescent="0.2">
      <c r="B36" s="78"/>
      <c r="C36" s="262"/>
      <c r="D36" s="92"/>
      <c r="E36" s="497"/>
      <c r="F36" s="498">
        <f>F34/E34</f>
        <v>0</v>
      </c>
      <c r="G36" s="498">
        <f>G34/E34</f>
        <v>7.1428571428571425E-2</v>
      </c>
      <c r="H36" s="498">
        <f>H34/E34</f>
        <v>0.5714285714285714</v>
      </c>
      <c r="I36" s="498">
        <f>I34/E34</f>
        <v>0.39285714285714285</v>
      </c>
      <c r="J36" s="498">
        <f>J34/E34</f>
        <v>0.17857142857142858</v>
      </c>
      <c r="K36" s="498">
        <f>K34/E34</f>
        <v>0.10714285714285714</v>
      </c>
      <c r="L36" s="498">
        <f>L34/E34</f>
        <v>0.21428571428571427</v>
      </c>
      <c r="M36" s="498">
        <f>M34/E34</f>
        <v>0.10714285714285714</v>
      </c>
      <c r="N36" s="499">
        <f>N34/E34</f>
        <v>3.5714285714285712E-2</v>
      </c>
      <c r="O36" s="500"/>
      <c r="P36" s="500"/>
      <c r="Q36" s="11"/>
      <c r="R36" s="492"/>
    </row>
    <row r="37" spans="2:19" s="481" customFormat="1" ht="15.75" customHeight="1" x14ac:dyDescent="0.2">
      <c r="B37" s="78"/>
      <c r="C37" s="88" t="s">
        <v>301</v>
      </c>
      <c r="D37" s="91">
        <f>[1]表1!E35</f>
        <v>164</v>
      </c>
      <c r="E37" s="501">
        <f t="shared" ref="E37" si="17">D37-O37-P37</f>
        <v>87</v>
      </c>
      <c r="F37" s="502">
        <v>0</v>
      </c>
      <c r="G37" s="502">
        <v>9</v>
      </c>
      <c r="H37" s="502">
        <v>63</v>
      </c>
      <c r="I37" s="502">
        <v>30</v>
      </c>
      <c r="J37" s="502">
        <v>10</v>
      </c>
      <c r="K37" s="502">
        <v>11</v>
      </c>
      <c r="L37" s="502">
        <v>31</v>
      </c>
      <c r="M37" s="502">
        <v>7</v>
      </c>
      <c r="N37" s="23">
        <v>6</v>
      </c>
      <c r="O37" s="503">
        <v>53</v>
      </c>
      <c r="P37" s="503">
        <v>24</v>
      </c>
      <c r="Q37" s="11"/>
      <c r="R37" s="11">
        <f t="shared" ref="R37:R38" si="18">E37+O37+P37</f>
        <v>164</v>
      </c>
      <c r="S37" s="238">
        <f>R37-D37</f>
        <v>0</v>
      </c>
    </row>
    <row r="38" spans="2:19" s="481" customFormat="1" ht="15.75" customHeight="1" x14ac:dyDescent="0.2">
      <c r="B38" s="78"/>
      <c r="C38" s="79"/>
      <c r="D38" s="80"/>
      <c r="E38" s="483">
        <f>E37/D37</f>
        <v>0.53048780487804881</v>
      </c>
      <c r="F38" s="484">
        <f>F37/D37</f>
        <v>0</v>
      </c>
      <c r="G38" s="484">
        <f>G37/D37</f>
        <v>5.4878048780487805E-2</v>
      </c>
      <c r="H38" s="484">
        <f>H37/D37</f>
        <v>0.38414634146341464</v>
      </c>
      <c r="I38" s="484">
        <f>I37/D37</f>
        <v>0.18292682926829268</v>
      </c>
      <c r="J38" s="484">
        <f>J37/D37</f>
        <v>6.097560975609756E-2</v>
      </c>
      <c r="K38" s="484">
        <f>K37/D37</f>
        <v>6.7073170731707321E-2</v>
      </c>
      <c r="L38" s="484">
        <f>L37/D37</f>
        <v>0.18902439024390244</v>
      </c>
      <c r="M38" s="484">
        <f>M37/D37</f>
        <v>4.2682926829268296E-2</v>
      </c>
      <c r="N38" s="485">
        <f>N37/D37</f>
        <v>3.6585365853658534E-2</v>
      </c>
      <c r="O38" s="486">
        <f>O37/D37</f>
        <v>0.32317073170731708</v>
      </c>
      <c r="P38" s="486">
        <f>P37/D37</f>
        <v>0.14634146341463414</v>
      </c>
      <c r="Q38" s="11"/>
      <c r="R38" s="51">
        <f t="shared" si="18"/>
        <v>1</v>
      </c>
      <c r="S38" s="238">
        <f t="shared" ref="S38" si="19">1-R38</f>
        <v>0</v>
      </c>
    </row>
    <row r="39" spans="2:19" x14ac:dyDescent="0.2">
      <c r="B39" s="78"/>
      <c r="C39" s="262"/>
      <c r="D39" s="92"/>
      <c r="E39" s="497"/>
      <c r="F39" s="498">
        <f>F37/E37</f>
        <v>0</v>
      </c>
      <c r="G39" s="498">
        <f>G37/E37</f>
        <v>0.10344827586206896</v>
      </c>
      <c r="H39" s="498">
        <f>H37/E37</f>
        <v>0.72413793103448276</v>
      </c>
      <c r="I39" s="498">
        <f>I37/E37</f>
        <v>0.34482758620689657</v>
      </c>
      <c r="J39" s="498">
        <f>J37/E37</f>
        <v>0.11494252873563218</v>
      </c>
      <c r="K39" s="498">
        <f>K37/E37</f>
        <v>0.12643678160919541</v>
      </c>
      <c r="L39" s="498">
        <f>L37/E37</f>
        <v>0.35632183908045978</v>
      </c>
      <c r="M39" s="498">
        <f>M37/E37</f>
        <v>8.0459770114942528E-2</v>
      </c>
      <c r="N39" s="499">
        <f>N37/E37</f>
        <v>6.8965517241379309E-2</v>
      </c>
      <c r="O39" s="500"/>
      <c r="P39" s="500"/>
      <c r="R39" s="492"/>
      <c r="S39" s="481"/>
    </row>
    <row r="40" spans="2:19" ht="13.5" customHeight="1" x14ac:dyDescent="0.2">
      <c r="B40" s="78"/>
      <c r="C40" s="88" t="s">
        <v>302</v>
      </c>
      <c r="D40" s="91">
        <f>[1]表1!E38</f>
        <v>53</v>
      </c>
      <c r="E40" s="501">
        <f t="shared" ref="E40" si="20">D40-O40-P40</f>
        <v>38</v>
      </c>
      <c r="F40" s="502">
        <v>2</v>
      </c>
      <c r="G40" s="502">
        <v>4</v>
      </c>
      <c r="H40" s="502">
        <v>19</v>
      </c>
      <c r="I40" s="502">
        <v>14</v>
      </c>
      <c r="J40" s="502">
        <v>9</v>
      </c>
      <c r="K40" s="502">
        <v>8</v>
      </c>
      <c r="L40" s="502">
        <v>14</v>
      </c>
      <c r="M40" s="502">
        <v>4</v>
      </c>
      <c r="N40" s="23">
        <v>2</v>
      </c>
      <c r="O40" s="503">
        <v>10</v>
      </c>
      <c r="P40" s="503">
        <v>5</v>
      </c>
      <c r="R40" s="11">
        <f t="shared" ref="R40:R41" si="21">E40+O40+P40</f>
        <v>53</v>
      </c>
      <c r="S40" s="238">
        <f>R40-D40</f>
        <v>0</v>
      </c>
    </row>
    <row r="41" spans="2:19" ht="13.5" customHeight="1" x14ac:dyDescent="0.2">
      <c r="B41" s="78"/>
      <c r="C41" s="79"/>
      <c r="D41" s="80"/>
      <c r="E41" s="483">
        <f>E40/D40</f>
        <v>0.71698113207547165</v>
      </c>
      <c r="F41" s="484">
        <f>F40/D40</f>
        <v>3.7735849056603772E-2</v>
      </c>
      <c r="G41" s="484">
        <f>G40/D40</f>
        <v>7.5471698113207544E-2</v>
      </c>
      <c r="H41" s="484">
        <f>H40/D40</f>
        <v>0.35849056603773582</v>
      </c>
      <c r="I41" s="484">
        <f>I40/D40</f>
        <v>0.26415094339622641</v>
      </c>
      <c r="J41" s="484">
        <f>J40/D40</f>
        <v>0.16981132075471697</v>
      </c>
      <c r="K41" s="484">
        <f>K40/D40</f>
        <v>0.15094339622641509</v>
      </c>
      <c r="L41" s="484">
        <f>L40/D40</f>
        <v>0.26415094339622641</v>
      </c>
      <c r="M41" s="484">
        <f>M40/D40</f>
        <v>7.5471698113207544E-2</v>
      </c>
      <c r="N41" s="485">
        <f>N40/D40</f>
        <v>3.7735849056603772E-2</v>
      </c>
      <c r="O41" s="486">
        <f>O40/D40</f>
        <v>0.18867924528301888</v>
      </c>
      <c r="P41" s="486">
        <f>P40/D40</f>
        <v>9.4339622641509441E-2</v>
      </c>
      <c r="R41" s="51">
        <f t="shared" si="21"/>
        <v>1</v>
      </c>
      <c r="S41" s="238">
        <f t="shared" ref="S41" si="22">1-R41</f>
        <v>0</v>
      </c>
    </row>
    <row r="42" spans="2:19" ht="13.5" customHeight="1" x14ac:dyDescent="0.2">
      <c r="B42" s="78"/>
      <c r="C42" s="262"/>
      <c r="D42" s="92"/>
      <c r="E42" s="497"/>
      <c r="F42" s="498">
        <f>F40/E40</f>
        <v>5.2631578947368418E-2</v>
      </c>
      <c r="G42" s="498">
        <f>G40/E40</f>
        <v>0.10526315789473684</v>
      </c>
      <c r="H42" s="498">
        <f>H40/E40</f>
        <v>0.5</v>
      </c>
      <c r="I42" s="498">
        <f>I40/E40</f>
        <v>0.36842105263157893</v>
      </c>
      <c r="J42" s="498">
        <f>J40/E40</f>
        <v>0.23684210526315788</v>
      </c>
      <c r="K42" s="498">
        <f>K40/E40</f>
        <v>0.21052631578947367</v>
      </c>
      <c r="L42" s="498">
        <f>L40/E40</f>
        <v>0.36842105263157893</v>
      </c>
      <c r="M42" s="498">
        <f>M40/E40</f>
        <v>0.10526315789473684</v>
      </c>
      <c r="N42" s="499">
        <f>N40/E40</f>
        <v>5.2631578947368418E-2</v>
      </c>
      <c r="O42" s="500"/>
      <c r="P42" s="500"/>
      <c r="R42" s="492"/>
      <c r="S42" s="481"/>
    </row>
    <row r="43" spans="2:19" x14ac:dyDescent="0.2">
      <c r="B43" s="78"/>
      <c r="C43" s="88" t="s">
        <v>303</v>
      </c>
      <c r="D43" s="91">
        <f>[1]表1!E41</f>
        <v>26</v>
      </c>
      <c r="E43" s="501">
        <f t="shared" ref="E43" si="23">D43-O43-P43</f>
        <v>14</v>
      </c>
      <c r="F43" s="502">
        <v>0</v>
      </c>
      <c r="G43" s="502">
        <v>1</v>
      </c>
      <c r="H43" s="502">
        <v>7</v>
      </c>
      <c r="I43" s="502">
        <v>4</v>
      </c>
      <c r="J43" s="502">
        <v>1</v>
      </c>
      <c r="K43" s="502">
        <v>3</v>
      </c>
      <c r="L43" s="502">
        <v>7</v>
      </c>
      <c r="M43" s="502">
        <v>0</v>
      </c>
      <c r="N43" s="23">
        <v>1</v>
      </c>
      <c r="O43" s="503">
        <v>10</v>
      </c>
      <c r="P43" s="503">
        <v>2</v>
      </c>
      <c r="R43" s="11">
        <f t="shared" ref="R43:R44" si="24">E43+O43+P43</f>
        <v>26</v>
      </c>
      <c r="S43" s="238">
        <f>R43-D43</f>
        <v>0</v>
      </c>
    </row>
    <row r="44" spans="2:19" x14ac:dyDescent="0.2">
      <c r="B44" s="78"/>
      <c r="C44" s="79"/>
      <c r="D44" s="80"/>
      <c r="E44" s="483">
        <f>E43/D43</f>
        <v>0.53846153846153844</v>
      </c>
      <c r="F44" s="484">
        <f>F43/D43</f>
        <v>0</v>
      </c>
      <c r="G44" s="484">
        <f>G43/D43</f>
        <v>3.8461538461538464E-2</v>
      </c>
      <c r="H44" s="484">
        <f>H43/D43</f>
        <v>0.26923076923076922</v>
      </c>
      <c r="I44" s="484">
        <f>I43/D43</f>
        <v>0.15384615384615385</v>
      </c>
      <c r="J44" s="484">
        <f>J43/D43</f>
        <v>3.8461538461538464E-2</v>
      </c>
      <c r="K44" s="484">
        <f>K43/D43</f>
        <v>0.11538461538461539</v>
      </c>
      <c r="L44" s="484">
        <f>L43/D43</f>
        <v>0.26923076923076922</v>
      </c>
      <c r="M44" s="484">
        <f>M43/D43</f>
        <v>0</v>
      </c>
      <c r="N44" s="485">
        <f>N43/D43</f>
        <v>3.8461538461538464E-2</v>
      </c>
      <c r="O44" s="486">
        <f>O43/D43</f>
        <v>0.38461538461538464</v>
      </c>
      <c r="P44" s="486">
        <f>P43/D43</f>
        <v>7.6923076923076927E-2</v>
      </c>
      <c r="R44" s="51">
        <f t="shared" si="24"/>
        <v>1</v>
      </c>
      <c r="S44" s="238">
        <f t="shared" ref="S44" si="25">1-R44</f>
        <v>0</v>
      </c>
    </row>
    <row r="45" spans="2:19" x14ac:dyDescent="0.2">
      <c r="B45" s="78"/>
      <c r="C45" s="262"/>
      <c r="D45" s="92"/>
      <c r="E45" s="497"/>
      <c r="F45" s="498">
        <f>F43/E43</f>
        <v>0</v>
      </c>
      <c r="G45" s="498">
        <f>G43/E43</f>
        <v>7.1428571428571425E-2</v>
      </c>
      <c r="H45" s="498">
        <f>H43/E43</f>
        <v>0.5</v>
      </c>
      <c r="I45" s="498">
        <f>I43/E43</f>
        <v>0.2857142857142857</v>
      </c>
      <c r="J45" s="498">
        <f>J43/E43</f>
        <v>7.1428571428571425E-2</v>
      </c>
      <c r="K45" s="498">
        <f>K43/E43</f>
        <v>0.21428571428571427</v>
      </c>
      <c r="L45" s="498">
        <f>L43/E43</f>
        <v>0.5</v>
      </c>
      <c r="M45" s="498">
        <f>M43/E43</f>
        <v>0</v>
      </c>
      <c r="N45" s="499">
        <f>N43/E43</f>
        <v>7.1428571428571425E-2</v>
      </c>
      <c r="O45" s="500"/>
      <c r="P45" s="500"/>
      <c r="R45" s="492"/>
      <c r="S45" s="481"/>
    </row>
    <row r="46" spans="2:19" x14ac:dyDescent="0.2">
      <c r="B46" s="78"/>
      <c r="C46" s="88" t="s">
        <v>304</v>
      </c>
      <c r="D46" s="91">
        <f>[1]表1!E44</f>
        <v>31</v>
      </c>
      <c r="E46" s="501">
        <f t="shared" ref="E46" si="26">D46-O46-P46</f>
        <v>23</v>
      </c>
      <c r="F46" s="502">
        <v>0</v>
      </c>
      <c r="G46" s="502">
        <v>3</v>
      </c>
      <c r="H46" s="502">
        <v>8</v>
      </c>
      <c r="I46" s="502">
        <v>5</v>
      </c>
      <c r="J46" s="502">
        <v>4</v>
      </c>
      <c r="K46" s="502">
        <v>4</v>
      </c>
      <c r="L46" s="502">
        <v>13</v>
      </c>
      <c r="M46" s="502">
        <v>5</v>
      </c>
      <c r="N46" s="23">
        <v>1</v>
      </c>
      <c r="O46" s="503">
        <v>8</v>
      </c>
      <c r="P46" s="503">
        <v>0</v>
      </c>
      <c r="R46" s="11">
        <f t="shared" ref="R46:R47" si="27">E46+O46+P46</f>
        <v>31</v>
      </c>
      <c r="S46" s="238">
        <f>R46-D46</f>
        <v>0</v>
      </c>
    </row>
    <row r="47" spans="2:19" x14ac:dyDescent="0.2">
      <c r="B47" s="78"/>
      <c r="C47" s="79"/>
      <c r="D47" s="80"/>
      <c r="E47" s="483">
        <f>E46/D46</f>
        <v>0.74193548387096775</v>
      </c>
      <c r="F47" s="484">
        <f>F46/D46</f>
        <v>0</v>
      </c>
      <c r="G47" s="484">
        <f>G46/D46</f>
        <v>9.6774193548387094E-2</v>
      </c>
      <c r="H47" s="484">
        <f>H46/D46</f>
        <v>0.25806451612903225</v>
      </c>
      <c r="I47" s="484">
        <f>I46/D46</f>
        <v>0.16129032258064516</v>
      </c>
      <c r="J47" s="484">
        <f>J46/D46</f>
        <v>0.12903225806451613</v>
      </c>
      <c r="K47" s="484">
        <f>K46/D46</f>
        <v>0.12903225806451613</v>
      </c>
      <c r="L47" s="484">
        <f>L46/D46</f>
        <v>0.41935483870967744</v>
      </c>
      <c r="M47" s="484">
        <f>M46/D46</f>
        <v>0.16129032258064516</v>
      </c>
      <c r="N47" s="485">
        <f>N46/D46</f>
        <v>3.2258064516129031E-2</v>
      </c>
      <c r="O47" s="486">
        <f>O46/D46</f>
        <v>0.25806451612903225</v>
      </c>
      <c r="P47" s="486">
        <f>P46/D46</f>
        <v>0</v>
      </c>
      <c r="R47" s="51">
        <f t="shared" si="27"/>
        <v>1</v>
      </c>
      <c r="S47" s="238">
        <f t="shared" ref="S47" si="28">1-R47</f>
        <v>0</v>
      </c>
    </row>
    <row r="48" spans="2:19" x14ac:dyDescent="0.2">
      <c r="B48" s="78"/>
      <c r="C48" s="262"/>
      <c r="D48" s="92"/>
      <c r="E48" s="497"/>
      <c r="F48" s="498">
        <f>F46/E46</f>
        <v>0</v>
      </c>
      <c r="G48" s="498">
        <f>G46/E46</f>
        <v>0.13043478260869565</v>
      </c>
      <c r="H48" s="498">
        <f>H46/E46</f>
        <v>0.34782608695652173</v>
      </c>
      <c r="I48" s="498">
        <f>I46/E46</f>
        <v>0.21739130434782608</v>
      </c>
      <c r="J48" s="498">
        <f>J46/E46</f>
        <v>0.17391304347826086</v>
      </c>
      <c r="K48" s="498">
        <f>K46/E46</f>
        <v>0.17391304347826086</v>
      </c>
      <c r="L48" s="498">
        <f>L46/E46</f>
        <v>0.56521739130434778</v>
      </c>
      <c r="M48" s="498">
        <f>M46/E46</f>
        <v>0.21739130434782608</v>
      </c>
      <c r="N48" s="499">
        <f>N46/E46</f>
        <v>4.3478260869565216E-2</v>
      </c>
      <c r="O48" s="500"/>
      <c r="P48" s="500"/>
      <c r="R48" s="492"/>
      <c r="S48" s="481"/>
    </row>
    <row r="49" spans="2:19" x14ac:dyDescent="0.2">
      <c r="B49" s="78"/>
      <c r="C49" s="88" t="s">
        <v>305</v>
      </c>
      <c r="D49" s="91">
        <f>[1]表1!E47</f>
        <v>26</v>
      </c>
      <c r="E49" s="501">
        <f t="shared" ref="E49" si="29">D49-O49-P49</f>
        <v>22</v>
      </c>
      <c r="F49" s="502">
        <v>1</v>
      </c>
      <c r="G49" s="502">
        <v>2</v>
      </c>
      <c r="H49" s="502">
        <v>6</v>
      </c>
      <c r="I49" s="502">
        <v>8</v>
      </c>
      <c r="J49" s="502">
        <v>6</v>
      </c>
      <c r="K49" s="502">
        <v>3</v>
      </c>
      <c r="L49" s="502">
        <v>13</v>
      </c>
      <c r="M49" s="502">
        <v>2</v>
      </c>
      <c r="N49" s="23">
        <v>0</v>
      </c>
      <c r="O49" s="503">
        <v>4</v>
      </c>
      <c r="P49" s="503">
        <v>0</v>
      </c>
      <c r="R49" s="11">
        <f t="shared" ref="R49:R50" si="30">E49+O49+P49</f>
        <v>26</v>
      </c>
      <c r="S49" s="238">
        <f>R49-D49</f>
        <v>0</v>
      </c>
    </row>
    <row r="50" spans="2:19" x14ac:dyDescent="0.2">
      <c r="B50" s="78"/>
      <c r="C50" s="79"/>
      <c r="D50" s="80"/>
      <c r="E50" s="483">
        <f>E49/D49</f>
        <v>0.84615384615384615</v>
      </c>
      <c r="F50" s="484">
        <f>F49/D49</f>
        <v>3.8461538461538464E-2</v>
      </c>
      <c r="G50" s="484">
        <f>G49/D49</f>
        <v>7.6923076923076927E-2</v>
      </c>
      <c r="H50" s="484">
        <f>H49/D49</f>
        <v>0.23076923076923078</v>
      </c>
      <c r="I50" s="484">
        <f>I49/D49</f>
        <v>0.30769230769230771</v>
      </c>
      <c r="J50" s="484">
        <f>J49/D49</f>
        <v>0.23076923076923078</v>
      </c>
      <c r="K50" s="484">
        <f>K49/D49</f>
        <v>0.11538461538461539</v>
      </c>
      <c r="L50" s="484">
        <f>L49/D49</f>
        <v>0.5</v>
      </c>
      <c r="M50" s="484">
        <f>M49/D49</f>
        <v>7.6923076923076927E-2</v>
      </c>
      <c r="N50" s="485">
        <f>N49/D49</f>
        <v>0</v>
      </c>
      <c r="O50" s="486">
        <f>O49/D49</f>
        <v>0.15384615384615385</v>
      </c>
      <c r="P50" s="486">
        <f>P49/D49</f>
        <v>0</v>
      </c>
      <c r="R50" s="51">
        <f t="shared" si="30"/>
        <v>1</v>
      </c>
      <c r="S50" s="238">
        <f t="shared" ref="S50" si="31">1-R50</f>
        <v>0</v>
      </c>
    </row>
    <row r="51" spans="2:19" ht="13.8" thickBot="1" x14ac:dyDescent="0.25">
      <c r="B51" s="78"/>
      <c r="C51" s="504"/>
      <c r="D51" s="99"/>
      <c r="E51" s="505"/>
      <c r="F51" s="506">
        <f>F49/E49</f>
        <v>4.5454545454545456E-2</v>
      </c>
      <c r="G51" s="506">
        <f>G49/E49</f>
        <v>9.0909090909090912E-2</v>
      </c>
      <c r="H51" s="506">
        <f>H49/E49</f>
        <v>0.27272727272727271</v>
      </c>
      <c r="I51" s="506">
        <f>I49/E49</f>
        <v>0.36363636363636365</v>
      </c>
      <c r="J51" s="506">
        <f>J49/E49</f>
        <v>0.27272727272727271</v>
      </c>
      <c r="K51" s="506">
        <f>K49/E49</f>
        <v>0.13636363636363635</v>
      </c>
      <c r="L51" s="506">
        <f>L49/E49</f>
        <v>0.59090909090909094</v>
      </c>
      <c r="M51" s="506">
        <f>M49/E49</f>
        <v>9.0909090909090912E-2</v>
      </c>
      <c r="N51" s="507">
        <f>N49/E49</f>
        <v>0</v>
      </c>
      <c r="O51" s="508"/>
      <c r="P51" s="508"/>
      <c r="R51" s="492"/>
      <c r="S51" s="481"/>
    </row>
    <row r="52" spans="2:19" ht="13.8" thickTop="1" x14ac:dyDescent="0.2">
      <c r="B52" s="78"/>
      <c r="C52" s="329" t="s">
        <v>261</v>
      </c>
      <c r="D52" s="509">
        <f>D37+D40+D43+D46</f>
        <v>274</v>
      </c>
      <c r="E52" s="501">
        <f>E37+E40+E43+E46</f>
        <v>162</v>
      </c>
      <c r="F52" s="502">
        <f t="shared" ref="F52:O52" si="32">F37+F40+F43+F46</f>
        <v>2</v>
      </c>
      <c r="G52" s="502">
        <f t="shared" si="32"/>
        <v>17</v>
      </c>
      <c r="H52" s="502">
        <f>H37+H40+H43+H46</f>
        <v>97</v>
      </c>
      <c r="I52" s="502">
        <f>I37+I40+I43+I46</f>
        <v>53</v>
      </c>
      <c r="J52" s="502">
        <f>J37+J40+J43+J46</f>
        <v>24</v>
      </c>
      <c r="K52" s="502">
        <f t="shared" si="32"/>
        <v>26</v>
      </c>
      <c r="L52" s="502">
        <f t="shared" si="32"/>
        <v>65</v>
      </c>
      <c r="M52" s="502">
        <f t="shared" si="32"/>
        <v>16</v>
      </c>
      <c r="N52" s="23">
        <f t="shared" si="32"/>
        <v>10</v>
      </c>
      <c r="O52" s="503">
        <f t="shared" si="32"/>
        <v>81</v>
      </c>
      <c r="P52" s="503">
        <f>P37+P40+P43+P46</f>
        <v>31</v>
      </c>
      <c r="R52" s="11">
        <f t="shared" ref="R52:R53" si="33">E52+O52+P52</f>
        <v>274</v>
      </c>
      <c r="S52" s="238">
        <f>R52-D52</f>
        <v>0</v>
      </c>
    </row>
    <row r="53" spans="2:19" x14ac:dyDescent="0.2">
      <c r="B53" s="78"/>
      <c r="C53" s="510" t="s">
        <v>262</v>
      </c>
      <c r="D53" s="511"/>
      <c r="E53" s="483">
        <f>E52/D52</f>
        <v>0.59124087591240881</v>
      </c>
      <c r="F53" s="484">
        <f>F52/D52</f>
        <v>7.2992700729927005E-3</v>
      </c>
      <c r="G53" s="484">
        <f>G52/D52</f>
        <v>6.2043795620437957E-2</v>
      </c>
      <c r="H53" s="484">
        <f>H52/D52</f>
        <v>0.354014598540146</v>
      </c>
      <c r="I53" s="484">
        <f>I52/D52</f>
        <v>0.19343065693430658</v>
      </c>
      <c r="J53" s="484">
        <f>J52/D52</f>
        <v>8.7591240875912413E-2</v>
      </c>
      <c r="K53" s="484">
        <f>K52/D52</f>
        <v>9.4890510948905105E-2</v>
      </c>
      <c r="L53" s="484">
        <f>L52/D52</f>
        <v>0.23722627737226276</v>
      </c>
      <c r="M53" s="484">
        <f>M52/D52</f>
        <v>5.8394160583941604E-2</v>
      </c>
      <c r="N53" s="485">
        <f>N52/D52</f>
        <v>3.6496350364963501E-2</v>
      </c>
      <c r="O53" s="486">
        <f>O52/D52</f>
        <v>0.29562043795620441</v>
      </c>
      <c r="P53" s="486">
        <f>P52/D52</f>
        <v>0.11313868613138686</v>
      </c>
      <c r="R53" s="51">
        <f t="shared" si="33"/>
        <v>1</v>
      </c>
      <c r="S53" s="238">
        <f t="shared" ref="S53" si="34">1-R53</f>
        <v>0</v>
      </c>
    </row>
    <row r="54" spans="2:19" x14ac:dyDescent="0.2">
      <c r="B54" s="78"/>
      <c r="C54" s="331"/>
      <c r="D54" s="512"/>
      <c r="E54" s="497"/>
      <c r="F54" s="498">
        <f>F52/E52</f>
        <v>1.2345679012345678E-2</v>
      </c>
      <c r="G54" s="498">
        <f>G52/E52</f>
        <v>0.10493827160493827</v>
      </c>
      <c r="H54" s="498">
        <f>H52/E52</f>
        <v>0.59876543209876543</v>
      </c>
      <c r="I54" s="498">
        <f>I52/E52</f>
        <v>0.3271604938271605</v>
      </c>
      <c r="J54" s="498">
        <f>J52/E52</f>
        <v>0.14814814814814814</v>
      </c>
      <c r="K54" s="498">
        <f>K52/E52</f>
        <v>0.16049382716049382</v>
      </c>
      <c r="L54" s="498">
        <f>L52/E52</f>
        <v>0.40123456790123457</v>
      </c>
      <c r="M54" s="498">
        <f>M52/E52</f>
        <v>9.8765432098765427E-2</v>
      </c>
      <c r="N54" s="499">
        <f>N52/E52</f>
        <v>6.1728395061728392E-2</v>
      </c>
      <c r="O54" s="500"/>
      <c r="P54" s="500"/>
      <c r="R54" s="492"/>
      <c r="S54" s="481"/>
    </row>
    <row r="55" spans="2:19" x14ac:dyDescent="0.2">
      <c r="B55" s="78"/>
      <c r="C55" s="513" t="s">
        <v>261</v>
      </c>
      <c r="D55" s="514">
        <f>D40+D43+D46+D49</f>
        <v>136</v>
      </c>
      <c r="E55" s="478">
        <f t="shared" ref="E55:P55" si="35">E40+E43+E46+E49</f>
        <v>97</v>
      </c>
      <c r="F55" s="479">
        <f t="shared" si="35"/>
        <v>3</v>
      </c>
      <c r="G55" s="479">
        <f t="shared" si="35"/>
        <v>10</v>
      </c>
      <c r="H55" s="479">
        <f>H40+H43+H46+H49</f>
        <v>40</v>
      </c>
      <c r="I55" s="479">
        <f>I40+I43+I46+I49</f>
        <v>31</v>
      </c>
      <c r="J55" s="479">
        <f>J40+J43+J46+J49</f>
        <v>20</v>
      </c>
      <c r="K55" s="479">
        <f t="shared" si="35"/>
        <v>18</v>
      </c>
      <c r="L55" s="479">
        <f t="shared" si="35"/>
        <v>47</v>
      </c>
      <c r="M55" s="479">
        <f t="shared" si="35"/>
        <v>11</v>
      </c>
      <c r="N55" s="15">
        <f t="shared" si="35"/>
        <v>4</v>
      </c>
      <c r="O55" s="480">
        <f t="shared" si="35"/>
        <v>32</v>
      </c>
      <c r="P55" s="480">
        <f t="shared" si="35"/>
        <v>7</v>
      </c>
      <c r="R55" s="11">
        <f t="shared" ref="R55:R56" si="36">E55+O55+P55</f>
        <v>136</v>
      </c>
      <c r="S55" s="238">
        <f>R55-D55</f>
        <v>0</v>
      </c>
    </row>
    <row r="56" spans="2:19" x14ac:dyDescent="0.2">
      <c r="B56" s="78"/>
      <c r="C56" s="510" t="s">
        <v>263</v>
      </c>
      <c r="D56" s="515"/>
      <c r="E56" s="483">
        <f>E55/D55</f>
        <v>0.71323529411764708</v>
      </c>
      <c r="F56" s="484">
        <f>F55/D55</f>
        <v>2.2058823529411766E-2</v>
      </c>
      <c r="G56" s="484">
        <f>G55/D55</f>
        <v>7.3529411764705885E-2</v>
      </c>
      <c r="H56" s="484">
        <f>H55/D55</f>
        <v>0.29411764705882354</v>
      </c>
      <c r="I56" s="484">
        <f>I55/D55</f>
        <v>0.22794117647058823</v>
      </c>
      <c r="J56" s="484">
        <f>J55/D55</f>
        <v>0.14705882352941177</v>
      </c>
      <c r="K56" s="484">
        <f>K55/D55</f>
        <v>0.13235294117647059</v>
      </c>
      <c r="L56" s="484">
        <f>L55/D55</f>
        <v>0.34558823529411764</v>
      </c>
      <c r="M56" s="484">
        <f>M55/D55</f>
        <v>8.0882352941176475E-2</v>
      </c>
      <c r="N56" s="485">
        <f>N55/D55</f>
        <v>2.9411764705882353E-2</v>
      </c>
      <c r="O56" s="486">
        <f>O55/D55</f>
        <v>0.23529411764705882</v>
      </c>
      <c r="P56" s="486">
        <f>P55/D55</f>
        <v>5.1470588235294115E-2</v>
      </c>
      <c r="R56" s="51">
        <f t="shared" si="36"/>
        <v>1</v>
      </c>
      <c r="S56" s="238">
        <f t="shared" ref="S56" si="37">1-R56</f>
        <v>0</v>
      </c>
    </row>
    <row r="57" spans="2:19" ht="13.8" thickBot="1" x14ac:dyDescent="0.25">
      <c r="B57" s="125"/>
      <c r="C57" s="331"/>
      <c r="D57" s="512"/>
      <c r="E57" s="516"/>
      <c r="F57" s="517">
        <f>F55/E55</f>
        <v>3.0927835051546393E-2</v>
      </c>
      <c r="G57" s="517">
        <f>G55/E55</f>
        <v>0.10309278350515463</v>
      </c>
      <c r="H57" s="517">
        <f>H55/E55</f>
        <v>0.41237113402061853</v>
      </c>
      <c r="I57" s="517">
        <f>I55/E55</f>
        <v>0.31958762886597936</v>
      </c>
      <c r="J57" s="517">
        <f>J55/E55</f>
        <v>0.20618556701030927</v>
      </c>
      <c r="K57" s="517">
        <f>K55/E55</f>
        <v>0.18556701030927836</v>
      </c>
      <c r="L57" s="517">
        <f>L55/E55</f>
        <v>0.4845360824742268</v>
      </c>
      <c r="M57" s="517">
        <f>M55/E55</f>
        <v>0.1134020618556701</v>
      </c>
      <c r="N57" s="518">
        <f>N55/E55</f>
        <v>4.1237113402061855E-2</v>
      </c>
      <c r="O57" s="519"/>
      <c r="P57" s="519"/>
      <c r="R57" s="492"/>
      <c r="S57" s="481"/>
    </row>
    <row r="58" spans="2:19" x14ac:dyDescent="0.2">
      <c r="B58" s="520"/>
      <c r="C58" s="520"/>
      <c r="D58" s="520"/>
      <c r="E58" s="521"/>
      <c r="F58" s="521"/>
      <c r="G58" s="521"/>
      <c r="H58" s="521"/>
      <c r="I58" s="521"/>
      <c r="J58" s="521"/>
      <c r="K58" s="521"/>
      <c r="L58" s="521"/>
      <c r="M58" s="521"/>
      <c r="N58" s="521"/>
      <c r="O58" s="521"/>
      <c r="P58" s="522"/>
    </row>
    <row r="59" spans="2:19" x14ac:dyDescent="0.2">
      <c r="B59" s="11" t="s">
        <v>234</v>
      </c>
      <c r="C59" s="523"/>
      <c r="D59" s="11">
        <f>D34+D37+D40+D43+D46+D49</f>
        <v>379</v>
      </c>
      <c r="E59" s="11">
        <f>E34+E37+E40+E43+E46+E49</f>
        <v>212</v>
      </c>
      <c r="F59" s="11">
        <f t="shared" ref="F59:O59" si="38">F34+F37+F40+F43+F46+F49</f>
        <v>3</v>
      </c>
      <c r="G59" s="11">
        <f t="shared" si="38"/>
        <v>21</v>
      </c>
      <c r="H59" s="11">
        <f t="shared" si="38"/>
        <v>119</v>
      </c>
      <c r="I59" s="11">
        <f t="shared" si="38"/>
        <v>72</v>
      </c>
      <c r="J59" s="11">
        <f t="shared" si="38"/>
        <v>35</v>
      </c>
      <c r="K59" s="11">
        <f t="shared" si="38"/>
        <v>32</v>
      </c>
      <c r="L59" s="11">
        <f t="shared" si="38"/>
        <v>84</v>
      </c>
      <c r="M59" s="11">
        <f t="shared" si="38"/>
        <v>21</v>
      </c>
      <c r="N59" s="11">
        <f t="shared" si="38"/>
        <v>11</v>
      </c>
      <c r="O59" s="11">
        <f t="shared" si="38"/>
        <v>116</v>
      </c>
      <c r="P59" s="11">
        <f>P34+P37+P40+P43+P46+P49</f>
        <v>51</v>
      </c>
    </row>
    <row r="60" spans="2:19" x14ac:dyDescent="0.2">
      <c r="B60" s="51" t="s">
        <v>235</v>
      </c>
      <c r="E60" s="51">
        <f>E59/D59</f>
        <v>0.55936675461741425</v>
      </c>
      <c r="F60" s="134">
        <f>F59/D59</f>
        <v>7.9155672823219003E-3</v>
      </c>
      <c r="G60" s="134">
        <f>G59/D59</f>
        <v>5.5408970976253295E-2</v>
      </c>
      <c r="H60" s="134">
        <f>H59/D59</f>
        <v>0.31398416886543534</v>
      </c>
      <c r="I60" s="134">
        <f>I59/D59</f>
        <v>0.18997361477572558</v>
      </c>
      <c r="J60" s="134">
        <f>J59/D59</f>
        <v>9.2348284960422161E-2</v>
      </c>
      <c r="K60" s="134">
        <f>K59/D59</f>
        <v>8.4432717678100261E-2</v>
      </c>
      <c r="L60" s="134">
        <f>L59/D59</f>
        <v>0.22163588390501318</v>
      </c>
      <c r="M60" s="134">
        <f>M59/D59</f>
        <v>5.5408970976253295E-2</v>
      </c>
      <c r="N60" s="134">
        <f>N59/D59</f>
        <v>2.9023746701846966E-2</v>
      </c>
      <c r="O60" s="134">
        <f>O59/D59</f>
        <v>0.30606860158311344</v>
      </c>
      <c r="P60" s="134">
        <f>P59/D59</f>
        <v>0.13456464379947231</v>
      </c>
    </row>
    <row r="61" spans="2:19" x14ac:dyDescent="0.2">
      <c r="B61" s="51" t="s">
        <v>354</v>
      </c>
      <c r="E61" s="51"/>
      <c r="F61" s="134">
        <f>F59/E59</f>
        <v>1.4150943396226415E-2</v>
      </c>
      <c r="G61" s="134">
        <f>G59/E59</f>
        <v>9.9056603773584911E-2</v>
      </c>
      <c r="H61" s="134">
        <f>H59/E59</f>
        <v>0.56132075471698117</v>
      </c>
      <c r="I61" s="134">
        <f>I59/E59</f>
        <v>0.33962264150943394</v>
      </c>
      <c r="J61" s="134">
        <f>J59/E59</f>
        <v>0.1650943396226415</v>
      </c>
      <c r="K61" s="134">
        <f>K59/E59</f>
        <v>0.15094339622641509</v>
      </c>
      <c r="L61" s="134">
        <f>L59/E59</f>
        <v>0.39622641509433965</v>
      </c>
      <c r="M61" s="134">
        <f>M59/E59</f>
        <v>9.9056603773584911E-2</v>
      </c>
      <c r="N61" s="134">
        <f>N59/E59</f>
        <v>5.1886792452830191E-2</v>
      </c>
      <c r="O61" s="134"/>
      <c r="P61" s="134"/>
    </row>
    <row r="63" spans="2:19" x14ac:dyDescent="0.2">
      <c r="B63" s="11" t="s">
        <v>237</v>
      </c>
      <c r="C63" s="135"/>
      <c r="D63" s="136">
        <f t="shared" ref="D63:E63" si="39">D52+D34+D49</f>
        <v>379</v>
      </c>
      <c r="E63" s="136">
        <f t="shared" si="39"/>
        <v>212</v>
      </c>
      <c r="F63" s="136">
        <f>F52+F34+F49</f>
        <v>3</v>
      </c>
      <c r="G63" s="136">
        <f t="shared" ref="G63:O63" si="40">G52+G34+G49</f>
        <v>21</v>
      </c>
      <c r="H63" s="136">
        <f t="shared" si="40"/>
        <v>119</v>
      </c>
      <c r="I63" s="136">
        <f t="shared" si="40"/>
        <v>72</v>
      </c>
      <c r="J63" s="136">
        <f t="shared" si="40"/>
        <v>35</v>
      </c>
      <c r="K63" s="136">
        <f t="shared" si="40"/>
        <v>32</v>
      </c>
      <c r="L63" s="136">
        <f t="shared" si="40"/>
        <v>84</v>
      </c>
      <c r="M63" s="136">
        <f t="shared" si="40"/>
        <v>21</v>
      </c>
      <c r="N63" s="136">
        <f t="shared" si="40"/>
        <v>11</v>
      </c>
      <c r="O63" s="136">
        <f t="shared" si="40"/>
        <v>116</v>
      </c>
      <c r="P63" s="136">
        <f>P52+P34+P49</f>
        <v>51</v>
      </c>
    </row>
    <row r="64" spans="2:19" x14ac:dyDescent="0.2">
      <c r="B64" s="11"/>
      <c r="C64" s="135"/>
      <c r="D64" s="137">
        <f t="shared" ref="D64:E64" si="41">D55+D34+D37</f>
        <v>379</v>
      </c>
      <c r="E64" s="137">
        <f t="shared" si="41"/>
        <v>212</v>
      </c>
      <c r="F64" s="137">
        <f>F55+F34+F37</f>
        <v>3</v>
      </c>
      <c r="G64" s="137">
        <f t="shared" ref="G64:P64" si="42">G55+G34+G37</f>
        <v>21</v>
      </c>
      <c r="H64" s="137">
        <f t="shared" si="42"/>
        <v>119</v>
      </c>
      <c r="I64" s="137">
        <f t="shared" si="42"/>
        <v>72</v>
      </c>
      <c r="J64" s="137">
        <f t="shared" si="42"/>
        <v>35</v>
      </c>
      <c r="K64" s="137">
        <f t="shared" si="42"/>
        <v>32</v>
      </c>
      <c r="L64" s="137">
        <f t="shared" si="42"/>
        <v>84</v>
      </c>
      <c r="M64" s="137">
        <f t="shared" si="42"/>
        <v>21</v>
      </c>
      <c r="N64" s="137">
        <f t="shared" si="42"/>
        <v>11</v>
      </c>
      <c r="O64" s="137">
        <f t="shared" si="42"/>
        <v>116</v>
      </c>
      <c r="P64" s="137">
        <f t="shared" si="42"/>
        <v>51</v>
      </c>
    </row>
    <row r="65" spans="2:16" x14ac:dyDescent="0.2">
      <c r="B65" s="11"/>
      <c r="C65" s="135"/>
      <c r="D65" s="135"/>
      <c r="G65" s="136"/>
      <c r="H65" s="136"/>
      <c r="I65" s="136"/>
      <c r="J65" s="136"/>
      <c r="K65" s="136"/>
      <c r="L65" s="136"/>
      <c r="M65" s="136"/>
      <c r="N65" s="136"/>
      <c r="O65" s="136"/>
      <c r="P65" s="136"/>
    </row>
    <row r="66" spans="2:16" x14ac:dyDescent="0.2">
      <c r="B66" s="41" t="s">
        <v>238</v>
      </c>
      <c r="C66" s="135"/>
      <c r="D66" s="41">
        <f>D59-D13</f>
        <v>0</v>
      </c>
      <c r="E66" s="41">
        <f t="shared" ref="E66:O68" si="43">E59-E13</f>
        <v>0</v>
      </c>
      <c r="F66" s="41">
        <f t="shared" si="43"/>
        <v>0</v>
      </c>
      <c r="G66" s="41">
        <f t="shared" si="43"/>
        <v>0</v>
      </c>
      <c r="H66" s="41">
        <f t="shared" si="43"/>
        <v>0</v>
      </c>
      <c r="I66" s="41">
        <f t="shared" si="43"/>
        <v>0</v>
      </c>
      <c r="J66" s="41">
        <f t="shared" si="43"/>
        <v>0</v>
      </c>
      <c r="K66" s="41">
        <f t="shared" si="43"/>
        <v>0</v>
      </c>
      <c r="L66" s="41">
        <f t="shared" si="43"/>
        <v>0</v>
      </c>
      <c r="M66" s="41">
        <f t="shared" si="43"/>
        <v>0</v>
      </c>
      <c r="N66" s="41">
        <f t="shared" si="43"/>
        <v>0</v>
      </c>
      <c r="O66" s="41">
        <f t="shared" si="43"/>
        <v>0</v>
      </c>
      <c r="P66" s="41">
        <f>P59-P13</f>
        <v>0</v>
      </c>
    </row>
    <row r="67" spans="2:16" x14ac:dyDescent="0.2">
      <c r="C67" s="135"/>
      <c r="D67" s="41"/>
      <c r="E67" s="41">
        <f t="shared" si="43"/>
        <v>0</v>
      </c>
      <c r="F67" s="41">
        <f t="shared" si="43"/>
        <v>0</v>
      </c>
      <c r="G67" s="41">
        <f t="shared" si="43"/>
        <v>0</v>
      </c>
      <c r="H67" s="41">
        <f t="shared" si="43"/>
        <v>0</v>
      </c>
      <c r="I67" s="41">
        <f t="shared" si="43"/>
        <v>0</v>
      </c>
      <c r="J67" s="41">
        <f t="shared" si="43"/>
        <v>0</v>
      </c>
      <c r="K67" s="41">
        <f t="shared" si="43"/>
        <v>0</v>
      </c>
      <c r="L67" s="41">
        <f t="shared" si="43"/>
        <v>0</v>
      </c>
      <c r="M67" s="41">
        <f t="shared" si="43"/>
        <v>0</v>
      </c>
      <c r="N67" s="41">
        <f t="shared" si="43"/>
        <v>0</v>
      </c>
      <c r="O67" s="41">
        <f t="shared" si="43"/>
        <v>0</v>
      </c>
      <c r="P67" s="41">
        <f>P60-P14</f>
        <v>0</v>
      </c>
    </row>
    <row r="68" spans="2:16" x14ac:dyDescent="0.2">
      <c r="C68" s="135"/>
      <c r="D68" s="41"/>
      <c r="E68" s="41"/>
      <c r="F68" s="41">
        <f t="shared" si="43"/>
        <v>0</v>
      </c>
      <c r="G68" s="41">
        <f t="shared" si="43"/>
        <v>0</v>
      </c>
      <c r="H68" s="41">
        <f t="shared" si="43"/>
        <v>0</v>
      </c>
      <c r="I68" s="41">
        <f t="shared" si="43"/>
        <v>0</v>
      </c>
      <c r="J68" s="41">
        <f t="shared" si="43"/>
        <v>0</v>
      </c>
      <c r="K68" s="41">
        <f t="shared" si="43"/>
        <v>0</v>
      </c>
      <c r="L68" s="41">
        <f t="shared" si="43"/>
        <v>0</v>
      </c>
      <c r="M68" s="41">
        <f t="shared" si="43"/>
        <v>0</v>
      </c>
      <c r="N68" s="41">
        <f t="shared" si="43"/>
        <v>0</v>
      </c>
      <c r="O68" s="41"/>
      <c r="P68" s="41"/>
    </row>
    <row r="69" spans="2:16" x14ac:dyDescent="0.2">
      <c r="C69" s="135"/>
      <c r="D69" s="41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</row>
    <row r="70" spans="2:16" x14ac:dyDescent="0.2">
      <c r="C70" s="135"/>
      <c r="D70" s="41">
        <f>D63-D59</f>
        <v>0</v>
      </c>
      <c r="E70" s="41">
        <f t="shared" ref="E70:N70" si="44">E63-E59</f>
        <v>0</v>
      </c>
      <c r="F70" s="41">
        <f t="shared" si="44"/>
        <v>0</v>
      </c>
      <c r="G70" s="41">
        <f t="shared" si="44"/>
        <v>0</v>
      </c>
      <c r="H70" s="41">
        <f t="shared" si="44"/>
        <v>0</v>
      </c>
      <c r="I70" s="41">
        <f t="shared" si="44"/>
        <v>0</v>
      </c>
      <c r="J70" s="41">
        <f t="shared" si="44"/>
        <v>0</v>
      </c>
      <c r="K70" s="41">
        <f t="shared" si="44"/>
        <v>0</v>
      </c>
      <c r="L70" s="41">
        <f t="shared" si="44"/>
        <v>0</v>
      </c>
      <c r="M70" s="41">
        <f t="shared" si="44"/>
        <v>0</v>
      </c>
      <c r="N70" s="41">
        <f t="shared" si="44"/>
        <v>0</v>
      </c>
      <c r="O70" s="41">
        <f>O63-O59</f>
        <v>0</v>
      </c>
      <c r="P70" s="41">
        <f>P63-P59</f>
        <v>0</v>
      </c>
    </row>
    <row r="71" spans="2:16" x14ac:dyDescent="0.2">
      <c r="C71" s="135"/>
      <c r="D71" s="41">
        <f>D64-D59</f>
        <v>0</v>
      </c>
      <c r="E71" s="41">
        <f t="shared" ref="E71:O71" si="45">E64-E59</f>
        <v>0</v>
      </c>
      <c r="F71" s="41">
        <f t="shared" si="45"/>
        <v>0</v>
      </c>
      <c r="G71" s="41">
        <f t="shared" si="45"/>
        <v>0</v>
      </c>
      <c r="H71" s="41">
        <f t="shared" si="45"/>
        <v>0</v>
      </c>
      <c r="I71" s="41">
        <f t="shared" si="45"/>
        <v>0</v>
      </c>
      <c r="J71" s="41">
        <f t="shared" si="45"/>
        <v>0</v>
      </c>
      <c r="K71" s="41">
        <f t="shared" si="45"/>
        <v>0</v>
      </c>
      <c r="L71" s="41">
        <f t="shared" si="45"/>
        <v>0</v>
      </c>
      <c r="M71" s="41">
        <f t="shared" si="45"/>
        <v>0</v>
      </c>
      <c r="N71" s="41">
        <f t="shared" si="45"/>
        <v>0</v>
      </c>
      <c r="O71" s="41">
        <f t="shared" si="45"/>
        <v>0</v>
      </c>
      <c r="P71" s="41">
        <f>P64-P59</f>
        <v>0</v>
      </c>
    </row>
    <row r="72" spans="2:16" x14ac:dyDescent="0.2">
      <c r="C72" s="135"/>
      <c r="D72" s="135"/>
    </row>
    <row r="73" spans="2:16" x14ac:dyDescent="0.2">
      <c r="C73" s="135"/>
      <c r="D73" s="135"/>
    </row>
    <row r="74" spans="2:16" x14ac:dyDescent="0.2">
      <c r="C74" s="135"/>
      <c r="D74" s="135"/>
    </row>
    <row r="75" spans="2:16" x14ac:dyDescent="0.2">
      <c r="C75" s="135"/>
      <c r="D75" s="135"/>
    </row>
    <row r="76" spans="2:16" x14ac:dyDescent="0.2">
      <c r="C76" s="135"/>
      <c r="D76" s="135"/>
    </row>
    <row r="77" spans="2:16" x14ac:dyDescent="0.2">
      <c r="C77" s="135"/>
      <c r="D77" s="135"/>
    </row>
    <row r="78" spans="2:16" x14ac:dyDescent="0.2">
      <c r="C78" s="135"/>
      <c r="D78" s="135"/>
    </row>
    <row r="79" spans="2:16" x14ac:dyDescent="0.2">
      <c r="C79" s="135"/>
      <c r="D79" s="135"/>
    </row>
    <row r="80" spans="2:16" x14ac:dyDescent="0.2">
      <c r="C80" s="135"/>
      <c r="D80" s="135"/>
    </row>
    <row r="81" spans="2:4" x14ac:dyDescent="0.2">
      <c r="C81" s="135"/>
      <c r="D81" s="135"/>
    </row>
    <row r="82" spans="2:4" x14ac:dyDescent="0.2">
      <c r="C82" s="135"/>
      <c r="D82" s="135"/>
    </row>
    <row r="83" spans="2:4" x14ac:dyDescent="0.2">
      <c r="C83" s="135"/>
      <c r="D83" s="135"/>
    </row>
    <row r="84" spans="2:4" x14ac:dyDescent="0.2">
      <c r="C84" s="135"/>
      <c r="D84" s="135"/>
    </row>
    <row r="85" spans="2:4" x14ac:dyDescent="0.2">
      <c r="C85" s="135"/>
      <c r="D85" s="135"/>
    </row>
    <row r="86" spans="2:4" x14ac:dyDescent="0.2">
      <c r="C86" s="135"/>
      <c r="D86" s="135"/>
    </row>
    <row r="87" spans="2:4" x14ac:dyDescent="0.2">
      <c r="C87" s="135"/>
      <c r="D87" s="135"/>
    </row>
    <row r="88" spans="2:4" x14ac:dyDescent="0.2">
      <c r="C88" s="135"/>
      <c r="D88" s="135"/>
    </row>
    <row r="89" spans="2:4" x14ac:dyDescent="0.2">
      <c r="C89" s="135"/>
      <c r="D89" s="135"/>
    </row>
    <row r="90" spans="2:4" x14ac:dyDescent="0.2">
      <c r="C90" s="135"/>
      <c r="D90" s="135"/>
    </row>
    <row r="91" spans="2:4" x14ac:dyDescent="0.2">
      <c r="C91" s="135"/>
      <c r="D91" s="135"/>
    </row>
    <row r="92" spans="2:4" x14ac:dyDescent="0.2">
      <c r="C92" s="135"/>
      <c r="D92" s="135"/>
    </row>
    <row r="93" spans="2:4" x14ac:dyDescent="0.2">
      <c r="B93" s="11"/>
      <c r="C93" s="135"/>
      <c r="D93" s="135"/>
    </row>
    <row r="94" spans="2:4" x14ac:dyDescent="0.2">
      <c r="B94" s="11" t="e">
        <f>SUM(#REF!)</f>
        <v>#REF!</v>
      </c>
      <c r="C94" s="135"/>
      <c r="D94" s="135"/>
    </row>
  </sheetData>
  <mergeCells count="30">
    <mergeCell ref="B58:O58"/>
    <mergeCell ref="C28:C30"/>
    <mergeCell ref="C31:C33"/>
    <mergeCell ref="B34:B57"/>
    <mergeCell ref="C34:C36"/>
    <mergeCell ref="C37:C39"/>
    <mergeCell ref="C40:C42"/>
    <mergeCell ref="C43:C45"/>
    <mergeCell ref="C46:C48"/>
    <mergeCell ref="C49:C51"/>
    <mergeCell ref="K10:K12"/>
    <mergeCell ref="L10:L12"/>
    <mergeCell ref="M10:M12"/>
    <mergeCell ref="N10:N12"/>
    <mergeCell ref="B13:C15"/>
    <mergeCell ref="B16:B33"/>
    <mergeCell ref="C16:C18"/>
    <mergeCell ref="C19:C21"/>
    <mergeCell ref="C22:C24"/>
    <mergeCell ref="C25:C27"/>
    <mergeCell ref="B9:C12"/>
    <mergeCell ref="D9:D12"/>
    <mergeCell ref="E9:E12"/>
    <mergeCell ref="O9:O12"/>
    <mergeCell ref="P9:P12"/>
    <mergeCell ref="F10:F12"/>
    <mergeCell ref="G10:G12"/>
    <mergeCell ref="H10:H12"/>
    <mergeCell ref="I10:I12"/>
    <mergeCell ref="J10:J12"/>
  </mergeCells>
  <phoneticPr fontId="3"/>
  <pageMargins left="0.76" right="0.32" top="0.62992125984251968" bottom="0.59055118110236227" header="0.35433070866141736" footer="0.43307086614173229"/>
  <pageSetup paperSize="9" scale="65" firstPageNumber="3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F75F-3E7F-4AAF-8CEE-A6FADCD85C46}">
  <sheetPr>
    <tabColor rgb="FF92D050"/>
  </sheetPr>
  <dimension ref="B2:S94"/>
  <sheetViews>
    <sheetView view="pageBreakPreview" topLeftCell="A4" zoomScaleNormal="100" zoomScaleSheetLayoutView="100" workbookViewId="0"/>
  </sheetViews>
  <sheetFormatPr defaultColWidth="9" defaultRowHeight="13.2" x14ac:dyDescent="0.2"/>
  <cols>
    <col min="1" max="1" width="4.6640625" style="11" customWidth="1"/>
    <col min="2" max="2" width="4.6640625" style="135" customWidth="1"/>
    <col min="3" max="3" width="18.109375" style="11" customWidth="1"/>
    <col min="4" max="4" width="9.33203125" style="11" customWidth="1"/>
    <col min="5" max="11" width="9" style="11"/>
    <col min="12" max="12" width="8.88671875" style="11" customWidth="1"/>
    <col min="13" max="14" width="9" style="11"/>
    <col min="15" max="16" width="9.6640625" style="11" customWidth="1"/>
    <col min="17" max="17" width="8.6640625" style="11" customWidth="1"/>
    <col min="18" max="16384" width="9" style="11"/>
  </cols>
  <sheetData>
    <row r="2" spans="2:19" x14ac:dyDescent="0.2">
      <c r="B2" s="11" t="s">
        <v>355</v>
      </c>
    </row>
    <row r="3" spans="2:19" x14ac:dyDescent="0.2">
      <c r="B3" s="11"/>
    </row>
    <row r="4" spans="2:19" x14ac:dyDescent="0.2">
      <c r="B4" s="11"/>
      <c r="K4" s="461" t="s">
        <v>356</v>
      </c>
    </row>
    <row r="5" spans="2:19" ht="13.5" customHeight="1" x14ac:dyDescent="0.2">
      <c r="B5" s="11"/>
      <c r="K5" s="461" t="s">
        <v>357</v>
      </c>
    </row>
    <row r="6" spans="2:19" ht="15.75" customHeight="1" x14ac:dyDescent="0.2">
      <c r="B6" s="11"/>
      <c r="K6" s="461" t="s">
        <v>358</v>
      </c>
    </row>
    <row r="7" spans="2:19" ht="15.75" customHeight="1" x14ac:dyDescent="0.2">
      <c r="B7" s="11"/>
      <c r="K7" s="461"/>
    </row>
    <row r="8" spans="2:19" ht="21.75" customHeight="1" thickBot="1" x14ac:dyDescent="0.25">
      <c r="B8" s="11" t="s">
        <v>359</v>
      </c>
      <c r="O8" s="14"/>
      <c r="P8" s="14" t="s">
        <v>360</v>
      </c>
    </row>
    <row r="9" spans="2:19" ht="15.75" customHeight="1" x14ac:dyDescent="0.2">
      <c r="B9" s="462"/>
      <c r="C9" s="462"/>
      <c r="D9" s="88" t="s">
        <v>361</v>
      </c>
      <c r="E9" s="463" t="s">
        <v>362</v>
      </c>
      <c r="F9" s="464"/>
      <c r="G9" s="464"/>
      <c r="H9" s="464"/>
      <c r="I9" s="464"/>
      <c r="J9" s="464"/>
      <c r="K9" s="464"/>
      <c r="L9" s="465"/>
      <c r="M9" s="465"/>
      <c r="N9" s="465"/>
      <c r="O9" s="466" t="s">
        <v>363</v>
      </c>
      <c r="P9" s="466" t="s">
        <v>364</v>
      </c>
    </row>
    <row r="10" spans="2:19" ht="15.75" customHeight="1" x14ac:dyDescent="0.2">
      <c r="B10" s="462"/>
      <c r="C10" s="462"/>
      <c r="D10" s="79"/>
      <c r="E10" s="467"/>
      <c r="F10" s="468" t="s">
        <v>365</v>
      </c>
      <c r="G10" s="468" t="s">
        <v>366</v>
      </c>
      <c r="H10" s="468" t="s">
        <v>367</v>
      </c>
      <c r="I10" s="468" t="s">
        <v>368</v>
      </c>
      <c r="J10" s="468" t="s">
        <v>369</v>
      </c>
      <c r="K10" s="468" t="s">
        <v>370</v>
      </c>
      <c r="L10" s="468" t="s">
        <v>371</v>
      </c>
      <c r="M10" s="469" t="s">
        <v>372</v>
      </c>
      <c r="N10" s="469" t="s">
        <v>373</v>
      </c>
      <c r="O10" s="470"/>
      <c r="P10" s="470"/>
    </row>
    <row r="11" spans="2:19" ht="15.75" customHeight="1" x14ac:dyDescent="0.2">
      <c r="B11" s="462"/>
      <c r="C11" s="462"/>
      <c r="D11" s="79"/>
      <c r="E11" s="467"/>
      <c r="F11" s="471"/>
      <c r="G11" s="471"/>
      <c r="H11" s="471"/>
      <c r="I11" s="471"/>
      <c r="J11" s="471"/>
      <c r="K11" s="471"/>
      <c r="L11" s="471"/>
      <c r="M11" s="472"/>
      <c r="N11" s="472"/>
      <c r="O11" s="470"/>
      <c r="P11" s="470"/>
    </row>
    <row r="12" spans="2:19" ht="48" customHeight="1" x14ac:dyDescent="0.2">
      <c r="B12" s="462"/>
      <c r="C12" s="462"/>
      <c r="D12" s="262"/>
      <c r="E12" s="473"/>
      <c r="F12" s="474"/>
      <c r="G12" s="474"/>
      <c r="H12" s="474"/>
      <c r="I12" s="474"/>
      <c r="J12" s="474"/>
      <c r="K12" s="474"/>
      <c r="L12" s="474"/>
      <c r="M12" s="475"/>
      <c r="N12" s="475"/>
      <c r="O12" s="476"/>
      <c r="P12" s="476"/>
      <c r="R12" s="11" t="s">
        <v>374</v>
      </c>
      <c r="S12" s="31" t="s">
        <v>375</v>
      </c>
    </row>
    <row r="13" spans="2:19" s="481" customFormat="1" ht="15.75" customHeight="1" x14ac:dyDescent="0.2">
      <c r="B13" s="42" t="s">
        <v>292</v>
      </c>
      <c r="C13" s="43"/>
      <c r="D13" s="477">
        <f>SUM(D16:D33)</f>
        <v>379</v>
      </c>
      <c r="E13" s="478">
        <f>E16+E19+E22+E25+E28+E31</f>
        <v>192</v>
      </c>
      <c r="F13" s="479">
        <f t="shared" ref="F13:N13" si="0">F16+F19+F22+F25+F28+F31</f>
        <v>26</v>
      </c>
      <c r="G13" s="479">
        <f t="shared" si="0"/>
        <v>34</v>
      </c>
      <c r="H13" s="479">
        <f>H16+H19+H22+H25+H28+H31</f>
        <v>132</v>
      </c>
      <c r="I13" s="479">
        <f>I16+I19+I22+I25+I28+I31</f>
        <v>52</v>
      </c>
      <c r="J13" s="479">
        <f>J16+J19+J22+J25+J28+J31</f>
        <v>18</v>
      </c>
      <c r="K13" s="479">
        <f t="shared" si="0"/>
        <v>13</v>
      </c>
      <c r="L13" s="479">
        <f t="shared" si="0"/>
        <v>31</v>
      </c>
      <c r="M13" s="479">
        <f t="shared" si="0"/>
        <v>6</v>
      </c>
      <c r="N13" s="15">
        <f t="shared" si="0"/>
        <v>15</v>
      </c>
      <c r="O13" s="480">
        <f>O16+O19+O22+O25+O28+O31</f>
        <v>140</v>
      </c>
      <c r="P13" s="480">
        <f>P16+P19+P22+P25+P28+P31</f>
        <v>47</v>
      </c>
      <c r="Q13" s="11"/>
      <c r="R13" s="11">
        <f>E13+O13+P13</f>
        <v>379</v>
      </c>
      <c r="S13" s="238">
        <f>R13-D13</f>
        <v>0</v>
      </c>
    </row>
    <row r="14" spans="2:19" s="481" customFormat="1" ht="15.75" customHeight="1" x14ac:dyDescent="0.2">
      <c r="B14" s="52"/>
      <c r="C14" s="53"/>
      <c r="D14" s="482"/>
      <c r="E14" s="483">
        <f>E13/D13</f>
        <v>0.50659630606860162</v>
      </c>
      <c r="F14" s="484">
        <f>F13/D13</f>
        <v>6.860158311345646E-2</v>
      </c>
      <c r="G14" s="484">
        <f>G13/D13</f>
        <v>8.9709762532981532E-2</v>
      </c>
      <c r="H14" s="484">
        <f>H13/D13</f>
        <v>0.34828496042216361</v>
      </c>
      <c r="I14" s="484">
        <f>I13/D13</f>
        <v>0.13720316622691292</v>
      </c>
      <c r="J14" s="484">
        <f>J13/D13</f>
        <v>4.7493403693931395E-2</v>
      </c>
      <c r="K14" s="484">
        <f>K13/D13</f>
        <v>3.430079155672823E-2</v>
      </c>
      <c r="L14" s="484">
        <f>L13/D13</f>
        <v>8.1794195250659632E-2</v>
      </c>
      <c r="M14" s="484">
        <f>M13/D13</f>
        <v>1.5831134564643801E-2</v>
      </c>
      <c r="N14" s="485">
        <f>N13/D13</f>
        <v>3.9577836411609502E-2</v>
      </c>
      <c r="O14" s="486">
        <f>O13/D13</f>
        <v>0.36939313984168864</v>
      </c>
      <c r="P14" s="486">
        <f>P13/D13</f>
        <v>0.12401055408970976</v>
      </c>
      <c r="Q14" s="11"/>
      <c r="R14" s="51">
        <f t="shared" ref="R14:R17" si="1">E14+O14+P14</f>
        <v>1</v>
      </c>
      <c r="S14" s="238">
        <f>1-R14</f>
        <v>0</v>
      </c>
    </row>
    <row r="15" spans="2:19" s="481" customFormat="1" ht="15.75" customHeight="1" thickBot="1" x14ac:dyDescent="0.25">
      <c r="B15" s="61"/>
      <c r="C15" s="62"/>
      <c r="D15" s="487"/>
      <c r="E15" s="488"/>
      <c r="F15" s="489">
        <f>F13/E13</f>
        <v>0.13541666666666666</v>
      </c>
      <c r="G15" s="489">
        <f>G13/E13</f>
        <v>0.17708333333333334</v>
      </c>
      <c r="H15" s="489">
        <f>H13/E13</f>
        <v>0.6875</v>
      </c>
      <c r="I15" s="489">
        <f>I13/E13</f>
        <v>0.27083333333333331</v>
      </c>
      <c r="J15" s="489">
        <f>J13/E13</f>
        <v>9.375E-2</v>
      </c>
      <c r="K15" s="489">
        <f>K13/E13</f>
        <v>6.7708333333333329E-2</v>
      </c>
      <c r="L15" s="489">
        <f>L13/E13</f>
        <v>0.16145833333333334</v>
      </c>
      <c r="M15" s="489">
        <f>M13/E13</f>
        <v>3.125E-2</v>
      </c>
      <c r="N15" s="490">
        <f>N13/E13</f>
        <v>7.8125E-2</v>
      </c>
      <c r="O15" s="491"/>
      <c r="P15" s="491"/>
      <c r="Q15" s="11"/>
      <c r="R15" s="492"/>
    </row>
    <row r="16" spans="2:19" s="481" customFormat="1" ht="15.75" customHeight="1" thickTop="1" x14ac:dyDescent="0.2">
      <c r="B16" s="70" t="s">
        <v>312</v>
      </c>
      <c r="C16" s="278" t="s">
        <v>294</v>
      </c>
      <c r="D16" s="72">
        <f>[1]表1!E14</f>
        <v>44</v>
      </c>
      <c r="E16" s="493">
        <f>D16-O16-P16</f>
        <v>17</v>
      </c>
      <c r="F16" s="494">
        <v>2</v>
      </c>
      <c r="G16" s="494">
        <v>1</v>
      </c>
      <c r="H16" s="494">
        <v>10</v>
      </c>
      <c r="I16" s="494">
        <v>5</v>
      </c>
      <c r="J16" s="494">
        <v>0</v>
      </c>
      <c r="K16" s="494">
        <v>2</v>
      </c>
      <c r="L16" s="494">
        <v>3</v>
      </c>
      <c r="M16" s="494">
        <v>1</v>
      </c>
      <c r="N16" s="495">
        <v>1</v>
      </c>
      <c r="O16" s="496">
        <v>22</v>
      </c>
      <c r="P16" s="496">
        <v>5</v>
      </c>
      <c r="Q16" s="11"/>
      <c r="R16" s="11">
        <f>E16+O16+P16</f>
        <v>44</v>
      </c>
      <c r="S16" s="238">
        <f>R16-D16</f>
        <v>0</v>
      </c>
    </row>
    <row r="17" spans="2:19" s="481" customFormat="1" ht="15.75" customHeight="1" x14ac:dyDescent="0.2">
      <c r="B17" s="78"/>
      <c r="C17" s="252"/>
      <c r="D17" s="80"/>
      <c r="E17" s="483">
        <f>E16/D16</f>
        <v>0.38636363636363635</v>
      </c>
      <c r="F17" s="484">
        <f>F16/D16</f>
        <v>4.5454545454545456E-2</v>
      </c>
      <c r="G17" s="484">
        <f>G16/D16</f>
        <v>2.2727272727272728E-2</v>
      </c>
      <c r="H17" s="484">
        <f>H16/D16</f>
        <v>0.22727272727272727</v>
      </c>
      <c r="I17" s="484">
        <f>I16/D16</f>
        <v>0.11363636363636363</v>
      </c>
      <c r="J17" s="484">
        <f>J16/D16</f>
        <v>0</v>
      </c>
      <c r="K17" s="484">
        <f>K16/D16</f>
        <v>4.5454545454545456E-2</v>
      </c>
      <c r="L17" s="484">
        <f>L16/D16</f>
        <v>6.8181818181818177E-2</v>
      </c>
      <c r="M17" s="484">
        <f>M16/D16</f>
        <v>2.2727272727272728E-2</v>
      </c>
      <c r="N17" s="485">
        <f>N16/D16</f>
        <v>2.2727272727272728E-2</v>
      </c>
      <c r="O17" s="486">
        <f>O16/D16</f>
        <v>0.5</v>
      </c>
      <c r="P17" s="486">
        <f>P16/D16</f>
        <v>0.11363636363636363</v>
      </c>
      <c r="Q17" s="11"/>
      <c r="R17" s="51">
        <f t="shared" si="1"/>
        <v>1</v>
      </c>
      <c r="S17" s="238">
        <f t="shared" ref="S17" si="2">1-R17</f>
        <v>0</v>
      </c>
    </row>
    <row r="18" spans="2:19" s="481" customFormat="1" ht="15.75" customHeight="1" x14ac:dyDescent="0.2">
      <c r="B18" s="78"/>
      <c r="C18" s="261"/>
      <c r="D18" s="81"/>
      <c r="E18" s="497"/>
      <c r="F18" s="498">
        <f>F16/E16</f>
        <v>0.11764705882352941</v>
      </c>
      <c r="G18" s="498">
        <f>G16/E16</f>
        <v>5.8823529411764705E-2</v>
      </c>
      <c r="H18" s="498">
        <f>H16/E16</f>
        <v>0.58823529411764708</v>
      </c>
      <c r="I18" s="498">
        <f>I16/E16</f>
        <v>0.29411764705882354</v>
      </c>
      <c r="J18" s="498">
        <f>J16/E16</f>
        <v>0</v>
      </c>
      <c r="K18" s="498">
        <f>K16/E16</f>
        <v>0.11764705882352941</v>
      </c>
      <c r="L18" s="498">
        <f>L16/E16</f>
        <v>0.17647058823529413</v>
      </c>
      <c r="M18" s="498">
        <f>M16/E16</f>
        <v>5.8823529411764705E-2</v>
      </c>
      <c r="N18" s="499">
        <f>N16/E16</f>
        <v>5.8823529411764705E-2</v>
      </c>
      <c r="O18" s="500"/>
      <c r="P18" s="500"/>
      <c r="Q18" s="11"/>
      <c r="R18" s="492"/>
    </row>
    <row r="19" spans="2:19" s="481" customFormat="1" ht="15.75" customHeight="1" x14ac:dyDescent="0.2">
      <c r="B19" s="78"/>
      <c r="C19" s="248" t="s">
        <v>295</v>
      </c>
      <c r="D19" s="89">
        <f>[1]表1!E17</f>
        <v>73</v>
      </c>
      <c r="E19" s="501">
        <f t="shared" ref="E19" si="3">D19-O19-P19</f>
        <v>42</v>
      </c>
      <c r="F19" s="502">
        <v>2</v>
      </c>
      <c r="G19" s="502">
        <v>7</v>
      </c>
      <c r="H19" s="502">
        <v>25</v>
      </c>
      <c r="I19" s="502">
        <v>17</v>
      </c>
      <c r="J19" s="502">
        <v>3</v>
      </c>
      <c r="K19" s="502">
        <v>2</v>
      </c>
      <c r="L19" s="502">
        <v>8</v>
      </c>
      <c r="M19" s="502">
        <v>1</v>
      </c>
      <c r="N19" s="23">
        <v>3</v>
      </c>
      <c r="O19" s="503">
        <v>22</v>
      </c>
      <c r="P19" s="503">
        <v>9</v>
      </c>
      <c r="Q19" s="11"/>
      <c r="R19" s="11">
        <f t="shared" ref="R19:R20" si="4">E19+O19+P19</f>
        <v>73</v>
      </c>
      <c r="S19" s="238">
        <f>R19-D19</f>
        <v>0</v>
      </c>
    </row>
    <row r="20" spans="2:19" s="481" customFormat="1" ht="15.75" customHeight="1" x14ac:dyDescent="0.2">
      <c r="B20" s="78"/>
      <c r="C20" s="252"/>
      <c r="D20" s="80"/>
      <c r="E20" s="483">
        <f>E19/D19</f>
        <v>0.57534246575342463</v>
      </c>
      <c r="F20" s="484">
        <f>F19/D19</f>
        <v>2.7397260273972601E-2</v>
      </c>
      <c r="G20" s="484">
        <f>G19/D19</f>
        <v>9.5890410958904104E-2</v>
      </c>
      <c r="H20" s="484">
        <f>H19/D19</f>
        <v>0.34246575342465752</v>
      </c>
      <c r="I20" s="484">
        <f>I19/D19</f>
        <v>0.23287671232876711</v>
      </c>
      <c r="J20" s="484">
        <f>J19/D19</f>
        <v>4.1095890410958902E-2</v>
      </c>
      <c r="K20" s="484">
        <f>K19/D19</f>
        <v>2.7397260273972601E-2</v>
      </c>
      <c r="L20" s="484">
        <f>L19/D19</f>
        <v>0.1095890410958904</v>
      </c>
      <c r="M20" s="484">
        <f>M19/D19</f>
        <v>1.3698630136986301E-2</v>
      </c>
      <c r="N20" s="485">
        <f>N19/D19</f>
        <v>4.1095890410958902E-2</v>
      </c>
      <c r="O20" s="486">
        <f>O19/D19</f>
        <v>0.30136986301369861</v>
      </c>
      <c r="P20" s="486">
        <f>P19/D19</f>
        <v>0.12328767123287671</v>
      </c>
      <c r="Q20" s="11"/>
      <c r="R20" s="51">
        <f t="shared" si="4"/>
        <v>1</v>
      </c>
      <c r="S20" s="238">
        <f t="shared" ref="S20" si="5">1-R20</f>
        <v>0</v>
      </c>
    </row>
    <row r="21" spans="2:19" s="481" customFormat="1" ht="15.75" customHeight="1" x14ac:dyDescent="0.2">
      <c r="B21" s="78"/>
      <c r="C21" s="261"/>
      <c r="D21" s="92"/>
      <c r="E21" s="497"/>
      <c r="F21" s="498">
        <f>F19/E19</f>
        <v>4.7619047619047616E-2</v>
      </c>
      <c r="G21" s="498">
        <f>G19/E19</f>
        <v>0.16666666666666666</v>
      </c>
      <c r="H21" s="498">
        <f>H19/E19</f>
        <v>0.59523809523809523</v>
      </c>
      <c r="I21" s="498">
        <f>I19/E19</f>
        <v>0.40476190476190477</v>
      </c>
      <c r="J21" s="498">
        <f>J19/E19</f>
        <v>7.1428571428571425E-2</v>
      </c>
      <c r="K21" s="498">
        <f>K19/E19</f>
        <v>4.7619047619047616E-2</v>
      </c>
      <c r="L21" s="498">
        <f>L19/E19</f>
        <v>0.19047619047619047</v>
      </c>
      <c r="M21" s="498">
        <f>M19/E19</f>
        <v>2.3809523809523808E-2</v>
      </c>
      <c r="N21" s="499">
        <f>N19/E19</f>
        <v>7.1428571428571425E-2</v>
      </c>
      <c r="O21" s="500"/>
      <c r="P21" s="500"/>
      <c r="Q21" s="11"/>
      <c r="R21" s="492"/>
    </row>
    <row r="22" spans="2:19" s="481" customFormat="1" ht="15.75" customHeight="1" x14ac:dyDescent="0.2">
      <c r="B22" s="78"/>
      <c r="C22" s="248" t="s">
        <v>313</v>
      </c>
      <c r="D22" s="91">
        <f>[1]表1!E20</f>
        <v>24</v>
      </c>
      <c r="E22" s="501">
        <f t="shared" ref="E22" si="6">D22-O22-P22</f>
        <v>10</v>
      </c>
      <c r="F22" s="502">
        <v>0</v>
      </c>
      <c r="G22" s="502">
        <v>3</v>
      </c>
      <c r="H22" s="502">
        <v>6</v>
      </c>
      <c r="I22" s="502">
        <v>1</v>
      </c>
      <c r="J22" s="502">
        <v>1</v>
      </c>
      <c r="K22" s="502">
        <v>1</v>
      </c>
      <c r="L22" s="502">
        <v>3</v>
      </c>
      <c r="M22" s="502">
        <v>0</v>
      </c>
      <c r="N22" s="23">
        <v>0</v>
      </c>
      <c r="O22" s="503">
        <v>8</v>
      </c>
      <c r="P22" s="503">
        <v>6</v>
      </c>
      <c r="Q22" s="11"/>
      <c r="R22" s="11">
        <f t="shared" ref="R22:R23" si="7">E22+O22+P22</f>
        <v>24</v>
      </c>
      <c r="S22" s="238">
        <f>R22-D22</f>
        <v>0</v>
      </c>
    </row>
    <row r="23" spans="2:19" s="481" customFormat="1" ht="15.75" customHeight="1" x14ac:dyDescent="0.2">
      <c r="B23" s="78"/>
      <c r="C23" s="252"/>
      <c r="D23" s="80"/>
      <c r="E23" s="483">
        <f>E22/D22</f>
        <v>0.41666666666666669</v>
      </c>
      <c r="F23" s="484">
        <f>F22/D22</f>
        <v>0</v>
      </c>
      <c r="G23" s="484">
        <f>G22/D22</f>
        <v>0.125</v>
      </c>
      <c r="H23" s="484">
        <f>H22/D22</f>
        <v>0.25</v>
      </c>
      <c r="I23" s="484">
        <f>I22/D22</f>
        <v>4.1666666666666664E-2</v>
      </c>
      <c r="J23" s="484">
        <f>J22/D22</f>
        <v>4.1666666666666664E-2</v>
      </c>
      <c r="K23" s="484">
        <f>K22/D22</f>
        <v>4.1666666666666664E-2</v>
      </c>
      <c r="L23" s="484">
        <f>L22/D22</f>
        <v>0.125</v>
      </c>
      <c r="M23" s="484">
        <f>M22/D22</f>
        <v>0</v>
      </c>
      <c r="N23" s="485">
        <f>N22/D22</f>
        <v>0</v>
      </c>
      <c r="O23" s="486">
        <f>O22/D22</f>
        <v>0.33333333333333331</v>
      </c>
      <c r="P23" s="486">
        <f>P22/D22</f>
        <v>0.25</v>
      </c>
      <c r="Q23" s="11"/>
      <c r="R23" s="51">
        <f t="shared" si="7"/>
        <v>1</v>
      </c>
      <c r="S23" s="238">
        <f t="shared" ref="S23" si="8">1-R23</f>
        <v>0</v>
      </c>
    </row>
    <row r="24" spans="2:19" s="481" customFormat="1" ht="15.75" customHeight="1" x14ac:dyDescent="0.2">
      <c r="B24" s="78"/>
      <c r="C24" s="261"/>
      <c r="D24" s="92"/>
      <c r="E24" s="497"/>
      <c r="F24" s="498">
        <f>F22/E22</f>
        <v>0</v>
      </c>
      <c r="G24" s="498">
        <f>G22/E22</f>
        <v>0.3</v>
      </c>
      <c r="H24" s="498">
        <f>H22/E22</f>
        <v>0.6</v>
      </c>
      <c r="I24" s="498">
        <f>I22/E22</f>
        <v>0.1</v>
      </c>
      <c r="J24" s="498">
        <f>J22/E22</f>
        <v>0.1</v>
      </c>
      <c r="K24" s="498">
        <f>K22/E22</f>
        <v>0.1</v>
      </c>
      <c r="L24" s="498">
        <f>L22/E22</f>
        <v>0.3</v>
      </c>
      <c r="M24" s="498">
        <f>M22/E22</f>
        <v>0</v>
      </c>
      <c r="N24" s="499">
        <f>N22/E22</f>
        <v>0</v>
      </c>
      <c r="O24" s="500"/>
      <c r="P24" s="500"/>
      <c r="Q24" s="11"/>
      <c r="R24" s="492"/>
    </row>
    <row r="25" spans="2:19" s="481" customFormat="1" ht="15.75" customHeight="1" x14ac:dyDescent="0.2">
      <c r="B25" s="78"/>
      <c r="C25" s="248" t="s">
        <v>376</v>
      </c>
      <c r="D25" s="91">
        <f>[1]表1!E23</f>
        <v>81</v>
      </c>
      <c r="E25" s="501">
        <f t="shared" ref="E25" si="9">D25-O25-P25</f>
        <v>40</v>
      </c>
      <c r="F25" s="502">
        <v>9</v>
      </c>
      <c r="G25" s="502">
        <v>7</v>
      </c>
      <c r="H25" s="502">
        <v>32</v>
      </c>
      <c r="I25" s="502">
        <v>5</v>
      </c>
      <c r="J25" s="502">
        <v>4</v>
      </c>
      <c r="K25" s="502">
        <v>3</v>
      </c>
      <c r="L25" s="502">
        <v>8</v>
      </c>
      <c r="M25" s="502">
        <v>2</v>
      </c>
      <c r="N25" s="23">
        <v>3</v>
      </c>
      <c r="O25" s="503">
        <v>31</v>
      </c>
      <c r="P25" s="503">
        <v>10</v>
      </c>
      <c r="Q25" s="11"/>
      <c r="R25" s="11">
        <f t="shared" ref="R25:R26" si="10">E25+O25+P25</f>
        <v>81</v>
      </c>
      <c r="S25" s="238">
        <f>R25-D25</f>
        <v>0</v>
      </c>
    </row>
    <row r="26" spans="2:19" s="481" customFormat="1" ht="15.75" customHeight="1" x14ac:dyDescent="0.2">
      <c r="B26" s="78"/>
      <c r="C26" s="252"/>
      <c r="D26" s="80"/>
      <c r="E26" s="483">
        <f>E25/D25</f>
        <v>0.49382716049382713</v>
      </c>
      <c r="F26" s="484">
        <f>F25/D25</f>
        <v>0.1111111111111111</v>
      </c>
      <c r="G26" s="484">
        <f>G25/D25</f>
        <v>8.6419753086419748E-2</v>
      </c>
      <c r="H26" s="484">
        <f>H25/D25</f>
        <v>0.39506172839506171</v>
      </c>
      <c r="I26" s="484">
        <f>I25/D25</f>
        <v>6.1728395061728392E-2</v>
      </c>
      <c r="J26" s="484">
        <f>J25/D25</f>
        <v>4.9382716049382713E-2</v>
      </c>
      <c r="K26" s="484">
        <f>K25/D25</f>
        <v>3.7037037037037035E-2</v>
      </c>
      <c r="L26" s="484">
        <f>L25/D25</f>
        <v>9.8765432098765427E-2</v>
      </c>
      <c r="M26" s="484">
        <f>M25/D25</f>
        <v>2.4691358024691357E-2</v>
      </c>
      <c r="N26" s="485">
        <f>N25/D25</f>
        <v>3.7037037037037035E-2</v>
      </c>
      <c r="O26" s="486">
        <f>O25/D25</f>
        <v>0.38271604938271603</v>
      </c>
      <c r="P26" s="486">
        <f>P25/D25</f>
        <v>0.12345679012345678</v>
      </c>
      <c r="Q26" s="11"/>
      <c r="R26" s="51">
        <f t="shared" si="10"/>
        <v>0.99999999999999989</v>
      </c>
      <c r="S26" s="238">
        <f t="shared" ref="S26" si="11">1-R26</f>
        <v>0</v>
      </c>
    </row>
    <row r="27" spans="2:19" s="481" customFormat="1" ht="15.75" customHeight="1" x14ac:dyDescent="0.2">
      <c r="B27" s="78"/>
      <c r="C27" s="261"/>
      <c r="D27" s="92"/>
      <c r="E27" s="497"/>
      <c r="F27" s="498">
        <f>F25/E25</f>
        <v>0.22500000000000001</v>
      </c>
      <c r="G27" s="498">
        <f>G25/E25</f>
        <v>0.17499999999999999</v>
      </c>
      <c r="H27" s="498">
        <f>H25/E25</f>
        <v>0.8</v>
      </c>
      <c r="I27" s="498">
        <f>I25/E25</f>
        <v>0.125</v>
      </c>
      <c r="J27" s="498">
        <f>J25/E25</f>
        <v>0.1</v>
      </c>
      <c r="K27" s="498">
        <f>K25/E25</f>
        <v>7.4999999999999997E-2</v>
      </c>
      <c r="L27" s="498">
        <f>L25/E25</f>
        <v>0.2</v>
      </c>
      <c r="M27" s="498">
        <f>M25/E25</f>
        <v>0.05</v>
      </c>
      <c r="N27" s="499">
        <f>N25/E25</f>
        <v>7.4999999999999997E-2</v>
      </c>
      <c r="O27" s="500"/>
      <c r="P27" s="500"/>
      <c r="Q27" s="11"/>
      <c r="R27" s="492"/>
    </row>
    <row r="28" spans="2:19" s="481" customFormat="1" ht="15.75" customHeight="1" x14ac:dyDescent="0.2">
      <c r="B28" s="78"/>
      <c r="C28" s="248" t="s">
        <v>377</v>
      </c>
      <c r="D28" s="91">
        <f>[1]表1!E26</f>
        <v>8</v>
      </c>
      <c r="E28" s="478">
        <f t="shared" ref="E28" si="12">D28-O28-P28</f>
        <v>8</v>
      </c>
      <c r="F28" s="502">
        <v>1</v>
      </c>
      <c r="G28" s="502">
        <v>3</v>
      </c>
      <c r="H28" s="502">
        <v>5</v>
      </c>
      <c r="I28" s="502">
        <v>0</v>
      </c>
      <c r="J28" s="502">
        <v>2</v>
      </c>
      <c r="K28" s="502">
        <v>0</v>
      </c>
      <c r="L28" s="502">
        <v>2</v>
      </c>
      <c r="M28" s="502">
        <v>1</v>
      </c>
      <c r="N28" s="23">
        <v>0</v>
      </c>
      <c r="O28" s="503">
        <v>0</v>
      </c>
      <c r="P28" s="503">
        <v>0</v>
      </c>
      <c r="Q28" s="11"/>
      <c r="R28" s="11">
        <f t="shared" ref="R28:R29" si="13">E28+O28+P28</f>
        <v>8</v>
      </c>
      <c r="S28" s="238">
        <f>R28-D28</f>
        <v>0</v>
      </c>
    </row>
    <row r="29" spans="2:19" s="481" customFormat="1" ht="15.75" customHeight="1" x14ac:dyDescent="0.2">
      <c r="B29" s="78"/>
      <c r="C29" s="252"/>
      <c r="D29" s="80"/>
      <c r="E29" s="483">
        <f>E28/D28</f>
        <v>1</v>
      </c>
      <c r="F29" s="484">
        <f>F28/D28</f>
        <v>0.125</v>
      </c>
      <c r="G29" s="484">
        <f>G28/D28</f>
        <v>0.375</v>
      </c>
      <c r="H29" s="484">
        <f>H28/D28</f>
        <v>0.625</v>
      </c>
      <c r="I29" s="484">
        <f>I28/D28</f>
        <v>0</v>
      </c>
      <c r="J29" s="484">
        <f>J28/D28</f>
        <v>0.25</v>
      </c>
      <c r="K29" s="484">
        <f>K28/D28</f>
        <v>0</v>
      </c>
      <c r="L29" s="484">
        <f>L28/D28</f>
        <v>0.25</v>
      </c>
      <c r="M29" s="484">
        <f>M28/D28</f>
        <v>0.125</v>
      </c>
      <c r="N29" s="485">
        <f>N28/D28</f>
        <v>0</v>
      </c>
      <c r="O29" s="486">
        <f>O28/D28</f>
        <v>0</v>
      </c>
      <c r="P29" s="486">
        <f>P28/D28</f>
        <v>0</v>
      </c>
      <c r="Q29" s="11"/>
      <c r="R29" s="51">
        <f t="shared" si="13"/>
        <v>1</v>
      </c>
      <c r="S29" s="238">
        <f t="shared" ref="S29" si="14">1-R29</f>
        <v>0</v>
      </c>
    </row>
    <row r="30" spans="2:19" s="481" customFormat="1" ht="15.75" customHeight="1" x14ac:dyDescent="0.2">
      <c r="B30" s="78"/>
      <c r="C30" s="261"/>
      <c r="D30" s="92"/>
      <c r="E30" s="497"/>
      <c r="F30" s="498">
        <f>F28/E28</f>
        <v>0.125</v>
      </c>
      <c r="G30" s="498">
        <f>G28/E28</f>
        <v>0.375</v>
      </c>
      <c r="H30" s="498">
        <f>H28/E28</f>
        <v>0.625</v>
      </c>
      <c r="I30" s="498">
        <f>I28/E28</f>
        <v>0</v>
      </c>
      <c r="J30" s="498">
        <f>J28/E28</f>
        <v>0.25</v>
      </c>
      <c r="K30" s="498">
        <f>K28/E28</f>
        <v>0</v>
      </c>
      <c r="L30" s="498">
        <f>L28/E28</f>
        <v>0.25</v>
      </c>
      <c r="M30" s="498">
        <f>M28/E28</f>
        <v>0.125</v>
      </c>
      <c r="N30" s="499">
        <f>N28/E28</f>
        <v>0</v>
      </c>
      <c r="O30" s="500"/>
      <c r="P30" s="500"/>
      <c r="Q30" s="11"/>
      <c r="R30" s="492"/>
    </row>
    <row r="31" spans="2:19" s="481" customFormat="1" ht="15.75" customHeight="1" x14ac:dyDescent="0.2">
      <c r="B31" s="78"/>
      <c r="C31" s="248" t="s">
        <v>299</v>
      </c>
      <c r="D31" s="91">
        <f>[1]表1!E29</f>
        <v>149</v>
      </c>
      <c r="E31" s="501">
        <f t="shared" ref="E31" si="15">D31-O31-P31</f>
        <v>75</v>
      </c>
      <c r="F31" s="502">
        <v>12</v>
      </c>
      <c r="G31" s="502">
        <v>13</v>
      </c>
      <c r="H31" s="502">
        <v>54</v>
      </c>
      <c r="I31" s="502">
        <v>24</v>
      </c>
      <c r="J31" s="502">
        <v>8</v>
      </c>
      <c r="K31" s="502">
        <v>5</v>
      </c>
      <c r="L31" s="502">
        <v>7</v>
      </c>
      <c r="M31" s="502">
        <v>1</v>
      </c>
      <c r="N31" s="23">
        <v>8</v>
      </c>
      <c r="O31" s="503">
        <v>57</v>
      </c>
      <c r="P31" s="503">
        <v>17</v>
      </c>
      <c r="Q31" s="11"/>
      <c r="R31" s="11">
        <f t="shared" ref="R31:R32" si="16">E31+O31+P31</f>
        <v>149</v>
      </c>
      <c r="S31" s="238">
        <f>R31-D31</f>
        <v>0</v>
      </c>
    </row>
    <row r="32" spans="2:19" s="481" customFormat="1" ht="15.75" customHeight="1" x14ac:dyDescent="0.2">
      <c r="B32" s="78"/>
      <c r="C32" s="252"/>
      <c r="D32" s="80"/>
      <c r="E32" s="483">
        <f>E31/D31</f>
        <v>0.50335570469798663</v>
      </c>
      <c r="F32" s="484">
        <f>F31/D31</f>
        <v>8.0536912751677847E-2</v>
      </c>
      <c r="G32" s="484">
        <f>G31/D31</f>
        <v>8.7248322147651006E-2</v>
      </c>
      <c r="H32" s="484">
        <f>H31/D31</f>
        <v>0.36241610738255031</v>
      </c>
      <c r="I32" s="484">
        <f>I31/D31</f>
        <v>0.16107382550335569</v>
      </c>
      <c r="J32" s="484">
        <f>J31/D31</f>
        <v>5.3691275167785234E-2</v>
      </c>
      <c r="K32" s="484">
        <f>K31/D31</f>
        <v>3.3557046979865772E-2</v>
      </c>
      <c r="L32" s="484">
        <f>L31/D31</f>
        <v>4.6979865771812082E-2</v>
      </c>
      <c r="M32" s="484">
        <f>M31/D31</f>
        <v>6.7114093959731542E-3</v>
      </c>
      <c r="N32" s="485">
        <f>N31/D31</f>
        <v>5.3691275167785234E-2</v>
      </c>
      <c r="O32" s="486">
        <f>O31/D31</f>
        <v>0.3825503355704698</v>
      </c>
      <c r="P32" s="486">
        <f>P31/D31</f>
        <v>0.11409395973154363</v>
      </c>
      <c r="Q32" s="11"/>
      <c r="R32" s="51">
        <f t="shared" si="16"/>
        <v>1</v>
      </c>
      <c r="S32" s="238">
        <f t="shared" ref="S32" si="17">1-R32</f>
        <v>0</v>
      </c>
    </row>
    <row r="33" spans="2:19" s="481" customFormat="1" ht="15.75" customHeight="1" thickBot="1" x14ac:dyDescent="0.25">
      <c r="B33" s="98"/>
      <c r="C33" s="318"/>
      <c r="D33" s="99"/>
      <c r="E33" s="505"/>
      <c r="F33" s="506">
        <f>F31/E31</f>
        <v>0.16</v>
      </c>
      <c r="G33" s="506">
        <f>G31/E31</f>
        <v>0.17333333333333334</v>
      </c>
      <c r="H33" s="506">
        <f>H31/E31</f>
        <v>0.72</v>
      </c>
      <c r="I33" s="506">
        <f>I31/E31</f>
        <v>0.32</v>
      </c>
      <c r="J33" s="506">
        <f>J31/E31</f>
        <v>0.10666666666666667</v>
      </c>
      <c r="K33" s="506">
        <f>K31/E31</f>
        <v>6.6666666666666666E-2</v>
      </c>
      <c r="L33" s="506">
        <f>L31/E31</f>
        <v>9.3333333333333338E-2</v>
      </c>
      <c r="M33" s="506">
        <f>M31/E31</f>
        <v>1.3333333333333334E-2</v>
      </c>
      <c r="N33" s="507">
        <f>N31/E31</f>
        <v>0.10666666666666667</v>
      </c>
      <c r="O33" s="508"/>
      <c r="P33" s="508"/>
      <c r="Q33" s="11"/>
      <c r="R33" s="492"/>
    </row>
    <row r="34" spans="2:19" s="481" customFormat="1" ht="15.75" customHeight="1" thickTop="1" x14ac:dyDescent="0.2">
      <c r="B34" s="70" t="s">
        <v>314</v>
      </c>
      <c r="C34" s="278" t="s">
        <v>315</v>
      </c>
      <c r="D34" s="91">
        <f>[1]表1!E32</f>
        <v>79</v>
      </c>
      <c r="E34" s="501">
        <f t="shared" ref="E34" si="18">D34-O34-P34</f>
        <v>29</v>
      </c>
      <c r="F34" s="502">
        <v>2</v>
      </c>
      <c r="G34" s="502">
        <v>2</v>
      </c>
      <c r="H34" s="502">
        <v>21</v>
      </c>
      <c r="I34" s="502">
        <v>8</v>
      </c>
      <c r="J34" s="502">
        <v>2</v>
      </c>
      <c r="K34" s="502">
        <v>3</v>
      </c>
      <c r="L34" s="502">
        <v>3</v>
      </c>
      <c r="M34" s="502">
        <v>1</v>
      </c>
      <c r="N34" s="23">
        <v>2</v>
      </c>
      <c r="O34" s="503">
        <v>35</v>
      </c>
      <c r="P34" s="503">
        <v>15</v>
      </c>
      <c r="Q34" s="11"/>
      <c r="R34" s="11">
        <f t="shared" ref="R34:R35" si="19">E34+O34+P34</f>
        <v>79</v>
      </c>
      <c r="S34" s="238">
        <f>R34-D34</f>
        <v>0</v>
      </c>
    </row>
    <row r="35" spans="2:19" s="481" customFormat="1" ht="15.75" customHeight="1" x14ac:dyDescent="0.2">
      <c r="B35" s="78"/>
      <c r="C35" s="252"/>
      <c r="D35" s="80"/>
      <c r="E35" s="483">
        <f>E34/D34</f>
        <v>0.36708860759493672</v>
      </c>
      <c r="F35" s="484">
        <f>F34/D34</f>
        <v>2.5316455696202531E-2</v>
      </c>
      <c r="G35" s="484">
        <f>G34/D34</f>
        <v>2.5316455696202531E-2</v>
      </c>
      <c r="H35" s="484">
        <f>H34/D34</f>
        <v>0.26582278481012656</v>
      </c>
      <c r="I35" s="484">
        <f>I34/D34</f>
        <v>0.10126582278481013</v>
      </c>
      <c r="J35" s="484">
        <f>J34/D34</f>
        <v>2.5316455696202531E-2</v>
      </c>
      <c r="K35" s="484">
        <f>K34/D34</f>
        <v>3.7974683544303799E-2</v>
      </c>
      <c r="L35" s="484">
        <f>L34/D34</f>
        <v>3.7974683544303799E-2</v>
      </c>
      <c r="M35" s="484">
        <f>M34/D34</f>
        <v>1.2658227848101266E-2</v>
      </c>
      <c r="N35" s="485">
        <f>N34/D34</f>
        <v>2.5316455696202531E-2</v>
      </c>
      <c r="O35" s="486">
        <f>O34/D34</f>
        <v>0.44303797468354428</v>
      </c>
      <c r="P35" s="486">
        <f>P34/D34</f>
        <v>0.189873417721519</v>
      </c>
      <c r="Q35" s="11"/>
      <c r="R35" s="51">
        <f t="shared" si="19"/>
        <v>1</v>
      </c>
      <c r="S35" s="238">
        <f t="shared" ref="S35" si="20">1-R35</f>
        <v>0</v>
      </c>
    </row>
    <row r="36" spans="2:19" s="481" customFormat="1" ht="15.75" customHeight="1" x14ac:dyDescent="0.2">
      <c r="B36" s="78"/>
      <c r="C36" s="261"/>
      <c r="D36" s="92"/>
      <c r="E36" s="497"/>
      <c r="F36" s="498">
        <f>F34/E34</f>
        <v>6.8965517241379309E-2</v>
      </c>
      <c r="G36" s="498">
        <f>G34/E34</f>
        <v>6.8965517241379309E-2</v>
      </c>
      <c r="H36" s="498">
        <f>H34/E34</f>
        <v>0.72413793103448276</v>
      </c>
      <c r="I36" s="498">
        <f>I34/E34</f>
        <v>0.27586206896551724</v>
      </c>
      <c r="J36" s="498">
        <f>J34/E34</f>
        <v>6.8965517241379309E-2</v>
      </c>
      <c r="K36" s="498">
        <f>K34/E34</f>
        <v>0.10344827586206896</v>
      </c>
      <c r="L36" s="498">
        <f>L34/E34</f>
        <v>0.10344827586206896</v>
      </c>
      <c r="M36" s="498">
        <f>M34/E34</f>
        <v>3.4482758620689655E-2</v>
      </c>
      <c r="N36" s="499">
        <f>N34/E34</f>
        <v>6.8965517241379309E-2</v>
      </c>
      <c r="O36" s="500"/>
      <c r="P36" s="500"/>
      <c r="Q36" s="11"/>
      <c r="R36" s="492"/>
    </row>
    <row r="37" spans="2:19" s="481" customFormat="1" ht="15.75" customHeight="1" x14ac:dyDescent="0.2">
      <c r="B37" s="78"/>
      <c r="C37" s="248" t="s">
        <v>316</v>
      </c>
      <c r="D37" s="91">
        <f>[1]表1!E35</f>
        <v>164</v>
      </c>
      <c r="E37" s="501">
        <f t="shared" ref="E37" si="21">D37-O37-P37</f>
        <v>84</v>
      </c>
      <c r="F37" s="502">
        <v>14</v>
      </c>
      <c r="G37" s="502">
        <v>16</v>
      </c>
      <c r="H37" s="502">
        <v>64</v>
      </c>
      <c r="I37" s="502">
        <v>23</v>
      </c>
      <c r="J37" s="502">
        <v>7</v>
      </c>
      <c r="K37" s="502">
        <v>6</v>
      </c>
      <c r="L37" s="502">
        <v>18</v>
      </c>
      <c r="M37" s="502">
        <v>3</v>
      </c>
      <c r="N37" s="23">
        <v>7</v>
      </c>
      <c r="O37" s="503">
        <v>58</v>
      </c>
      <c r="P37" s="503">
        <v>22</v>
      </c>
      <c r="Q37" s="11"/>
      <c r="R37" s="11">
        <f t="shared" ref="R37:R38" si="22">E37+O37+P37</f>
        <v>164</v>
      </c>
      <c r="S37" s="238">
        <f>R37-D37</f>
        <v>0</v>
      </c>
    </row>
    <row r="38" spans="2:19" s="481" customFormat="1" ht="15.75" customHeight="1" x14ac:dyDescent="0.2">
      <c r="B38" s="78"/>
      <c r="C38" s="252"/>
      <c r="D38" s="80"/>
      <c r="E38" s="483">
        <f>E37/D37</f>
        <v>0.51219512195121952</v>
      </c>
      <c r="F38" s="484">
        <f>F37/D37</f>
        <v>8.5365853658536592E-2</v>
      </c>
      <c r="G38" s="484">
        <f>G37/D37</f>
        <v>9.7560975609756101E-2</v>
      </c>
      <c r="H38" s="484">
        <f>H37/D37</f>
        <v>0.3902439024390244</v>
      </c>
      <c r="I38" s="484">
        <f>I37/D37</f>
        <v>0.1402439024390244</v>
      </c>
      <c r="J38" s="484">
        <f>J37/D37</f>
        <v>4.2682926829268296E-2</v>
      </c>
      <c r="K38" s="484">
        <f>K37/D37</f>
        <v>3.6585365853658534E-2</v>
      </c>
      <c r="L38" s="484">
        <f>L37/D37</f>
        <v>0.10975609756097561</v>
      </c>
      <c r="M38" s="484">
        <f>M37/D37</f>
        <v>1.8292682926829267E-2</v>
      </c>
      <c r="N38" s="485">
        <f>N37/D37</f>
        <v>4.2682926829268296E-2</v>
      </c>
      <c r="O38" s="486">
        <f>O37/D37</f>
        <v>0.35365853658536583</v>
      </c>
      <c r="P38" s="486">
        <f>P37/D37</f>
        <v>0.13414634146341464</v>
      </c>
      <c r="Q38" s="11"/>
      <c r="R38" s="51">
        <f t="shared" si="22"/>
        <v>1</v>
      </c>
      <c r="S38" s="238">
        <f t="shared" ref="S38" si="23">1-R38</f>
        <v>0</v>
      </c>
    </row>
    <row r="39" spans="2:19" x14ac:dyDescent="0.2">
      <c r="B39" s="78"/>
      <c r="C39" s="261"/>
      <c r="D39" s="92"/>
      <c r="E39" s="497"/>
      <c r="F39" s="498">
        <f>F37/E37</f>
        <v>0.16666666666666666</v>
      </c>
      <c r="G39" s="498">
        <f>G37/E37</f>
        <v>0.19047619047619047</v>
      </c>
      <c r="H39" s="498">
        <f>H37/E37</f>
        <v>0.76190476190476186</v>
      </c>
      <c r="I39" s="498">
        <f>I37/E37</f>
        <v>0.27380952380952384</v>
      </c>
      <c r="J39" s="498">
        <f>J37/E37</f>
        <v>8.3333333333333329E-2</v>
      </c>
      <c r="K39" s="498">
        <f>K37/E37</f>
        <v>7.1428571428571425E-2</v>
      </c>
      <c r="L39" s="498">
        <f>L37/E37</f>
        <v>0.21428571428571427</v>
      </c>
      <c r="M39" s="498">
        <f>M37/E37</f>
        <v>3.5714285714285712E-2</v>
      </c>
      <c r="N39" s="499">
        <f>N37/E37</f>
        <v>8.3333333333333329E-2</v>
      </c>
      <c r="O39" s="500"/>
      <c r="P39" s="500"/>
      <c r="R39" s="492"/>
      <c r="S39" s="481"/>
    </row>
    <row r="40" spans="2:19" ht="13.5" customHeight="1" x14ac:dyDescent="0.2">
      <c r="B40" s="78"/>
      <c r="C40" s="248" t="s">
        <v>317</v>
      </c>
      <c r="D40" s="91">
        <f>[1]表1!E38</f>
        <v>53</v>
      </c>
      <c r="E40" s="478">
        <f t="shared" ref="E40" si="24">D40-O40-P40</f>
        <v>32</v>
      </c>
      <c r="F40" s="502">
        <v>4</v>
      </c>
      <c r="G40" s="502">
        <v>9</v>
      </c>
      <c r="H40" s="502">
        <v>21</v>
      </c>
      <c r="I40" s="502">
        <v>11</v>
      </c>
      <c r="J40" s="502">
        <v>3</v>
      </c>
      <c r="K40" s="502">
        <v>2</v>
      </c>
      <c r="L40" s="502">
        <v>1</v>
      </c>
      <c r="M40" s="502">
        <v>0</v>
      </c>
      <c r="N40" s="23">
        <v>2</v>
      </c>
      <c r="O40" s="503">
        <v>16</v>
      </c>
      <c r="P40" s="503">
        <v>5</v>
      </c>
      <c r="R40" s="11">
        <f t="shared" ref="R40:R41" si="25">E40+O40+P40</f>
        <v>53</v>
      </c>
      <c r="S40" s="238">
        <f>R40-D40</f>
        <v>0</v>
      </c>
    </row>
    <row r="41" spans="2:19" ht="13.5" customHeight="1" x14ac:dyDescent="0.2">
      <c r="B41" s="78"/>
      <c r="C41" s="252"/>
      <c r="D41" s="80"/>
      <c r="E41" s="483">
        <f>E40/D40</f>
        <v>0.60377358490566035</v>
      </c>
      <c r="F41" s="484">
        <f>F40/D40</f>
        <v>7.5471698113207544E-2</v>
      </c>
      <c r="G41" s="484">
        <f>G40/D40</f>
        <v>0.16981132075471697</v>
      </c>
      <c r="H41" s="484">
        <f>H40/D40</f>
        <v>0.39622641509433965</v>
      </c>
      <c r="I41" s="484">
        <f>I40/D40</f>
        <v>0.20754716981132076</v>
      </c>
      <c r="J41" s="484">
        <f>J40/D40</f>
        <v>5.6603773584905662E-2</v>
      </c>
      <c r="K41" s="484">
        <f>K40/D40</f>
        <v>3.7735849056603772E-2</v>
      </c>
      <c r="L41" s="484">
        <f>L40/D40</f>
        <v>1.8867924528301886E-2</v>
      </c>
      <c r="M41" s="484">
        <f>M40/D40</f>
        <v>0</v>
      </c>
      <c r="N41" s="485">
        <f>N40/D40</f>
        <v>3.7735849056603772E-2</v>
      </c>
      <c r="O41" s="486">
        <f>O40/D40</f>
        <v>0.30188679245283018</v>
      </c>
      <c r="P41" s="486">
        <f>P40/D40</f>
        <v>9.4339622641509441E-2</v>
      </c>
      <c r="R41" s="51">
        <f t="shared" si="25"/>
        <v>1</v>
      </c>
      <c r="S41" s="238">
        <f t="shared" ref="S41" si="26">1-R41</f>
        <v>0</v>
      </c>
    </row>
    <row r="42" spans="2:19" ht="12.75" customHeight="1" x14ac:dyDescent="0.2">
      <c r="B42" s="78"/>
      <c r="C42" s="261"/>
      <c r="D42" s="92"/>
      <c r="E42" s="497"/>
      <c r="F42" s="498">
        <f>F40/E40</f>
        <v>0.125</v>
      </c>
      <c r="G42" s="498">
        <f>G40/E40</f>
        <v>0.28125</v>
      </c>
      <c r="H42" s="498">
        <f>H40/E40</f>
        <v>0.65625</v>
      </c>
      <c r="I42" s="498">
        <f>I40/E40</f>
        <v>0.34375</v>
      </c>
      <c r="J42" s="498">
        <f>J40/E40</f>
        <v>9.375E-2</v>
      </c>
      <c r="K42" s="498">
        <f>K40/E40</f>
        <v>6.25E-2</v>
      </c>
      <c r="L42" s="498">
        <f>L40/E40</f>
        <v>3.125E-2</v>
      </c>
      <c r="M42" s="498">
        <f>M40/E40</f>
        <v>0</v>
      </c>
      <c r="N42" s="499">
        <f>N40/E40</f>
        <v>6.25E-2</v>
      </c>
      <c r="O42" s="500"/>
      <c r="P42" s="500"/>
      <c r="R42" s="492"/>
      <c r="S42" s="481"/>
    </row>
    <row r="43" spans="2:19" x14ac:dyDescent="0.2">
      <c r="B43" s="78"/>
      <c r="C43" s="248" t="s">
        <v>318</v>
      </c>
      <c r="D43" s="91">
        <f>[1]表1!E41</f>
        <v>26</v>
      </c>
      <c r="E43" s="478">
        <f t="shared" ref="E43" si="27">D43-O43-P43</f>
        <v>15</v>
      </c>
      <c r="F43" s="502">
        <v>3</v>
      </c>
      <c r="G43" s="502">
        <v>3</v>
      </c>
      <c r="H43" s="502">
        <v>10</v>
      </c>
      <c r="I43" s="502">
        <v>3</v>
      </c>
      <c r="J43" s="502">
        <v>2</v>
      </c>
      <c r="K43" s="502">
        <v>1</v>
      </c>
      <c r="L43" s="502">
        <v>1</v>
      </c>
      <c r="M43" s="502">
        <v>0</v>
      </c>
      <c r="N43" s="23">
        <v>1</v>
      </c>
      <c r="O43" s="503">
        <v>10</v>
      </c>
      <c r="P43" s="503">
        <v>1</v>
      </c>
      <c r="R43" s="11">
        <f t="shared" ref="R43:R44" si="28">E43+O43+P43</f>
        <v>26</v>
      </c>
      <c r="S43" s="238">
        <f>R43-D43</f>
        <v>0</v>
      </c>
    </row>
    <row r="44" spans="2:19" x14ac:dyDescent="0.2">
      <c r="B44" s="78"/>
      <c r="C44" s="252"/>
      <c r="D44" s="80"/>
      <c r="E44" s="483">
        <f>E43/D43</f>
        <v>0.57692307692307687</v>
      </c>
      <c r="F44" s="484">
        <f>F43/D43</f>
        <v>0.11538461538461539</v>
      </c>
      <c r="G44" s="484">
        <f>G43/D43</f>
        <v>0.11538461538461539</v>
      </c>
      <c r="H44" s="484">
        <f>H43/D43</f>
        <v>0.38461538461538464</v>
      </c>
      <c r="I44" s="484">
        <f>I43/D43</f>
        <v>0.11538461538461539</v>
      </c>
      <c r="J44" s="484">
        <f>J43/D43</f>
        <v>7.6923076923076927E-2</v>
      </c>
      <c r="K44" s="484">
        <f>K43/D43</f>
        <v>3.8461538461538464E-2</v>
      </c>
      <c r="L44" s="484">
        <f>L43/D43</f>
        <v>3.8461538461538464E-2</v>
      </c>
      <c r="M44" s="484">
        <f>M43/D43</f>
        <v>0</v>
      </c>
      <c r="N44" s="485">
        <f>N43/D43</f>
        <v>3.8461538461538464E-2</v>
      </c>
      <c r="O44" s="486">
        <f>O43/D43</f>
        <v>0.38461538461538464</v>
      </c>
      <c r="P44" s="486">
        <f>P43/D43</f>
        <v>3.8461538461538464E-2</v>
      </c>
      <c r="R44" s="51">
        <f t="shared" si="28"/>
        <v>0.99999999999999989</v>
      </c>
      <c r="S44" s="238">
        <f t="shared" ref="S44" si="29">1-R44</f>
        <v>0</v>
      </c>
    </row>
    <row r="45" spans="2:19" x14ac:dyDescent="0.2">
      <c r="B45" s="78"/>
      <c r="C45" s="261"/>
      <c r="D45" s="92"/>
      <c r="E45" s="497"/>
      <c r="F45" s="498">
        <f>F43/E43</f>
        <v>0.2</v>
      </c>
      <c r="G45" s="498">
        <f>G43/E43</f>
        <v>0.2</v>
      </c>
      <c r="H45" s="498">
        <f>H43/E43</f>
        <v>0.66666666666666663</v>
      </c>
      <c r="I45" s="498">
        <f>I43/E43</f>
        <v>0.2</v>
      </c>
      <c r="J45" s="498">
        <f>J43/E43</f>
        <v>0.13333333333333333</v>
      </c>
      <c r="K45" s="498">
        <f>K43/E43</f>
        <v>6.6666666666666666E-2</v>
      </c>
      <c r="L45" s="498">
        <f>L43/E43</f>
        <v>6.6666666666666666E-2</v>
      </c>
      <c r="M45" s="498">
        <f>M43/E43</f>
        <v>0</v>
      </c>
      <c r="N45" s="499">
        <f>N43/E43</f>
        <v>6.6666666666666666E-2</v>
      </c>
      <c r="O45" s="500"/>
      <c r="P45" s="500"/>
      <c r="R45" s="492"/>
      <c r="S45" s="481"/>
    </row>
    <row r="46" spans="2:19" x14ac:dyDescent="0.2">
      <c r="B46" s="78"/>
      <c r="C46" s="248" t="s">
        <v>229</v>
      </c>
      <c r="D46" s="91">
        <f>[1]表1!E44</f>
        <v>31</v>
      </c>
      <c r="E46" s="478">
        <f t="shared" ref="E46" si="30">D46-O46-P46</f>
        <v>16</v>
      </c>
      <c r="F46" s="502">
        <v>2</v>
      </c>
      <c r="G46" s="502">
        <v>1</v>
      </c>
      <c r="H46" s="502">
        <v>8</v>
      </c>
      <c r="I46" s="502">
        <v>3</v>
      </c>
      <c r="J46" s="502">
        <v>2</v>
      </c>
      <c r="K46" s="502">
        <v>0</v>
      </c>
      <c r="L46" s="502">
        <v>5</v>
      </c>
      <c r="M46" s="502">
        <v>1</v>
      </c>
      <c r="N46" s="23">
        <v>1</v>
      </c>
      <c r="O46" s="503">
        <v>11</v>
      </c>
      <c r="P46" s="503">
        <v>4</v>
      </c>
      <c r="R46" s="11">
        <f t="shared" ref="R46:R47" si="31">E46+O46+P46</f>
        <v>31</v>
      </c>
      <c r="S46" s="238">
        <f>R46-D46</f>
        <v>0</v>
      </c>
    </row>
    <row r="47" spans="2:19" x14ac:dyDescent="0.2">
      <c r="B47" s="78"/>
      <c r="C47" s="252"/>
      <c r="D47" s="80"/>
      <c r="E47" s="483">
        <f>E46/D46</f>
        <v>0.5161290322580645</v>
      </c>
      <c r="F47" s="484">
        <f>F46/D46</f>
        <v>6.4516129032258063E-2</v>
      </c>
      <c r="G47" s="484">
        <f>G46/D46</f>
        <v>3.2258064516129031E-2</v>
      </c>
      <c r="H47" s="484">
        <f>H46/D46</f>
        <v>0.25806451612903225</v>
      </c>
      <c r="I47" s="484">
        <f>I46/D46</f>
        <v>9.6774193548387094E-2</v>
      </c>
      <c r="J47" s="484">
        <f>J46/D46</f>
        <v>6.4516129032258063E-2</v>
      </c>
      <c r="K47" s="484">
        <f>K46/D46</f>
        <v>0</v>
      </c>
      <c r="L47" s="484">
        <f>L46/D46</f>
        <v>0.16129032258064516</v>
      </c>
      <c r="M47" s="484">
        <f>M46/D46</f>
        <v>3.2258064516129031E-2</v>
      </c>
      <c r="N47" s="485">
        <f>N46/D46</f>
        <v>3.2258064516129031E-2</v>
      </c>
      <c r="O47" s="486">
        <f>O46/D46</f>
        <v>0.35483870967741937</v>
      </c>
      <c r="P47" s="486">
        <f>P46/D46</f>
        <v>0.12903225806451613</v>
      </c>
      <c r="R47" s="51">
        <f t="shared" si="31"/>
        <v>1</v>
      </c>
      <c r="S47" s="238">
        <f t="shared" ref="S47" si="32">1-R47</f>
        <v>0</v>
      </c>
    </row>
    <row r="48" spans="2:19" x14ac:dyDescent="0.2">
      <c r="B48" s="78"/>
      <c r="C48" s="261"/>
      <c r="D48" s="92"/>
      <c r="E48" s="497"/>
      <c r="F48" s="498">
        <f>F46/E46</f>
        <v>0.125</v>
      </c>
      <c r="G48" s="498">
        <f>G46/E46</f>
        <v>6.25E-2</v>
      </c>
      <c r="H48" s="498">
        <f>H46/E46</f>
        <v>0.5</v>
      </c>
      <c r="I48" s="498">
        <f>I46/E46</f>
        <v>0.1875</v>
      </c>
      <c r="J48" s="498">
        <f>J46/E46</f>
        <v>0.125</v>
      </c>
      <c r="K48" s="498">
        <f>K46/E46</f>
        <v>0</v>
      </c>
      <c r="L48" s="498">
        <f>L46/E46</f>
        <v>0.3125</v>
      </c>
      <c r="M48" s="498">
        <f>M46/E46</f>
        <v>6.25E-2</v>
      </c>
      <c r="N48" s="499">
        <f>N46/E46</f>
        <v>6.25E-2</v>
      </c>
      <c r="O48" s="500"/>
      <c r="P48" s="500"/>
      <c r="R48" s="492"/>
      <c r="S48" s="481"/>
    </row>
    <row r="49" spans="2:19" x14ac:dyDescent="0.2">
      <c r="B49" s="78"/>
      <c r="C49" s="248" t="s">
        <v>319</v>
      </c>
      <c r="D49" s="91">
        <f>[1]表1!E47</f>
        <v>26</v>
      </c>
      <c r="E49" s="478">
        <f t="shared" ref="E49" si="33">D49-O49-P49</f>
        <v>16</v>
      </c>
      <c r="F49" s="502">
        <v>1</v>
      </c>
      <c r="G49" s="502">
        <v>3</v>
      </c>
      <c r="H49" s="502">
        <v>8</v>
      </c>
      <c r="I49" s="502">
        <v>4</v>
      </c>
      <c r="J49" s="502">
        <v>2</v>
      </c>
      <c r="K49" s="502">
        <v>1</v>
      </c>
      <c r="L49" s="502">
        <v>3</v>
      </c>
      <c r="M49" s="502">
        <v>1</v>
      </c>
      <c r="N49" s="23">
        <v>2</v>
      </c>
      <c r="O49" s="503">
        <v>10</v>
      </c>
      <c r="P49" s="503">
        <v>0</v>
      </c>
      <c r="R49" s="11">
        <f t="shared" ref="R49:R50" si="34">E49+O49+P49</f>
        <v>26</v>
      </c>
      <c r="S49" s="238">
        <f>R49-D49</f>
        <v>0</v>
      </c>
    </row>
    <row r="50" spans="2:19" x14ac:dyDescent="0.2">
      <c r="B50" s="78"/>
      <c r="C50" s="252"/>
      <c r="D50" s="80"/>
      <c r="E50" s="483">
        <f>E49/D49</f>
        <v>0.61538461538461542</v>
      </c>
      <c r="F50" s="484">
        <f>F49/D49</f>
        <v>3.8461538461538464E-2</v>
      </c>
      <c r="G50" s="484">
        <f>G49/D49</f>
        <v>0.11538461538461539</v>
      </c>
      <c r="H50" s="484">
        <f>H49/D49</f>
        <v>0.30769230769230771</v>
      </c>
      <c r="I50" s="484">
        <f>I49/D49</f>
        <v>0.15384615384615385</v>
      </c>
      <c r="J50" s="484">
        <f>J49/D49</f>
        <v>7.6923076923076927E-2</v>
      </c>
      <c r="K50" s="484">
        <f>K49/D49</f>
        <v>3.8461538461538464E-2</v>
      </c>
      <c r="L50" s="484">
        <f>L49/D49</f>
        <v>0.11538461538461539</v>
      </c>
      <c r="M50" s="484">
        <f>M49/D49</f>
        <v>3.8461538461538464E-2</v>
      </c>
      <c r="N50" s="485">
        <f>N49/D49</f>
        <v>7.6923076923076927E-2</v>
      </c>
      <c r="O50" s="486">
        <f>O49/D49</f>
        <v>0.38461538461538464</v>
      </c>
      <c r="P50" s="486">
        <f>P49/D49</f>
        <v>0</v>
      </c>
      <c r="R50" s="51">
        <f t="shared" si="34"/>
        <v>1</v>
      </c>
      <c r="S50" s="238">
        <f t="shared" ref="S50" si="35">1-R50</f>
        <v>0</v>
      </c>
    </row>
    <row r="51" spans="2:19" ht="13.8" thickBot="1" x14ac:dyDescent="0.25">
      <c r="B51" s="78"/>
      <c r="C51" s="318"/>
      <c r="D51" s="99"/>
      <c r="E51" s="505"/>
      <c r="F51" s="506">
        <f>F49/E49</f>
        <v>6.25E-2</v>
      </c>
      <c r="G51" s="506">
        <f>G49/E49</f>
        <v>0.1875</v>
      </c>
      <c r="H51" s="506">
        <f>H49/E49</f>
        <v>0.5</v>
      </c>
      <c r="I51" s="506">
        <f>I49/E49</f>
        <v>0.25</v>
      </c>
      <c r="J51" s="506">
        <f>J49/E49</f>
        <v>0.125</v>
      </c>
      <c r="K51" s="506">
        <f>K49/E49</f>
        <v>6.25E-2</v>
      </c>
      <c r="L51" s="506">
        <f>L49/E49</f>
        <v>0.1875</v>
      </c>
      <c r="M51" s="506">
        <f>M49/E49</f>
        <v>6.25E-2</v>
      </c>
      <c r="N51" s="507">
        <f>N49/E49</f>
        <v>0.125</v>
      </c>
      <c r="O51" s="508"/>
      <c r="P51" s="508"/>
      <c r="R51" s="492"/>
      <c r="S51" s="481"/>
    </row>
    <row r="52" spans="2:19" ht="13.8" thickTop="1" x14ac:dyDescent="0.2">
      <c r="B52" s="78"/>
      <c r="C52" s="329" t="s">
        <v>320</v>
      </c>
      <c r="D52" s="525">
        <f>D37+D40+D43+D46</f>
        <v>274</v>
      </c>
      <c r="E52" s="501">
        <f>E37+E40+E43+E46</f>
        <v>147</v>
      </c>
      <c r="F52" s="502">
        <f>F37+F40+F43+F46</f>
        <v>23</v>
      </c>
      <c r="G52" s="502">
        <f t="shared" ref="G52:O52" si="36">G37+G40+G43+G46</f>
        <v>29</v>
      </c>
      <c r="H52" s="502">
        <f>H37+H40+H43+H46</f>
        <v>103</v>
      </c>
      <c r="I52" s="502">
        <f>I37+I40+I43+I46</f>
        <v>40</v>
      </c>
      <c r="J52" s="502">
        <f>J37+J40+J43+J46</f>
        <v>14</v>
      </c>
      <c r="K52" s="502">
        <f t="shared" si="36"/>
        <v>9</v>
      </c>
      <c r="L52" s="502">
        <f t="shared" si="36"/>
        <v>25</v>
      </c>
      <c r="M52" s="502">
        <f t="shared" si="36"/>
        <v>4</v>
      </c>
      <c r="N52" s="23">
        <f t="shared" si="36"/>
        <v>11</v>
      </c>
      <c r="O52" s="503">
        <f t="shared" si="36"/>
        <v>95</v>
      </c>
      <c r="P52" s="503">
        <f>P37+P40+P43+P46</f>
        <v>32</v>
      </c>
      <c r="R52" s="11">
        <f t="shared" ref="R52:R53" si="37">E52+O52+P52</f>
        <v>274</v>
      </c>
      <c r="S52" s="238">
        <f>R52-D52</f>
        <v>0</v>
      </c>
    </row>
    <row r="53" spans="2:19" x14ac:dyDescent="0.2">
      <c r="B53" s="78"/>
      <c r="C53" s="510" t="s">
        <v>232</v>
      </c>
      <c r="D53" s="511"/>
      <c r="E53" s="483">
        <f>E52/D52</f>
        <v>0.53649635036496346</v>
      </c>
      <c r="F53" s="484">
        <f>F52/D52</f>
        <v>8.3941605839416053E-2</v>
      </c>
      <c r="G53" s="484">
        <f>G52/D52</f>
        <v>0.10583941605839416</v>
      </c>
      <c r="H53" s="484">
        <f>H52/D52</f>
        <v>0.37591240875912407</v>
      </c>
      <c r="I53" s="484">
        <f>I52/D52</f>
        <v>0.145985401459854</v>
      </c>
      <c r="J53" s="484">
        <f>J52/D52</f>
        <v>5.1094890510948905E-2</v>
      </c>
      <c r="K53" s="484">
        <f>K52/D52</f>
        <v>3.2846715328467155E-2</v>
      </c>
      <c r="L53" s="484">
        <f>L52/D52</f>
        <v>9.1240875912408759E-2</v>
      </c>
      <c r="M53" s="484">
        <f>M52/D52</f>
        <v>1.4598540145985401E-2</v>
      </c>
      <c r="N53" s="485">
        <f>N52/D52</f>
        <v>4.0145985401459854E-2</v>
      </c>
      <c r="O53" s="486">
        <f>O52/D52</f>
        <v>0.34671532846715331</v>
      </c>
      <c r="P53" s="486">
        <f>P52/D52</f>
        <v>0.11678832116788321</v>
      </c>
      <c r="R53" s="51">
        <f t="shared" si="37"/>
        <v>0.99999999999999989</v>
      </c>
      <c r="S53" s="238">
        <f t="shared" ref="S53" si="38">1-R53</f>
        <v>0</v>
      </c>
    </row>
    <row r="54" spans="2:19" x14ac:dyDescent="0.2">
      <c r="B54" s="78"/>
      <c r="C54" s="331"/>
      <c r="D54" s="512"/>
      <c r="E54" s="497"/>
      <c r="F54" s="498">
        <f>F52/E52</f>
        <v>0.15646258503401361</v>
      </c>
      <c r="G54" s="498">
        <f>G52/E52</f>
        <v>0.19727891156462585</v>
      </c>
      <c r="H54" s="498">
        <f>H52/E52</f>
        <v>0.70068027210884354</v>
      </c>
      <c r="I54" s="498">
        <f>I52/E52</f>
        <v>0.27210884353741499</v>
      </c>
      <c r="J54" s="498">
        <f>J52/E52</f>
        <v>9.5238095238095233E-2</v>
      </c>
      <c r="K54" s="498">
        <f>K52/E52</f>
        <v>6.1224489795918366E-2</v>
      </c>
      <c r="L54" s="498">
        <f>L52/E52</f>
        <v>0.17006802721088435</v>
      </c>
      <c r="M54" s="498">
        <f>M52/E52</f>
        <v>2.7210884353741496E-2</v>
      </c>
      <c r="N54" s="499">
        <f>N52/E52</f>
        <v>7.4829931972789115E-2</v>
      </c>
      <c r="O54" s="500"/>
      <c r="P54" s="500"/>
      <c r="R54" s="492"/>
      <c r="S54" s="481"/>
    </row>
    <row r="55" spans="2:19" x14ac:dyDescent="0.2">
      <c r="B55" s="78"/>
      <c r="C55" s="513" t="s">
        <v>320</v>
      </c>
      <c r="D55" s="514">
        <f>D40+D43+D46+D49</f>
        <v>136</v>
      </c>
      <c r="E55" s="478">
        <f t="shared" ref="E55:P55" si="39">E40+E43+E46+E49</f>
        <v>79</v>
      </c>
      <c r="F55" s="479">
        <f t="shared" si="39"/>
        <v>10</v>
      </c>
      <c r="G55" s="479">
        <f t="shared" si="39"/>
        <v>16</v>
      </c>
      <c r="H55" s="479">
        <f>H40+H43+H46+H49</f>
        <v>47</v>
      </c>
      <c r="I55" s="479">
        <f>I40+I43+I46+I49</f>
        <v>21</v>
      </c>
      <c r="J55" s="479">
        <f>J40+J43+J46+J49</f>
        <v>9</v>
      </c>
      <c r="K55" s="479">
        <f t="shared" si="39"/>
        <v>4</v>
      </c>
      <c r="L55" s="479">
        <f t="shared" si="39"/>
        <v>10</v>
      </c>
      <c r="M55" s="479">
        <f t="shared" si="39"/>
        <v>2</v>
      </c>
      <c r="N55" s="15">
        <f t="shared" si="39"/>
        <v>6</v>
      </c>
      <c r="O55" s="480">
        <f t="shared" si="39"/>
        <v>47</v>
      </c>
      <c r="P55" s="480">
        <f t="shared" si="39"/>
        <v>10</v>
      </c>
      <c r="R55" s="11">
        <f t="shared" ref="R55:R56" si="40">E55+O55+P55</f>
        <v>136</v>
      </c>
      <c r="S55" s="238">
        <f>R55-D55</f>
        <v>0</v>
      </c>
    </row>
    <row r="56" spans="2:19" x14ac:dyDescent="0.2">
      <c r="B56" s="78"/>
      <c r="C56" s="510" t="s">
        <v>321</v>
      </c>
      <c r="D56" s="515"/>
      <c r="E56" s="483">
        <f>E55/D55</f>
        <v>0.58088235294117652</v>
      </c>
      <c r="F56" s="484">
        <f>F55/D55</f>
        <v>7.3529411764705885E-2</v>
      </c>
      <c r="G56" s="484">
        <f>G55/D55</f>
        <v>0.11764705882352941</v>
      </c>
      <c r="H56" s="484">
        <f>H55/D55</f>
        <v>0.34558823529411764</v>
      </c>
      <c r="I56" s="484">
        <f>I55/D55</f>
        <v>0.15441176470588236</v>
      </c>
      <c r="J56" s="484">
        <f>J55/D55</f>
        <v>6.6176470588235295E-2</v>
      </c>
      <c r="K56" s="484">
        <f>K55/D55</f>
        <v>2.9411764705882353E-2</v>
      </c>
      <c r="L56" s="484">
        <f>L55/D55</f>
        <v>7.3529411764705885E-2</v>
      </c>
      <c r="M56" s="484">
        <f>M55/D55</f>
        <v>1.4705882352941176E-2</v>
      </c>
      <c r="N56" s="485">
        <f>N55/D55</f>
        <v>4.4117647058823532E-2</v>
      </c>
      <c r="O56" s="486">
        <f>O55/D55</f>
        <v>0.34558823529411764</v>
      </c>
      <c r="P56" s="486">
        <f>P55/D55</f>
        <v>7.3529411764705885E-2</v>
      </c>
      <c r="R56" s="51">
        <f t="shared" si="40"/>
        <v>1</v>
      </c>
      <c r="S56" s="238">
        <f t="shared" ref="S56" si="41">1-R56</f>
        <v>0</v>
      </c>
    </row>
    <row r="57" spans="2:19" ht="13.8" thickBot="1" x14ac:dyDescent="0.25">
      <c r="B57" s="125"/>
      <c r="C57" s="331"/>
      <c r="D57" s="512"/>
      <c r="E57" s="516"/>
      <c r="F57" s="517">
        <f>F55/E55</f>
        <v>0.12658227848101267</v>
      </c>
      <c r="G57" s="517">
        <f>G55/E55</f>
        <v>0.20253164556962025</v>
      </c>
      <c r="H57" s="517">
        <f>H55/E55</f>
        <v>0.59493670886075944</v>
      </c>
      <c r="I57" s="517">
        <f>I55/E55</f>
        <v>0.26582278481012656</v>
      </c>
      <c r="J57" s="517">
        <f>J55/E55</f>
        <v>0.11392405063291139</v>
      </c>
      <c r="K57" s="517">
        <f>K55/E55</f>
        <v>5.0632911392405063E-2</v>
      </c>
      <c r="L57" s="517">
        <f>L55/E55</f>
        <v>0.12658227848101267</v>
      </c>
      <c r="M57" s="517">
        <f>M55/E55</f>
        <v>2.5316455696202531E-2</v>
      </c>
      <c r="N57" s="518">
        <f>N55/E55</f>
        <v>7.5949367088607597E-2</v>
      </c>
      <c r="O57" s="519"/>
      <c r="P57" s="519"/>
      <c r="R57" s="492"/>
      <c r="S57" s="481"/>
    </row>
    <row r="58" spans="2:19" x14ac:dyDescent="0.2">
      <c r="B58" s="520"/>
      <c r="C58" s="520"/>
      <c r="D58" s="520"/>
      <c r="E58" s="521"/>
      <c r="F58" s="521"/>
      <c r="G58" s="521"/>
      <c r="H58" s="521"/>
      <c r="I58" s="521"/>
      <c r="J58" s="521"/>
      <c r="K58" s="521"/>
      <c r="L58" s="521"/>
      <c r="M58" s="521"/>
      <c r="N58" s="521"/>
      <c r="O58" s="521"/>
      <c r="P58" s="522"/>
    </row>
    <row r="59" spans="2:19" x14ac:dyDescent="0.2">
      <c r="B59" s="11" t="s">
        <v>378</v>
      </c>
      <c r="C59" s="523"/>
      <c r="D59" s="11">
        <f>D34+D37+D40+D43+D46+D49</f>
        <v>379</v>
      </c>
      <c r="E59" s="11">
        <f>E34+E37+E40+E43+E46+E49</f>
        <v>192</v>
      </c>
      <c r="F59" s="11">
        <f t="shared" ref="F59:O59" si="42">F34+F37+F40+F43+F46+F49</f>
        <v>26</v>
      </c>
      <c r="G59" s="11">
        <f t="shared" si="42"/>
        <v>34</v>
      </c>
      <c r="H59" s="11">
        <f t="shared" si="42"/>
        <v>132</v>
      </c>
      <c r="I59" s="11">
        <f t="shared" si="42"/>
        <v>52</v>
      </c>
      <c r="J59" s="11">
        <f t="shared" si="42"/>
        <v>18</v>
      </c>
      <c r="K59" s="11">
        <f t="shared" si="42"/>
        <v>13</v>
      </c>
      <c r="L59" s="11">
        <f t="shared" si="42"/>
        <v>31</v>
      </c>
      <c r="M59" s="11">
        <f t="shared" si="42"/>
        <v>6</v>
      </c>
      <c r="N59" s="11">
        <f t="shared" si="42"/>
        <v>15</v>
      </c>
      <c r="O59" s="11">
        <f t="shared" si="42"/>
        <v>140</v>
      </c>
      <c r="P59" s="11">
        <f>P34+P37+P40+P43+P46+P49</f>
        <v>47</v>
      </c>
    </row>
    <row r="60" spans="2:19" x14ac:dyDescent="0.2">
      <c r="B60" s="51" t="s">
        <v>379</v>
      </c>
      <c r="E60" s="51">
        <f>E59/D59</f>
        <v>0.50659630606860162</v>
      </c>
      <c r="F60" s="134">
        <f>F59/D59</f>
        <v>6.860158311345646E-2</v>
      </c>
      <c r="G60" s="134">
        <f>G59/D59</f>
        <v>8.9709762532981532E-2</v>
      </c>
      <c r="H60" s="134">
        <f>H59/D59</f>
        <v>0.34828496042216361</v>
      </c>
      <c r="I60" s="134">
        <f>I59/D59</f>
        <v>0.13720316622691292</v>
      </c>
      <c r="J60" s="134">
        <f>J59/D59</f>
        <v>4.7493403693931395E-2</v>
      </c>
      <c r="K60" s="134">
        <f>K59/D59</f>
        <v>3.430079155672823E-2</v>
      </c>
      <c r="L60" s="134">
        <f>L59/D59</f>
        <v>8.1794195250659632E-2</v>
      </c>
      <c r="M60" s="134">
        <f>M59/D59</f>
        <v>1.5831134564643801E-2</v>
      </c>
      <c r="N60" s="134">
        <f>N59/D59</f>
        <v>3.9577836411609502E-2</v>
      </c>
      <c r="O60" s="134">
        <f>O59/D59</f>
        <v>0.36939313984168864</v>
      </c>
      <c r="P60" s="134">
        <f>P59/D59</f>
        <v>0.12401055408970976</v>
      </c>
    </row>
    <row r="61" spans="2:19" x14ac:dyDescent="0.2">
      <c r="B61" s="51" t="s">
        <v>380</v>
      </c>
      <c r="E61" s="51"/>
      <c r="F61" s="134">
        <f>F59/E59</f>
        <v>0.13541666666666666</v>
      </c>
      <c r="G61" s="134">
        <f>G59/E59</f>
        <v>0.17708333333333334</v>
      </c>
      <c r="H61" s="134">
        <f>H59/E59</f>
        <v>0.6875</v>
      </c>
      <c r="I61" s="134">
        <f>I59/E59</f>
        <v>0.27083333333333331</v>
      </c>
      <c r="J61" s="134">
        <f>J59/E59</f>
        <v>9.375E-2</v>
      </c>
      <c r="K61" s="134">
        <f>K59/E59</f>
        <v>6.7708333333333329E-2</v>
      </c>
      <c r="L61" s="134">
        <f>L59/E59</f>
        <v>0.16145833333333334</v>
      </c>
      <c r="M61" s="134">
        <f>M59/E59</f>
        <v>3.125E-2</v>
      </c>
      <c r="N61" s="134">
        <f>N59/E59</f>
        <v>7.8125E-2</v>
      </c>
      <c r="O61" s="134"/>
      <c r="P61" s="134"/>
    </row>
    <row r="63" spans="2:19" x14ac:dyDescent="0.2">
      <c r="B63" s="11" t="s">
        <v>267</v>
      </c>
      <c r="C63" s="135"/>
      <c r="D63" s="136">
        <f t="shared" ref="D63:E63" si="43">D52+D34+D49</f>
        <v>379</v>
      </c>
      <c r="E63" s="136">
        <f t="shared" si="43"/>
        <v>192</v>
      </c>
      <c r="F63" s="136">
        <f>F52+F34+F49</f>
        <v>26</v>
      </c>
      <c r="G63" s="136">
        <f t="shared" ref="G63:O63" si="44">G52+G34+G49</f>
        <v>34</v>
      </c>
      <c r="H63" s="136">
        <f t="shared" si="44"/>
        <v>132</v>
      </c>
      <c r="I63" s="136">
        <f t="shared" si="44"/>
        <v>52</v>
      </c>
      <c r="J63" s="136">
        <f t="shared" si="44"/>
        <v>18</v>
      </c>
      <c r="K63" s="136">
        <f t="shared" si="44"/>
        <v>13</v>
      </c>
      <c r="L63" s="136">
        <f t="shared" si="44"/>
        <v>31</v>
      </c>
      <c r="M63" s="136">
        <f t="shared" si="44"/>
        <v>6</v>
      </c>
      <c r="N63" s="136">
        <f t="shared" si="44"/>
        <v>15</v>
      </c>
      <c r="O63" s="136">
        <f t="shared" si="44"/>
        <v>140</v>
      </c>
      <c r="P63" s="136">
        <f>P52+P34+P49</f>
        <v>47</v>
      </c>
    </row>
    <row r="64" spans="2:19" x14ac:dyDescent="0.2">
      <c r="B64" s="11"/>
      <c r="C64" s="135"/>
      <c r="D64" s="137">
        <f t="shared" ref="D64:E64" si="45">D55+D34+D37</f>
        <v>379</v>
      </c>
      <c r="E64" s="137">
        <f t="shared" si="45"/>
        <v>192</v>
      </c>
      <c r="F64" s="137">
        <f>F55+F34+F37</f>
        <v>26</v>
      </c>
      <c r="G64" s="137">
        <f t="shared" ref="G64:P64" si="46">G55+G34+G37</f>
        <v>34</v>
      </c>
      <c r="H64" s="137">
        <f t="shared" si="46"/>
        <v>132</v>
      </c>
      <c r="I64" s="137">
        <f t="shared" si="46"/>
        <v>52</v>
      </c>
      <c r="J64" s="137">
        <f t="shared" si="46"/>
        <v>18</v>
      </c>
      <c r="K64" s="137">
        <f t="shared" si="46"/>
        <v>13</v>
      </c>
      <c r="L64" s="137">
        <f t="shared" si="46"/>
        <v>31</v>
      </c>
      <c r="M64" s="137">
        <f t="shared" si="46"/>
        <v>6</v>
      </c>
      <c r="N64" s="137">
        <f t="shared" si="46"/>
        <v>15</v>
      </c>
      <c r="O64" s="137">
        <f t="shared" si="46"/>
        <v>140</v>
      </c>
      <c r="P64" s="137">
        <f t="shared" si="46"/>
        <v>47</v>
      </c>
    </row>
    <row r="65" spans="2:16" x14ac:dyDescent="0.2">
      <c r="B65" s="11"/>
      <c r="C65" s="135"/>
      <c r="D65" s="135"/>
      <c r="G65" s="136"/>
      <c r="H65" s="136"/>
      <c r="I65" s="136"/>
      <c r="J65" s="136"/>
      <c r="K65" s="136"/>
      <c r="L65" s="136"/>
      <c r="M65" s="136"/>
      <c r="N65" s="136"/>
      <c r="O65" s="136"/>
      <c r="P65" s="136"/>
    </row>
    <row r="66" spans="2:16" x14ac:dyDescent="0.2">
      <c r="B66" s="41" t="s">
        <v>238</v>
      </c>
      <c r="C66" s="135"/>
      <c r="D66" s="41">
        <f>D59-D13</f>
        <v>0</v>
      </c>
      <c r="E66" s="41">
        <f>E59-E13</f>
        <v>0</v>
      </c>
      <c r="F66" s="41">
        <f t="shared" ref="E66:P68" si="47">F59-F13</f>
        <v>0</v>
      </c>
      <c r="G66" s="41">
        <f t="shared" si="47"/>
        <v>0</v>
      </c>
      <c r="H66" s="41">
        <f t="shared" si="47"/>
        <v>0</v>
      </c>
      <c r="I66" s="41">
        <f t="shared" si="47"/>
        <v>0</v>
      </c>
      <c r="J66" s="41">
        <f t="shared" si="47"/>
        <v>0</v>
      </c>
      <c r="K66" s="41">
        <f t="shared" si="47"/>
        <v>0</v>
      </c>
      <c r="L66" s="41">
        <f t="shared" si="47"/>
        <v>0</v>
      </c>
      <c r="M66" s="41">
        <f t="shared" si="47"/>
        <v>0</v>
      </c>
      <c r="N66" s="41">
        <f t="shared" si="47"/>
        <v>0</v>
      </c>
      <c r="O66" s="41">
        <f t="shared" si="47"/>
        <v>0</v>
      </c>
      <c r="P66" s="41">
        <f>P59-P13</f>
        <v>0</v>
      </c>
    </row>
    <row r="67" spans="2:16" x14ac:dyDescent="0.2">
      <c r="C67" s="135"/>
      <c r="D67" s="41"/>
      <c r="E67" s="41">
        <f t="shared" si="47"/>
        <v>0</v>
      </c>
      <c r="F67" s="41">
        <f t="shared" si="47"/>
        <v>0</v>
      </c>
      <c r="G67" s="41">
        <f t="shared" si="47"/>
        <v>0</v>
      </c>
      <c r="H67" s="41">
        <f t="shared" si="47"/>
        <v>0</v>
      </c>
      <c r="I67" s="41">
        <f t="shared" si="47"/>
        <v>0</v>
      </c>
      <c r="J67" s="41">
        <f t="shared" si="47"/>
        <v>0</v>
      </c>
      <c r="K67" s="41">
        <f t="shared" si="47"/>
        <v>0</v>
      </c>
      <c r="L67" s="41">
        <f t="shared" si="47"/>
        <v>0</v>
      </c>
      <c r="M67" s="41">
        <f t="shared" si="47"/>
        <v>0</v>
      </c>
      <c r="N67" s="41">
        <f t="shared" si="47"/>
        <v>0</v>
      </c>
      <c r="O67" s="41">
        <f t="shared" si="47"/>
        <v>0</v>
      </c>
      <c r="P67" s="41">
        <f>P60-P14</f>
        <v>0</v>
      </c>
    </row>
    <row r="68" spans="2:16" x14ac:dyDescent="0.2">
      <c r="C68" s="135"/>
      <c r="D68" s="41"/>
      <c r="E68" s="41"/>
      <c r="F68" s="41">
        <f t="shared" si="47"/>
        <v>0</v>
      </c>
      <c r="G68" s="41">
        <f t="shared" si="47"/>
        <v>0</v>
      </c>
      <c r="H68" s="41">
        <f t="shared" si="47"/>
        <v>0</v>
      </c>
      <c r="I68" s="41">
        <f t="shared" si="47"/>
        <v>0</v>
      </c>
      <c r="J68" s="41">
        <f t="shared" si="47"/>
        <v>0</v>
      </c>
      <c r="K68" s="41">
        <f t="shared" si="47"/>
        <v>0</v>
      </c>
      <c r="L68" s="41">
        <f t="shared" si="47"/>
        <v>0</v>
      </c>
      <c r="M68" s="41">
        <f t="shared" si="47"/>
        <v>0</v>
      </c>
      <c r="N68" s="41">
        <f t="shared" si="47"/>
        <v>0</v>
      </c>
      <c r="O68" s="41"/>
      <c r="P68" s="41"/>
    </row>
    <row r="69" spans="2:16" x14ac:dyDescent="0.2">
      <c r="C69" s="135"/>
      <c r="D69" s="41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</row>
    <row r="70" spans="2:16" x14ac:dyDescent="0.2">
      <c r="C70" s="135"/>
      <c r="D70" s="41">
        <f>D63-D59</f>
        <v>0</v>
      </c>
      <c r="E70" s="41">
        <f t="shared" ref="E70:N70" si="48">E63-E59</f>
        <v>0</v>
      </c>
      <c r="F70" s="41">
        <f t="shared" si="48"/>
        <v>0</v>
      </c>
      <c r="G70" s="41">
        <f t="shared" si="48"/>
        <v>0</v>
      </c>
      <c r="H70" s="41">
        <f t="shared" si="48"/>
        <v>0</v>
      </c>
      <c r="I70" s="41">
        <f t="shared" si="48"/>
        <v>0</v>
      </c>
      <c r="J70" s="41">
        <f t="shared" si="48"/>
        <v>0</v>
      </c>
      <c r="K70" s="41">
        <f t="shared" si="48"/>
        <v>0</v>
      </c>
      <c r="L70" s="41">
        <f t="shared" si="48"/>
        <v>0</v>
      </c>
      <c r="M70" s="41">
        <f t="shared" si="48"/>
        <v>0</v>
      </c>
      <c r="N70" s="41">
        <f t="shared" si="48"/>
        <v>0</v>
      </c>
      <c r="O70" s="41">
        <f>O63-O59</f>
        <v>0</v>
      </c>
      <c r="P70" s="41">
        <f>P63-P59</f>
        <v>0</v>
      </c>
    </row>
    <row r="71" spans="2:16" x14ac:dyDescent="0.2">
      <c r="C71" s="135"/>
      <c r="D71" s="41">
        <f>D64-D59</f>
        <v>0</v>
      </c>
      <c r="E71" s="41">
        <f t="shared" ref="E71:O71" si="49">E64-E59</f>
        <v>0</v>
      </c>
      <c r="F71" s="41">
        <f t="shared" si="49"/>
        <v>0</v>
      </c>
      <c r="G71" s="41">
        <f t="shared" si="49"/>
        <v>0</v>
      </c>
      <c r="H71" s="41">
        <f t="shared" si="49"/>
        <v>0</v>
      </c>
      <c r="I71" s="41">
        <f t="shared" si="49"/>
        <v>0</v>
      </c>
      <c r="J71" s="41">
        <f t="shared" si="49"/>
        <v>0</v>
      </c>
      <c r="K71" s="41">
        <f t="shared" si="49"/>
        <v>0</v>
      </c>
      <c r="L71" s="41">
        <f t="shared" si="49"/>
        <v>0</v>
      </c>
      <c r="M71" s="41">
        <f t="shared" si="49"/>
        <v>0</v>
      </c>
      <c r="N71" s="41">
        <f t="shared" si="49"/>
        <v>0</v>
      </c>
      <c r="O71" s="41">
        <f t="shared" si="49"/>
        <v>0</v>
      </c>
      <c r="P71" s="41">
        <f>P64-P59</f>
        <v>0</v>
      </c>
    </row>
    <row r="72" spans="2:16" x14ac:dyDescent="0.2">
      <c r="C72" s="135"/>
      <c r="D72" s="135"/>
    </row>
    <row r="73" spans="2:16" x14ac:dyDescent="0.2">
      <c r="C73" s="135"/>
      <c r="D73" s="135"/>
    </row>
    <row r="74" spans="2:16" x14ac:dyDescent="0.2">
      <c r="C74" s="135"/>
      <c r="D74" s="135"/>
    </row>
    <row r="75" spans="2:16" x14ac:dyDescent="0.2">
      <c r="C75" s="135"/>
      <c r="D75" s="135"/>
    </row>
    <row r="76" spans="2:16" x14ac:dyDescent="0.2">
      <c r="C76" s="135"/>
      <c r="D76" s="135"/>
    </row>
    <row r="77" spans="2:16" x14ac:dyDescent="0.2">
      <c r="C77" s="135"/>
      <c r="D77" s="135"/>
    </row>
    <row r="78" spans="2:16" x14ac:dyDescent="0.2">
      <c r="C78" s="135"/>
      <c r="D78" s="135"/>
    </row>
    <row r="79" spans="2:16" x14ac:dyDescent="0.2">
      <c r="C79" s="135"/>
      <c r="D79" s="135"/>
    </row>
    <row r="80" spans="2:16" x14ac:dyDescent="0.2">
      <c r="C80" s="135"/>
      <c r="D80" s="135"/>
    </row>
    <row r="81" spans="2:4" x14ac:dyDescent="0.2">
      <c r="C81" s="135"/>
      <c r="D81" s="135"/>
    </row>
    <row r="82" spans="2:4" x14ac:dyDescent="0.2">
      <c r="C82" s="135"/>
      <c r="D82" s="135"/>
    </row>
    <row r="83" spans="2:4" x14ac:dyDescent="0.2">
      <c r="C83" s="135"/>
      <c r="D83" s="135"/>
    </row>
    <row r="84" spans="2:4" x14ac:dyDescent="0.2">
      <c r="C84" s="135"/>
      <c r="D84" s="135"/>
    </row>
    <row r="85" spans="2:4" x14ac:dyDescent="0.2">
      <c r="C85" s="135"/>
      <c r="D85" s="135"/>
    </row>
    <row r="86" spans="2:4" x14ac:dyDescent="0.2">
      <c r="C86" s="135"/>
      <c r="D86" s="135"/>
    </row>
    <row r="87" spans="2:4" x14ac:dyDescent="0.2">
      <c r="C87" s="135"/>
      <c r="D87" s="135"/>
    </row>
    <row r="88" spans="2:4" x14ac:dyDescent="0.2">
      <c r="C88" s="135"/>
      <c r="D88" s="135"/>
    </row>
    <row r="89" spans="2:4" x14ac:dyDescent="0.2">
      <c r="C89" s="135"/>
      <c r="D89" s="135"/>
    </row>
    <row r="90" spans="2:4" x14ac:dyDescent="0.2">
      <c r="C90" s="135"/>
      <c r="D90" s="135"/>
    </row>
    <row r="91" spans="2:4" x14ac:dyDescent="0.2">
      <c r="C91" s="135"/>
      <c r="D91" s="135"/>
    </row>
    <row r="92" spans="2:4" x14ac:dyDescent="0.2">
      <c r="C92" s="135"/>
      <c r="D92" s="135"/>
    </row>
    <row r="93" spans="2:4" x14ac:dyDescent="0.2">
      <c r="B93" s="11"/>
      <c r="C93" s="135"/>
      <c r="D93" s="135"/>
    </row>
    <row r="94" spans="2:4" x14ac:dyDescent="0.2">
      <c r="B94" s="11" t="e">
        <f>SUM(#REF!)</f>
        <v>#REF!</v>
      </c>
      <c r="C94" s="135"/>
      <c r="D94" s="135"/>
    </row>
  </sheetData>
  <mergeCells count="30">
    <mergeCell ref="B58:O58"/>
    <mergeCell ref="C28:C30"/>
    <mergeCell ref="C31:C33"/>
    <mergeCell ref="B34:B57"/>
    <mergeCell ref="C34:C36"/>
    <mergeCell ref="C37:C39"/>
    <mergeCell ref="C40:C42"/>
    <mergeCell ref="C43:C45"/>
    <mergeCell ref="C46:C48"/>
    <mergeCell ref="C49:C51"/>
    <mergeCell ref="K10:K12"/>
    <mergeCell ref="L10:L12"/>
    <mergeCell ref="M10:M12"/>
    <mergeCell ref="N10:N12"/>
    <mergeCell ref="B13:C15"/>
    <mergeCell ref="B16:B33"/>
    <mergeCell ref="C16:C18"/>
    <mergeCell ref="C19:C21"/>
    <mergeCell ref="C22:C24"/>
    <mergeCell ref="C25:C27"/>
    <mergeCell ref="B9:C12"/>
    <mergeCell ref="D9:D12"/>
    <mergeCell ref="E9:E12"/>
    <mergeCell ref="O9:O12"/>
    <mergeCell ref="P9:P12"/>
    <mergeCell ref="F10:F12"/>
    <mergeCell ref="G10:G12"/>
    <mergeCell ref="H10:H12"/>
    <mergeCell ref="I10:I12"/>
    <mergeCell ref="J10:J12"/>
  </mergeCells>
  <phoneticPr fontId="3"/>
  <pageMargins left="0.76" right="0.32" top="0.62992125984251968" bottom="0.59055118110236227" header="0.35433070866141736" footer="0.43307086614173229"/>
  <pageSetup paperSize="9" scale="65" firstPageNumber="3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2C03-709B-4C75-9F8D-DDEF8F36C9BC}">
  <sheetPr>
    <tabColor rgb="FF92D050"/>
  </sheetPr>
  <dimension ref="B2:M76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11" customWidth="1"/>
    <col min="2" max="2" width="5.33203125" style="11" customWidth="1"/>
    <col min="3" max="3" width="23" style="11" customWidth="1"/>
    <col min="4" max="8" width="12.33203125" style="11" customWidth="1"/>
    <col min="9" max="9" width="12.33203125" style="135" customWidth="1"/>
    <col min="10" max="10" width="12.33203125" style="11" customWidth="1"/>
    <col min="11" max="12" width="12.33203125" style="135" customWidth="1"/>
    <col min="13" max="13" width="13.109375" style="11" customWidth="1"/>
    <col min="14" max="16384" width="9" style="11"/>
  </cols>
  <sheetData>
    <row r="2" spans="2:13" x14ac:dyDescent="0.2">
      <c r="B2" s="11" t="s">
        <v>381</v>
      </c>
      <c r="I2" s="11"/>
    </row>
    <row r="3" spans="2:13" x14ac:dyDescent="0.2">
      <c r="J3" s="461" t="s">
        <v>382</v>
      </c>
    </row>
    <row r="4" spans="2:13" x14ac:dyDescent="0.2">
      <c r="J4" s="461" t="s">
        <v>383</v>
      </c>
    </row>
    <row r="5" spans="2:13" ht="13.5" customHeight="1" thickBot="1" x14ac:dyDescent="0.25">
      <c r="M5" s="14" t="s">
        <v>242</v>
      </c>
    </row>
    <row r="6" spans="2:13" ht="15.75" customHeight="1" x14ac:dyDescent="0.2">
      <c r="B6" s="15"/>
      <c r="C6" s="16"/>
      <c r="D6" s="526" t="s">
        <v>384</v>
      </c>
      <c r="E6" s="95" t="s">
        <v>385</v>
      </c>
      <c r="F6" s="527" t="s">
        <v>386</v>
      </c>
      <c r="G6" s="528"/>
      <c r="H6" s="528"/>
      <c r="I6" s="529"/>
      <c r="J6" s="530" t="s">
        <v>387</v>
      </c>
      <c r="K6" s="531"/>
      <c r="L6" s="531"/>
      <c r="M6" s="532"/>
    </row>
    <row r="7" spans="2:13" ht="15.75" customHeight="1" x14ac:dyDescent="0.2">
      <c r="B7" s="23"/>
      <c r="C7" s="24"/>
      <c r="D7" s="533"/>
      <c r="E7" s="96"/>
      <c r="F7" s="534" t="s">
        <v>388</v>
      </c>
      <c r="G7" s="95" t="s">
        <v>389</v>
      </c>
      <c r="H7" s="535" t="s">
        <v>390</v>
      </c>
      <c r="I7" s="536" t="s">
        <v>216</v>
      </c>
      <c r="J7" s="534" t="s">
        <v>388</v>
      </c>
      <c r="K7" s="95" t="s">
        <v>389</v>
      </c>
      <c r="L7" s="535" t="s">
        <v>390</v>
      </c>
      <c r="M7" s="537" t="s">
        <v>216</v>
      </c>
    </row>
    <row r="8" spans="2:13" ht="28.5" customHeight="1" x14ac:dyDescent="0.2">
      <c r="B8" s="32"/>
      <c r="C8" s="33"/>
      <c r="D8" s="538"/>
      <c r="E8" s="97"/>
      <c r="F8" s="539"/>
      <c r="G8" s="97"/>
      <c r="H8" s="535"/>
      <c r="I8" s="540"/>
      <c r="J8" s="539"/>
      <c r="K8" s="97"/>
      <c r="L8" s="535"/>
      <c r="M8" s="537"/>
    </row>
    <row r="9" spans="2:13" s="481" customFormat="1" ht="15.75" customHeight="1" x14ac:dyDescent="0.2">
      <c r="B9" s="42" t="s">
        <v>216</v>
      </c>
      <c r="C9" s="43"/>
      <c r="D9" s="541">
        <f>SUM(D11:D22)</f>
        <v>379</v>
      </c>
      <c r="E9" s="542">
        <f>SUM(E11:E22)</f>
        <v>283</v>
      </c>
      <c r="F9" s="543">
        <f>SUM(F11:F22)</f>
        <v>379</v>
      </c>
      <c r="G9" s="241">
        <f>G11+G13+G15+G17+G19+G21</f>
        <v>2</v>
      </c>
      <c r="H9" s="241">
        <f>H11+H13+H15+H17+H19+H21</f>
        <v>26</v>
      </c>
      <c r="I9" s="271">
        <f t="shared" ref="I9:M9" si="0">I11+I13+I15+I17+I19+I21</f>
        <v>28</v>
      </c>
      <c r="J9" s="543">
        <f>SUM(J11:J22)</f>
        <v>77</v>
      </c>
      <c r="K9" s="241">
        <f>K11+K13+K15+K17+K19+K21</f>
        <v>4</v>
      </c>
      <c r="L9" s="241">
        <f>L11+L13+L15+L17+L19+L21</f>
        <v>4</v>
      </c>
      <c r="M9" s="271">
        <f t="shared" si="0"/>
        <v>8</v>
      </c>
    </row>
    <row r="10" spans="2:13" s="481" customFormat="1" ht="15.75" customHeight="1" thickBot="1" x14ac:dyDescent="0.25">
      <c r="B10" s="61"/>
      <c r="C10" s="62"/>
      <c r="D10" s="544"/>
      <c r="E10" s="544"/>
      <c r="F10" s="545"/>
      <c r="G10" s="546"/>
      <c r="H10" s="547">
        <f>H9/F9</f>
        <v>6.860158311345646E-2</v>
      </c>
      <c r="I10" s="548"/>
      <c r="J10" s="545"/>
      <c r="K10" s="546"/>
      <c r="L10" s="506">
        <f>L9/J9</f>
        <v>5.1948051948051951E-2</v>
      </c>
      <c r="M10" s="548"/>
    </row>
    <row r="11" spans="2:13" s="481" customFormat="1" ht="15.75" customHeight="1" thickTop="1" x14ac:dyDescent="0.2">
      <c r="B11" s="70" t="s">
        <v>217</v>
      </c>
      <c r="C11" s="252" t="s">
        <v>218</v>
      </c>
      <c r="D11" s="549">
        <f>表13!E15</f>
        <v>44</v>
      </c>
      <c r="E11" s="549">
        <f>表13!R15</f>
        <v>11</v>
      </c>
      <c r="F11" s="550">
        <f>表14!S12</f>
        <v>6</v>
      </c>
      <c r="G11" s="551">
        <v>0</v>
      </c>
      <c r="H11" s="552">
        <v>0</v>
      </c>
      <c r="I11" s="553">
        <f>G11+H11</f>
        <v>0</v>
      </c>
      <c r="J11" s="554">
        <f>表14!T12</f>
        <v>0</v>
      </c>
      <c r="K11" s="551">
        <v>0</v>
      </c>
      <c r="L11" s="551">
        <v>0</v>
      </c>
      <c r="M11" s="553">
        <f>K11+L11</f>
        <v>0</v>
      </c>
    </row>
    <row r="12" spans="2:13" s="481" customFormat="1" ht="15.75" customHeight="1" x14ac:dyDescent="0.2">
      <c r="B12" s="78"/>
      <c r="C12" s="252"/>
      <c r="D12" s="555"/>
      <c r="E12" s="555"/>
      <c r="F12" s="556"/>
      <c r="G12" s="557"/>
      <c r="H12" s="558">
        <f>H11/F11</f>
        <v>0</v>
      </c>
      <c r="I12" s="559"/>
      <c r="J12" s="560"/>
      <c r="K12" s="557"/>
      <c r="L12" s="561">
        <f>IFERROR(L11/J11,0)</f>
        <v>0</v>
      </c>
      <c r="M12" s="559"/>
    </row>
    <row r="13" spans="2:13" s="481" customFormat="1" ht="15.75" customHeight="1" x14ac:dyDescent="0.2">
      <c r="B13" s="78"/>
      <c r="C13" s="248" t="s">
        <v>219</v>
      </c>
      <c r="D13" s="562">
        <f>表13!E18</f>
        <v>73</v>
      </c>
      <c r="E13" s="562">
        <f>表13!R18</f>
        <v>58</v>
      </c>
      <c r="F13" s="550">
        <f>表14!S14</f>
        <v>56</v>
      </c>
      <c r="G13" s="551">
        <v>0</v>
      </c>
      <c r="H13" s="563">
        <v>4</v>
      </c>
      <c r="I13" s="553">
        <f t="shared" ref="I13" si="1">G13+H13</f>
        <v>4</v>
      </c>
      <c r="J13" s="564">
        <f>表14!T14</f>
        <v>6</v>
      </c>
      <c r="K13" s="551">
        <v>1</v>
      </c>
      <c r="L13" s="551">
        <v>1</v>
      </c>
      <c r="M13" s="565">
        <f t="shared" ref="M13" si="2">K13+L13</f>
        <v>2</v>
      </c>
    </row>
    <row r="14" spans="2:13" s="481" customFormat="1" ht="15.75" customHeight="1" x14ac:dyDescent="0.2">
      <c r="B14" s="78"/>
      <c r="C14" s="252"/>
      <c r="D14" s="555"/>
      <c r="E14" s="555"/>
      <c r="F14" s="556"/>
      <c r="G14" s="557"/>
      <c r="H14" s="558">
        <f>H13/F13</f>
        <v>7.1428571428571425E-2</v>
      </c>
      <c r="I14" s="559"/>
      <c r="J14" s="560"/>
      <c r="K14" s="557"/>
      <c r="L14" s="561">
        <f>L13/J13</f>
        <v>0.16666666666666666</v>
      </c>
      <c r="M14" s="559"/>
    </row>
    <row r="15" spans="2:13" s="481" customFormat="1" ht="15.75" customHeight="1" x14ac:dyDescent="0.2">
      <c r="B15" s="78"/>
      <c r="C15" s="248" t="s">
        <v>313</v>
      </c>
      <c r="D15" s="562">
        <f>表13!E21</f>
        <v>24</v>
      </c>
      <c r="E15" s="562">
        <f>表13!R21</f>
        <v>13</v>
      </c>
      <c r="F15" s="550">
        <f>表14!S16</f>
        <v>6</v>
      </c>
      <c r="G15" s="551">
        <v>0</v>
      </c>
      <c r="H15" s="563">
        <v>0</v>
      </c>
      <c r="I15" s="565">
        <f t="shared" ref="I15" si="3">G15+H15</f>
        <v>0</v>
      </c>
      <c r="J15" s="564">
        <f>表14!T16</f>
        <v>0</v>
      </c>
      <c r="K15" s="551">
        <f t="shared" ref="K15:L15" si="4">SUM(K2:K4)</f>
        <v>0</v>
      </c>
      <c r="L15" s="551">
        <f t="shared" si="4"/>
        <v>0</v>
      </c>
      <c r="M15" s="565">
        <f t="shared" ref="M15" si="5">K15+L15</f>
        <v>0</v>
      </c>
    </row>
    <row r="16" spans="2:13" s="481" customFormat="1" ht="15.75" customHeight="1" x14ac:dyDescent="0.2">
      <c r="B16" s="78"/>
      <c r="C16" s="252"/>
      <c r="D16" s="555"/>
      <c r="E16" s="555"/>
      <c r="F16" s="556"/>
      <c r="G16" s="557"/>
      <c r="H16" s="558">
        <f t="shared" ref="H16" si="6">H15/F15</f>
        <v>0</v>
      </c>
      <c r="I16" s="559"/>
      <c r="J16" s="560"/>
      <c r="K16" s="557"/>
      <c r="L16" s="561">
        <f>IFERROR(L15/J15,0)</f>
        <v>0</v>
      </c>
      <c r="M16" s="559"/>
    </row>
    <row r="17" spans="2:13" s="481" customFormat="1" ht="15.75" customHeight="1" x14ac:dyDescent="0.2">
      <c r="B17" s="78"/>
      <c r="C17" s="248" t="s">
        <v>297</v>
      </c>
      <c r="D17" s="562">
        <f>表13!E24</f>
        <v>81</v>
      </c>
      <c r="E17" s="562">
        <f>表13!R24</f>
        <v>70</v>
      </c>
      <c r="F17" s="550">
        <f>表14!S18</f>
        <v>27</v>
      </c>
      <c r="G17" s="551">
        <v>0</v>
      </c>
      <c r="H17" s="563">
        <v>3</v>
      </c>
      <c r="I17" s="565">
        <f t="shared" ref="I17" si="7">G17+H17</f>
        <v>3</v>
      </c>
      <c r="J17" s="564">
        <f>表14!T18</f>
        <v>23</v>
      </c>
      <c r="K17" s="551">
        <v>0</v>
      </c>
      <c r="L17" s="563">
        <v>0</v>
      </c>
      <c r="M17" s="565">
        <f t="shared" ref="M17" si="8">K17+L17</f>
        <v>0</v>
      </c>
    </row>
    <row r="18" spans="2:13" s="481" customFormat="1" ht="15.75" customHeight="1" x14ac:dyDescent="0.2">
      <c r="B18" s="78"/>
      <c r="C18" s="252"/>
      <c r="D18" s="555"/>
      <c r="E18" s="555"/>
      <c r="F18" s="556"/>
      <c r="G18" s="557"/>
      <c r="H18" s="558">
        <f t="shared" ref="H18" si="9">H17/F17</f>
        <v>0.1111111111111111</v>
      </c>
      <c r="I18" s="559"/>
      <c r="J18" s="560"/>
      <c r="K18" s="557"/>
      <c r="L18" s="561">
        <f>L17/J17</f>
        <v>0</v>
      </c>
      <c r="M18" s="559"/>
    </row>
    <row r="19" spans="2:13" s="481" customFormat="1" ht="15.75" customHeight="1" x14ac:dyDescent="0.2">
      <c r="B19" s="78"/>
      <c r="C19" s="248" t="s">
        <v>298</v>
      </c>
      <c r="D19" s="562">
        <f>表13!E27</f>
        <v>8</v>
      </c>
      <c r="E19" s="562">
        <f>表13!R27</f>
        <v>6</v>
      </c>
      <c r="F19" s="550">
        <f>表14!S20</f>
        <v>32</v>
      </c>
      <c r="G19" s="551">
        <v>0</v>
      </c>
      <c r="H19" s="563">
        <v>0</v>
      </c>
      <c r="I19" s="565">
        <f t="shared" ref="I19" si="10">G19+H19</f>
        <v>0</v>
      </c>
      <c r="J19" s="564">
        <f>表14!T20</f>
        <v>2</v>
      </c>
      <c r="K19" s="551">
        <v>0</v>
      </c>
      <c r="L19" s="563">
        <v>0</v>
      </c>
      <c r="M19" s="565">
        <f t="shared" ref="M19" si="11">K19+L19</f>
        <v>0</v>
      </c>
    </row>
    <row r="20" spans="2:13" s="481" customFormat="1" ht="15.75" customHeight="1" x14ac:dyDescent="0.2">
      <c r="B20" s="78"/>
      <c r="C20" s="252"/>
      <c r="D20" s="555"/>
      <c r="E20" s="555"/>
      <c r="F20" s="556"/>
      <c r="G20" s="557"/>
      <c r="H20" s="558">
        <f t="shared" ref="H20" si="12">H19/F19</f>
        <v>0</v>
      </c>
      <c r="I20" s="559"/>
      <c r="J20" s="560"/>
      <c r="K20" s="557"/>
      <c r="L20" s="561">
        <f>L19/J19</f>
        <v>0</v>
      </c>
      <c r="M20" s="559"/>
    </row>
    <row r="21" spans="2:13" s="481" customFormat="1" ht="15.75" customHeight="1" x14ac:dyDescent="0.2">
      <c r="B21" s="78"/>
      <c r="C21" s="248" t="s">
        <v>223</v>
      </c>
      <c r="D21" s="562">
        <f>表13!E30</f>
        <v>149</v>
      </c>
      <c r="E21" s="562">
        <f>表13!R30</f>
        <v>125</v>
      </c>
      <c r="F21" s="550">
        <f>表14!S22</f>
        <v>252</v>
      </c>
      <c r="G21" s="551">
        <v>2</v>
      </c>
      <c r="H21" s="563">
        <v>19</v>
      </c>
      <c r="I21" s="565">
        <f t="shared" ref="I21" si="13">G21+H21</f>
        <v>21</v>
      </c>
      <c r="J21" s="564">
        <f>表14!T22</f>
        <v>46</v>
      </c>
      <c r="K21" s="551">
        <v>3</v>
      </c>
      <c r="L21" s="551">
        <v>3</v>
      </c>
      <c r="M21" s="565">
        <f t="shared" ref="M21" si="14">K21+L21</f>
        <v>6</v>
      </c>
    </row>
    <row r="22" spans="2:13" s="481" customFormat="1" ht="15.75" customHeight="1" thickBot="1" x14ac:dyDescent="0.25">
      <c r="B22" s="98"/>
      <c r="C22" s="252"/>
      <c r="D22" s="555"/>
      <c r="E22" s="566"/>
      <c r="F22" s="556"/>
      <c r="G22" s="557"/>
      <c r="H22" s="558">
        <f t="shared" ref="H22" si="15">H21/F21</f>
        <v>7.5396825396825393E-2</v>
      </c>
      <c r="I22" s="559"/>
      <c r="J22" s="560"/>
      <c r="K22" s="567"/>
      <c r="L22" s="561">
        <f>L21/J21</f>
        <v>6.5217391304347824E-2</v>
      </c>
      <c r="M22" s="559"/>
    </row>
    <row r="23" spans="2:13" s="481" customFormat="1" ht="15.75" customHeight="1" thickTop="1" x14ac:dyDescent="0.2">
      <c r="B23" s="70" t="s">
        <v>224</v>
      </c>
      <c r="C23" s="278" t="s">
        <v>254</v>
      </c>
      <c r="D23" s="549">
        <f>表13!E33</f>
        <v>79</v>
      </c>
      <c r="E23" s="549">
        <f>表13!R33</f>
        <v>48</v>
      </c>
      <c r="F23" s="568">
        <f>表14!S24</f>
        <v>4</v>
      </c>
      <c r="G23" s="569">
        <v>0</v>
      </c>
      <c r="H23" s="569">
        <v>2</v>
      </c>
      <c r="I23" s="570">
        <f t="shared" ref="I23" si="16">G23+H23</f>
        <v>2</v>
      </c>
      <c r="J23" s="571">
        <f>表14!T24</f>
        <v>1</v>
      </c>
      <c r="K23" s="569">
        <v>1</v>
      </c>
      <c r="L23" s="569">
        <v>0</v>
      </c>
      <c r="M23" s="570">
        <f>K23+L23</f>
        <v>1</v>
      </c>
    </row>
    <row r="24" spans="2:13" s="481" customFormat="1" ht="15.75" customHeight="1" x14ac:dyDescent="0.2">
      <c r="B24" s="78"/>
      <c r="C24" s="252"/>
      <c r="D24" s="555"/>
      <c r="E24" s="555"/>
      <c r="F24" s="556"/>
      <c r="G24" s="558"/>
      <c r="H24" s="558">
        <f>H23/F23</f>
        <v>0.5</v>
      </c>
      <c r="I24" s="559"/>
      <c r="J24" s="560"/>
      <c r="K24" s="557"/>
      <c r="L24" s="572">
        <f>IF(L23,L23/J23,0)</f>
        <v>0</v>
      </c>
      <c r="M24" s="559"/>
    </row>
    <row r="25" spans="2:13" s="481" customFormat="1" ht="15.75" customHeight="1" x14ac:dyDescent="0.2">
      <c r="B25" s="78"/>
      <c r="C25" s="248" t="s">
        <v>255</v>
      </c>
      <c r="D25" s="562">
        <f>表13!E36</f>
        <v>164</v>
      </c>
      <c r="E25" s="562">
        <f>表13!R36</f>
        <v>119</v>
      </c>
      <c r="F25" s="573">
        <f>表14!S26</f>
        <v>24</v>
      </c>
      <c r="G25" s="551">
        <v>0</v>
      </c>
      <c r="H25" s="563">
        <v>0</v>
      </c>
      <c r="I25" s="565">
        <f t="shared" ref="I25" si="17">G25+H25</f>
        <v>0</v>
      </c>
      <c r="J25" s="573">
        <f>表14!T26</f>
        <v>11</v>
      </c>
      <c r="K25" s="551">
        <v>1</v>
      </c>
      <c r="L25" s="563">
        <v>1</v>
      </c>
      <c r="M25" s="565">
        <f t="shared" ref="M25" si="18">K25+L25</f>
        <v>2</v>
      </c>
    </row>
    <row r="26" spans="2:13" s="481" customFormat="1" ht="15.75" customHeight="1" x14ac:dyDescent="0.2">
      <c r="B26" s="78"/>
      <c r="C26" s="252"/>
      <c r="D26" s="555"/>
      <c r="E26" s="555"/>
      <c r="F26" s="556"/>
      <c r="G26" s="558"/>
      <c r="H26" s="558">
        <f t="shared" ref="H26" si="19">H25/F25</f>
        <v>0</v>
      </c>
      <c r="I26" s="559"/>
      <c r="J26" s="556"/>
      <c r="K26" s="557"/>
      <c r="L26" s="561">
        <f t="shared" ref="L26" si="20">L25/J25</f>
        <v>9.0909090909090912E-2</v>
      </c>
      <c r="M26" s="559"/>
    </row>
    <row r="27" spans="2:13" s="481" customFormat="1" ht="15.75" customHeight="1" x14ac:dyDescent="0.2">
      <c r="B27" s="78"/>
      <c r="C27" s="248" t="s">
        <v>256</v>
      </c>
      <c r="D27" s="562">
        <f>表13!E39</f>
        <v>53</v>
      </c>
      <c r="E27" s="562">
        <f>表13!R39</f>
        <v>43</v>
      </c>
      <c r="F27" s="573">
        <f>表14!S28</f>
        <v>19</v>
      </c>
      <c r="G27" s="551">
        <v>0</v>
      </c>
      <c r="H27" s="563">
        <v>6</v>
      </c>
      <c r="I27" s="565">
        <f t="shared" ref="I27" si="21">G27+H27</f>
        <v>6</v>
      </c>
      <c r="J27" s="573">
        <f>表14!T28</f>
        <v>3</v>
      </c>
      <c r="K27" s="551">
        <v>0</v>
      </c>
      <c r="L27" s="563">
        <v>0</v>
      </c>
      <c r="M27" s="565">
        <f t="shared" ref="M27" si="22">K27+L27</f>
        <v>0</v>
      </c>
    </row>
    <row r="28" spans="2:13" s="481" customFormat="1" ht="15.75" customHeight="1" x14ac:dyDescent="0.2">
      <c r="B28" s="78"/>
      <c r="C28" s="252"/>
      <c r="D28" s="555"/>
      <c r="E28" s="555"/>
      <c r="F28" s="556"/>
      <c r="G28" s="558"/>
      <c r="H28" s="558">
        <f t="shared" ref="H28" si="23">H27/F27</f>
        <v>0.31578947368421051</v>
      </c>
      <c r="I28" s="559"/>
      <c r="J28" s="556"/>
      <c r="K28" s="557"/>
      <c r="L28" s="561">
        <f t="shared" ref="L28" si="24">L27/J27</f>
        <v>0</v>
      </c>
      <c r="M28" s="559"/>
    </row>
    <row r="29" spans="2:13" s="481" customFormat="1" ht="15.75" customHeight="1" x14ac:dyDescent="0.2">
      <c r="B29" s="78"/>
      <c r="C29" s="248" t="s">
        <v>257</v>
      </c>
      <c r="D29" s="562">
        <f>表13!E42</f>
        <v>26</v>
      </c>
      <c r="E29" s="562">
        <f>表13!R42</f>
        <v>26</v>
      </c>
      <c r="F29" s="573">
        <f>表14!S30</f>
        <v>15</v>
      </c>
      <c r="G29" s="552">
        <v>0</v>
      </c>
      <c r="H29" s="574">
        <v>2</v>
      </c>
      <c r="I29" s="575">
        <f t="shared" ref="I29" si="25">G29+H29</f>
        <v>2</v>
      </c>
      <c r="J29" s="573">
        <f>表14!T30</f>
        <v>13</v>
      </c>
      <c r="K29" s="551">
        <v>0</v>
      </c>
      <c r="L29" s="563">
        <v>0</v>
      </c>
      <c r="M29" s="565">
        <f t="shared" ref="M29" si="26">K29+L29</f>
        <v>0</v>
      </c>
    </row>
    <row r="30" spans="2:13" s="481" customFormat="1" ht="15.75" customHeight="1" x14ac:dyDescent="0.2">
      <c r="B30" s="78"/>
      <c r="C30" s="252"/>
      <c r="D30" s="555"/>
      <c r="E30" s="555"/>
      <c r="F30" s="556"/>
      <c r="G30" s="558"/>
      <c r="H30" s="558">
        <f t="shared" ref="H30" si="27">H29/F29</f>
        <v>0.13333333333333333</v>
      </c>
      <c r="I30" s="559"/>
      <c r="J30" s="556"/>
      <c r="K30" s="557"/>
      <c r="L30" s="561">
        <f t="shared" ref="L30" si="28">L29/J29</f>
        <v>0</v>
      </c>
      <c r="M30" s="559"/>
    </row>
    <row r="31" spans="2:13" s="481" customFormat="1" ht="15.75" customHeight="1" x14ac:dyDescent="0.2">
      <c r="B31" s="78"/>
      <c r="C31" s="248" t="s">
        <v>258</v>
      </c>
      <c r="D31" s="562">
        <f>表13!E45</f>
        <v>31</v>
      </c>
      <c r="E31" s="562">
        <f>表13!R45</f>
        <v>28</v>
      </c>
      <c r="F31" s="573">
        <f>表14!S32</f>
        <v>48</v>
      </c>
      <c r="G31" s="552">
        <v>0</v>
      </c>
      <c r="H31" s="574">
        <v>2</v>
      </c>
      <c r="I31" s="575">
        <f t="shared" ref="I31" si="29">G31+H31</f>
        <v>2</v>
      </c>
      <c r="J31" s="573">
        <f>表14!T32</f>
        <v>15</v>
      </c>
      <c r="K31" s="551">
        <v>0</v>
      </c>
      <c r="L31" s="563">
        <v>0</v>
      </c>
      <c r="M31" s="565">
        <f t="shared" ref="M31" si="30">K31+L31</f>
        <v>0</v>
      </c>
    </row>
    <row r="32" spans="2:13" s="481" customFormat="1" ht="15.75" customHeight="1" x14ac:dyDescent="0.2">
      <c r="B32" s="78"/>
      <c r="C32" s="252"/>
      <c r="D32" s="555"/>
      <c r="E32" s="555"/>
      <c r="F32" s="556"/>
      <c r="G32" s="558"/>
      <c r="H32" s="558">
        <f t="shared" ref="H32" si="31">H31/F31</f>
        <v>4.1666666666666664E-2</v>
      </c>
      <c r="I32" s="559"/>
      <c r="J32" s="556"/>
      <c r="K32" s="557"/>
      <c r="L32" s="561">
        <f t="shared" ref="L32" si="32">L31/J31</f>
        <v>0</v>
      </c>
      <c r="M32" s="559"/>
    </row>
    <row r="33" spans="2:13" s="481" customFormat="1" ht="15.75" customHeight="1" x14ac:dyDescent="0.2">
      <c r="B33" s="78"/>
      <c r="C33" s="248" t="s">
        <v>260</v>
      </c>
      <c r="D33" s="562">
        <f>表13!E48</f>
        <v>26</v>
      </c>
      <c r="E33" s="562">
        <f>表13!R48</f>
        <v>19</v>
      </c>
      <c r="F33" s="573">
        <f>表14!S34</f>
        <v>269</v>
      </c>
      <c r="G33" s="551">
        <v>2</v>
      </c>
      <c r="H33" s="563">
        <v>14</v>
      </c>
      <c r="I33" s="565">
        <f t="shared" ref="I33" si="33">G33+H33</f>
        <v>16</v>
      </c>
      <c r="J33" s="573">
        <f>表14!T34</f>
        <v>34</v>
      </c>
      <c r="K33" s="551">
        <v>2</v>
      </c>
      <c r="L33" s="563">
        <v>3</v>
      </c>
      <c r="M33" s="565">
        <f t="shared" ref="M33" si="34">K33+L33</f>
        <v>5</v>
      </c>
    </row>
    <row r="34" spans="2:13" s="481" customFormat="1" ht="15.75" customHeight="1" thickBot="1" x14ac:dyDescent="0.25">
      <c r="B34" s="78"/>
      <c r="C34" s="318"/>
      <c r="D34" s="566"/>
      <c r="E34" s="566"/>
      <c r="F34" s="576"/>
      <c r="G34" s="547"/>
      <c r="H34" s="547">
        <f>H33/F33</f>
        <v>5.204460966542751E-2</v>
      </c>
      <c r="I34" s="577"/>
      <c r="J34" s="576"/>
      <c r="K34" s="567"/>
      <c r="L34" s="578">
        <f t="shared" ref="L34" si="35">L33/J33</f>
        <v>8.8235294117647065E-2</v>
      </c>
      <c r="M34" s="579"/>
    </row>
    <row r="35" spans="2:13" s="481" customFormat="1" ht="15.75" customHeight="1" thickTop="1" x14ac:dyDescent="0.2">
      <c r="B35" s="78"/>
      <c r="C35" s="329" t="s">
        <v>261</v>
      </c>
      <c r="D35" s="580">
        <f>D25+D27+D29+D31</f>
        <v>274</v>
      </c>
      <c r="E35" s="581">
        <f>E25+E27+E29+E31</f>
        <v>216</v>
      </c>
      <c r="F35" s="550">
        <f t="shared" ref="F35:M35" si="36">F25+F27+F29+F31</f>
        <v>106</v>
      </c>
      <c r="G35" s="552">
        <f t="shared" si="36"/>
        <v>0</v>
      </c>
      <c r="H35" s="552">
        <f>H25+H27+H29+H31</f>
        <v>10</v>
      </c>
      <c r="I35" s="582">
        <f t="shared" si="36"/>
        <v>10</v>
      </c>
      <c r="J35" s="554">
        <f>J25+J27+J29+J31</f>
        <v>42</v>
      </c>
      <c r="K35" s="551">
        <f t="shared" si="36"/>
        <v>1</v>
      </c>
      <c r="L35" s="551">
        <f t="shared" si="36"/>
        <v>1</v>
      </c>
      <c r="M35" s="553">
        <f t="shared" si="36"/>
        <v>2</v>
      </c>
    </row>
    <row r="36" spans="2:13" s="481" customFormat="1" ht="15.75" customHeight="1" x14ac:dyDescent="0.2">
      <c r="B36" s="78"/>
      <c r="C36" s="331" t="s">
        <v>262</v>
      </c>
      <c r="D36" s="583"/>
      <c r="E36" s="584"/>
      <c r="F36" s="556"/>
      <c r="G36" s="585"/>
      <c r="H36" s="558">
        <f>H35/F35</f>
        <v>9.4339622641509441E-2</v>
      </c>
      <c r="I36" s="559"/>
      <c r="J36" s="560"/>
      <c r="K36" s="557"/>
      <c r="L36" s="561">
        <f>L35/J35</f>
        <v>2.3809523809523808E-2</v>
      </c>
      <c r="M36" s="559"/>
    </row>
    <row r="37" spans="2:13" s="481" customFormat="1" ht="15.75" customHeight="1" x14ac:dyDescent="0.2">
      <c r="B37" s="78"/>
      <c r="C37" s="329" t="s">
        <v>261</v>
      </c>
      <c r="D37" s="586">
        <f>D27+D29+D31+D33</f>
        <v>136</v>
      </c>
      <c r="E37" s="581">
        <f>E27+E29+E31+E33</f>
        <v>116</v>
      </c>
      <c r="F37" s="550">
        <f t="shared" ref="F37:M37" si="37">F27+F29+F31+F33</f>
        <v>351</v>
      </c>
      <c r="G37" s="551">
        <f t="shared" si="37"/>
        <v>2</v>
      </c>
      <c r="H37" s="551">
        <f>H27+H29+H31+H33</f>
        <v>24</v>
      </c>
      <c r="I37" s="553">
        <f t="shared" si="37"/>
        <v>26</v>
      </c>
      <c r="J37" s="554">
        <f>J27+J29+J31+J33</f>
        <v>65</v>
      </c>
      <c r="K37" s="551">
        <f t="shared" si="37"/>
        <v>2</v>
      </c>
      <c r="L37" s="551">
        <f t="shared" si="37"/>
        <v>3</v>
      </c>
      <c r="M37" s="553">
        <f t="shared" si="37"/>
        <v>5</v>
      </c>
    </row>
    <row r="38" spans="2:13" s="481" customFormat="1" ht="15.75" customHeight="1" thickBot="1" x14ac:dyDescent="0.25">
      <c r="B38" s="125"/>
      <c r="C38" s="331" t="s">
        <v>263</v>
      </c>
      <c r="D38" s="583"/>
      <c r="E38" s="584"/>
      <c r="F38" s="587"/>
      <c r="G38" s="588"/>
      <c r="H38" s="589">
        <f>H37/F37</f>
        <v>6.8376068376068383E-2</v>
      </c>
      <c r="I38" s="590"/>
      <c r="J38" s="591"/>
      <c r="K38" s="588"/>
      <c r="L38" s="592">
        <f>L37/J37</f>
        <v>4.6153846153846156E-2</v>
      </c>
      <c r="M38" s="590"/>
    </row>
    <row r="39" spans="2:13" ht="13.5" customHeight="1" x14ac:dyDescent="0.2">
      <c r="B39" s="11" t="s">
        <v>391</v>
      </c>
      <c r="I39" s="11"/>
      <c r="K39" s="11"/>
      <c r="L39" s="11"/>
    </row>
    <row r="40" spans="2:13" ht="13.5" customHeight="1" x14ac:dyDescent="0.2">
      <c r="B40" s="11" t="s">
        <v>392</v>
      </c>
      <c r="K40" s="11"/>
      <c r="L40" s="11"/>
    </row>
    <row r="41" spans="2:13" ht="13.5" customHeight="1" x14ac:dyDescent="0.2">
      <c r="B41" s="11" t="s">
        <v>393</v>
      </c>
    </row>
    <row r="42" spans="2:13" ht="19.5" customHeight="1" x14ac:dyDescent="0.2"/>
    <row r="43" spans="2:13" x14ac:dyDescent="0.2">
      <c r="B43" s="11" t="s">
        <v>265</v>
      </c>
      <c r="D43" s="11">
        <f>SUM(D23:D34)</f>
        <v>379</v>
      </c>
      <c r="E43" s="11">
        <f>SUM(E23:E34)</f>
        <v>283</v>
      </c>
      <c r="F43" s="11">
        <f>SUM(F23:F34)</f>
        <v>379</v>
      </c>
      <c r="G43" s="11">
        <f t="shared" ref="G43:H43" si="38">G23+G25+G27+G29+G31+G33</f>
        <v>2</v>
      </c>
      <c r="H43" s="11">
        <f t="shared" si="38"/>
        <v>26</v>
      </c>
      <c r="I43" s="11">
        <f>I23+I25+I27+I29+I31+I33</f>
        <v>28</v>
      </c>
      <c r="J43" s="11">
        <f>J23+J25+J27+J29+J31+J33</f>
        <v>77</v>
      </c>
      <c r="K43" s="11">
        <f>K23+K25+K27+K29+K31+K33</f>
        <v>4</v>
      </c>
      <c r="L43" s="11">
        <f t="shared" ref="L43:M43" si="39">L23+L25+L27+L29+L31+L33</f>
        <v>4</v>
      </c>
      <c r="M43" s="11">
        <f t="shared" si="39"/>
        <v>8</v>
      </c>
    </row>
    <row r="44" spans="2:13" x14ac:dyDescent="0.2">
      <c r="B44" t="s">
        <v>394</v>
      </c>
      <c r="G44" s="51">
        <f>G43/F43</f>
        <v>5.2770448548812663E-3</v>
      </c>
      <c r="H44" s="51">
        <f>H43/F43</f>
        <v>6.860158311345646E-2</v>
      </c>
      <c r="I44" s="51">
        <f>I43/F43</f>
        <v>7.3878627968337732E-2</v>
      </c>
      <c r="K44" s="51">
        <f>K43/J43</f>
        <v>5.1948051948051951E-2</v>
      </c>
      <c r="L44" s="51">
        <f>L43/J43</f>
        <v>5.1948051948051951E-2</v>
      </c>
      <c r="M44" s="51">
        <f>M43/J43</f>
        <v>0.1038961038961039</v>
      </c>
    </row>
    <row r="45" spans="2:13" x14ac:dyDescent="0.2">
      <c r="B45"/>
    </row>
    <row r="46" spans="2:13" x14ac:dyDescent="0.2">
      <c r="B46" t="s">
        <v>267</v>
      </c>
      <c r="D46" s="11">
        <f>D35+D33+D23</f>
        <v>379</v>
      </c>
      <c r="E46" s="11">
        <f t="shared" ref="E46:M46" si="40">E35+E33+E23</f>
        <v>283</v>
      </c>
      <c r="F46" s="11">
        <f t="shared" si="40"/>
        <v>379</v>
      </c>
      <c r="G46" s="11">
        <f>G35+G33+G23</f>
        <v>2</v>
      </c>
      <c r="H46" s="11">
        <f t="shared" si="40"/>
        <v>26</v>
      </c>
      <c r="I46" s="11">
        <f t="shared" si="40"/>
        <v>28</v>
      </c>
      <c r="J46" s="11">
        <f t="shared" si="40"/>
        <v>77</v>
      </c>
      <c r="K46" s="11">
        <f t="shared" si="40"/>
        <v>4</v>
      </c>
      <c r="L46" s="11">
        <f t="shared" si="40"/>
        <v>4</v>
      </c>
      <c r="M46" s="11">
        <f t="shared" si="40"/>
        <v>8</v>
      </c>
    </row>
    <row r="47" spans="2:13" x14ac:dyDescent="0.2">
      <c r="B47"/>
      <c r="D47" s="11">
        <f>D37+D25+D23</f>
        <v>379</v>
      </c>
      <c r="E47" s="11">
        <f t="shared" ref="E47:M47" si="41">E37+E25+E23</f>
        <v>283</v>
      </c>
      <c r="F47" s="11">
        <f t="shared" si="41"/>
        <v>379</v>
      </c>
      <c r="G47" s="11">
        <f t="shared" si="41"/>
        <v>2</v>
      </c>
      <c r="H47" s="11">
        <f t="shared" si="41"/>
        <v>26</v>
      </c>
      <c r="I47" s="11">
        <f t="shared" si="41"/>
        <v>28</v>
      </c>
      <c r="J47" s="11">
        <f t="shared" si="41"/>
        <v>77</v>
      </c>
      <c r="K47" s="11">
        <f t="shared" si="41"/>
        <v>4</v>
      </c>
      <c r="L47" s="11">
        <f t="shared" si="41"/>
        <v>4</v>
      </c>
      <c r="M47" s="11">
        <f t="shared" si="41"/>
        <v>8</v>
      </c>
    </row>
    <row r="48" spans="2:13" x14ac:dyDescent="0.2">
      <c r="B48"/>
    </row>
    <row r="49" spans="2:13" x14ac:dyDescent="0.2">
      <c r="B49" s="237" t="s">
        <v>238</v>
      </c>
      <c r="D49" s="238">
        <f>D43-D9</f>
        <v>0</v>
      </c>
      <c r="E49" s="238">
        <f>E43-E9</f>
        <v>0</v>
      </c>
      <c r="F49" s="238">
        <f t="shared" ref="F49:M50" si="42">F43-F9</f>
        <v>0</v>
      </c>
      <c r="G49" s="238">
        <f t="shared" si="42"/>
        <v>0</v>
      </c>
      <c r="H49" s="238">
        <f>H43-H9</f>
        <v>0</v>
      </c>
      <c r="I49" s="238">
        <f t="shared" si="42"/>
        <v>0</v>
      </c>
      <c r="J49" s="238">
        <f t="shared" si="42"/>
        <v>0</v>
      </c>
      <c r="K49" s="238">
        <f t="shared" si="42"/>
        <v>0</v>
      </c>
      <c r="L49" s="238">
        <f t="shared" si="42"/>
        <v>0</v>
      </c>
      <c r="M49" s="238">
        <f t="shared" si="42"/>
        <v>0</v>
      </c>
    </row>
    <row r="50" spans="2:13" x14ac:dyDescent="0.2">
      <c r="D50" s="238"/>
      <c r="E50" s="238"/>
      <c r="F50" s="238"/>
      <c r="G50" s="238"/>
      <c r="H50" s="238">
        <f t="shared" si="42"/>
        <v>0</v>
      </c>
      <c r="I50" s="238"/>
      <c r="J50" s="238"/>
      <c r="K50" s="238"/>
      <c r="L50" s="238">
        <f t="shared" si="42"/>
        <v>0</v>
      </c>
      <c r="M50" s="238"/>
    </row>
    <row r="51" spans="2:13" x14ac:dyDescent="0.2">
      <c r="D51" s="238"/>
      <c r="E51" s="238"/>
      <c r="F51" s="238"/>
      <c r="G51" s="238"/>
      <c r="H51" s="238"/>
      <c r="I51" s="238"/>
      <c r="J51" s="238"/>
      <c r="K51" s="238"/>
      <c r="L51" s="238"/>
      <c r="M51" s="238"/>
    </row>
    <row r="52" spans="2:13" x14ac:dyDescent="0.2">
      <c r="D52" s="238">
        <f>D46-D43</f>
        <v>0</v>
      </c>
      <c r="E52" s="238">
        <f t="shared" ref="E52:M52" si="43">E46-E43</f>
        <v>0</v>
      </c>
      <c r="F52" s="238">
        <f t="shared" si="43"/>
        <v>0</v>
      </c>
      <c r="G52" s="238">
        <f t="shared" si="43"/>
        <v>0</v>
      </c>
      <c r="H52" s="238">
        <f t="shared" si="43"/>
        <v>0</v>
      </c>
      <c r="I52" s="238">
        <f t="shared" si="43"/>
        <v>0</v>
      </c>
      <c r="J52" s="238">
        <f t="shared" si="43"/>
        <v>0</v>
      </c>
      <c r="K52" s="238">
        <f t="shared" si="43"/>
        <v>0</v>
      </c>
      <c r="L52" s="238">
        <f t="shared" si="43"/>
        <v>0</v>
      </c>
      <c r="M52" s="238">
        <f t="shared" si="43"/>
        <v>0</v>
      </c>
    </row>
    <row r="53" spans="2:13" x14ac:dyDescent="0.2">
      <c r="D53" s="238">
        <f>D47-D43</f>
        <v>0</v>
      </c>
      <c r="E53" s="238">
        <f t="shared" ref="E53:M53" si="44">E47-E43</f>
        <v>0</v>
      </c>
      <c r="F53" s="238">
        <f t="shared" si="44"/>
        <v>0</v>
      </c>
      <c r="G53" s="238">
        <f t="shared" si="44"/>
        <v>0</v>
      </c>
      <c r="H53" s="238">
        <f t="shared" si="44"/>
        <v>0</v>
      </c>
      <c r="I53" s="238">
        <f t="shared" si="44"/>
        <v>0</v>
      </c>
      <c r="J53" s="238">
        <f t="shared" si="44"/>
        <v>0</v>
      </c>
      <c r="K53" s="238">
        <f t="shared" si="44"/>
        <v>0</v>
      </c>
      <c r="L53" s="238">
        <f t="shared" si="44"/>
        <v>0</v>
      </c>
      <c r="M53" s="238">
        <f t="shared" si="44"/>
        <v>0</v>
      </c>
    </row>
    <row r="75" spans="6:13" x14ac:dyDescent="0.2">
      <c r="M75" s="135"/>
    </row>
    <row r="76" spans="6:13" x14ac:dyDescent="0.2">
      <c r="F76" s="11" t="e">
        <f>SUM(#REF!)</f>
        <v>#REF!</v>
      </c>
      <c r="G76" s="11" t="e">
        <f>SUM(#REF!)</f>
        <v>#REF!</v>
      </c>
      <c r="H76" s="11" t="e">
        <f>SUM(#REF!)</f>
        <v>#REF!</v>
      </c>
      <c r="I76" s="11" t="e">
        <f>SUM(#REF!)</f>
        <v>#REF!</v>
      </c>
      <c r="J76" s="11" t="e">
        <f>SUM(#REF!)</f>
        <v>#REF!</v>
      </c>
      <c r="K76" s="11" t="e">
        <f>SUM(#REF!)</f>
        <v>#REF!</v>
      </c>
      <c r="L76" s="11"/>
    </row>
  </sheetData>
  <mergeCells count="87">
    <mergeCell ref="D35:D36"/>
    <mergeCell ref="E35:E36"/>
    <mergeCell ref="F35:F36"/>
    <mergeCell ref="J35:J36"/>
    <mergeCell ref="D37:D38"/>
    <mergeCell ref="E37:E38"/>
    <mergeCell ref="F37:F38"/>
    <mergeCell ref="J37:J38"/>
    <mergeCell ref="C31:C32"/>
    <mergeCell ref="D31:D32"/>
    <mergeCell ref="E31:E32"/>
    <mergeCell ref="F31:F32"/>
    <mergeCell ref="J31:J32"/>
    <mergeCell ref="C33:C34"/>
    <mergeCell ref="D33:D34"/>
    <mergeCell ref="E33:E34"/>
    <mergeCell ref="F33:F34"/>
    <mergeCell ref="J33:J34"/>
    <mergeCell ref="C27:C28"/>
    <mergeCell ref="D27:D28"/>
    <mergeCell ref="E27:E28"/>
    <mergeCell ref="F27:F28"/>
    <mergeCell ref="J27:J28"/>
    <mergeCell ref="C29:C30"/>
    <mergeCell ref="D29:D30"/>
    <mergeCell ref="E29:E30"/>
    <mergeCell ref="F29:F30"/>
    <mergeCell ref="J29:J30"/>
    <mergeCell ref="J23:J24"/>
    <mergeCell ref="C25:C26"/>
    <mergeCell ref="D25:D26"/>
    <mergeCell ref="E25:E26"/>
    <mergeCell ref="F25:F26"/>
    <mergeCell ref="J25:J26"/>
    <mergeCell ref="C21:C22"/>
    <mergeCell ref="D21:D22"/>
    <mergeCell ref="E21:E22"/>
    <mergeCell ref="F21:F22"/>
    <mergeCell ref="J21:J22"/>
    <mergeCell ref="B23:B38"/>
    <mergeCell ref="C23:C24"/>
    <mergeCell ref="D23:D24"/>
    <mergeCell ref="E23:E24"/>
    <mergeCell ref="F23:F24"/>
    <mergeCell ref="C17:C18"/>
    <mergeCell ref="D17:D18"/>
    <mergeCell ref="E17:E18"/>
    <mergeCell ref="F17:F18"/>
    <mergeCell ref="J17:J18"/>
    <mergeCell ref="C19:C20"/>
    <mergeCell ref="D19:D20"/>
    <mergeCell ref="E19:E20"/>
    <mergeCell ref="F19:F20"/>
    <mergeCell ref="J19:J20"/>
    <mergeCell ref="J13:J14"/>
    <mergeCell ref="C15:C16"/>
    <mergeCell ref="D15:D16"/>
    <mergeCell ref="E15:E16"/>
    <mergeCell ref="F15:F16"/>
    <mergeCell ref="J15:J16"/>
    <mergeCell ref="B11:B22"/>
    <mergeCell ref="C11:C12"/>
    <mergeCell ref="D11:D12"/>
    <mergeCell ref="E11:E12"/>
    <mergeCell ref="F11:F12"/>
    <mergeCell ref="J11:J12"/>
    <mergeCell ref="C13:C14"/>
    <mergeCell ref="D13:D14"/>
    <mergeCell ref="E13:E14"/>
    <mergeCell ref="F13:F14"/>
    <mergeCell ref="L7:L8"/>
    <mergeCell ref="M7:M8"/>
    <mergeCell ref="B9:C10"/>
    <mergeCell ref="D9:D10"/>
    <mergeCell ref="E9:E10"/>
    <mergeCell ref="F9:F10"/>
    <mergeCell ref="J9:J10"/>
    <mergeCell ref="D6:D8"/>
    <mergeCell ref="E6:E8"/>
    <mergeCell ref="F6:I6"/>
    <mergeCell ref="J6:M6"/>
    <mergeCell ref="F7:F8"/>
    <mergeCell ref="G7:G8"/>
    <mergeCell ref="H7:H8"/>
    <mergeCell ref="I7:I8"/>
    <mergeCell ref="J7:J8"/>
    <mergeCell ref="K7:K8"/>
  </mergeCells>
  <phoneticPr fontId="3"/>
  <pageMargins left="1.07" right="0.32" top="0.63" bottom="0.59" header="0.34" footer="0.44"/>
  <pageSetup paperSize="9" scale="85" firstPageNumber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93801-993C-400D-835F-2B071FCD4F27}">
  <sheetPr>
    <tabColor rgb="FF92D050"/>
    <pageSetUpPr fitToPage="1"/>
  </sheetPr>
  <dimension ref="B2:R70"/>
  <sheetViews>
    <sheetView view="pageBreakPreview" zoomScale="90" zoomScaleNormal="100" zoomScaleSheetLayoutView="9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9" style="11"/>
    <col min="2" max="2" width="4.33203125" style="11" customWidth="1"/>
    <col min="3" max="3" width="16.6640625" style="11" customWidth="1"/>
    <col min="4" max="13" width="8.33203125" style="11" customWidth="1"/>
    <col min="14" max="16384" width="9" style="11"/>
  </cols>
  <sheetData>
    <row r="2" spans="2:18" x14ac:dyDescent="0.2">
      <c r="B2" s="11" t="s">
        <v>395</v>
      </c>
    </row>
    <row r="4" spans="2:18" x14ac:dyDescent="0.2">
      <c r="J4" s="593" t="s">
        <v>197</v>
      </c>
    </row>
    <row r="5" spans="2:18" x14ac:dyDescent="0.2">
      <c r="J5" s="593" t="s">
        <v>198</v>
      </c>
    </row>
    <row r="6" spans="2:18" ht="14.25" customHeight="1" x14ac:dyDescent="0.2">
      <c r="J6" s="593" t="s">
        <v>396</v>
      </c>
    </row>
    <row r="7" spans="2:18" ht="14.25" customHeight="1" x14ac:dyDescent="0.2">
      <c r="J7" s="593"/>
    </row>
    <row r="8" spans="2:18" ht="13.8" thickBot="1" x14ac:dyDescent="0.25">
      <c r="L8" s="14"/>
      <c r="M8" s="14" t="s">
        <v>201</v>
      </c>
    </row>
    <row r="9" spans="2:18" ht="7.5" customHeight="1" x14ac:dyDescent="0.2">
      <c r="B9" s="15"/>
      <c r="C9" s="16"/>
      <c r="D9" s="594" t="s">
        <v>203</v>
      </c>
      <c r="E9" s="595"/>
      <c r="F9" s="596"/>
      <c r="G9" s="596"/>
      <c r="H9" s="597"/>
      <c r="I9" s="598"/>
      <c r="J9" s="599"/>
      <c r="K9" s="599"/>
      <c r="L9" s="600"/>
      <c r="M9" s="601" t="s">
        <v>206</v>
      </c>
    </row>
    <row r="10" spans="2:18" ht="7.5" customHeight="1" x14ac:dyDescent="0.2">
      <c r="B10" s="23"/>
      <c r="C10" s="24"/>
      <c r="D10" s="602"/>
      <c r="E10" s="603" t="s">
        <v>397</v>
      </c>
      <c r="F10" s="604"/>
      <c r="G10" s="605"/>
      <c r="H10" s="606"/>
      <c r="I10" s="607" t="s">
        <v>398</v>
      </c>
      <c r="J10" s="608"/>
      <c r="K10" s="608"/>
      <c r="L10" s="609"/>
      <c r="M10" s="610"/>
    </row>
    <row r="11" spans="2:18" ht="73.5" customHeight="1" x14ac:dyDescent="0.2">
      <c r="B11" s="32"/>
      <c r="C11" s="33"/>
      <c r="D11" s="611"/>
      <c r="E11" s="612"/>
      <c r="F11" s="613" t="s">
        <v>399</v>
      </c>
      <c r="G11" s="614" t="s">
        <v>400</v>
      </c>
      <c r="H11" s="615" t="s">
        <v>401</v>
      </c>
      <c r="I11" s="616"/>
      <c r="J11" s="617" t="s">
        <v>402</v>
      </c>
      <c r="K11" s="618" t="s">
        <v>403</v>
      </c>
      <c r="L11" s="266" t="s">
        <v>404</v>
      </c>
      <c r="M11" s="540"/>
      <c r="O11" s="11" t="s">
        <v>211</v>
      </c>
      <c r="P11" s="11" t="s">
        <v>405</v>
      </c>
      <c r="Q11" s="31" t="s">
        <v>215</v>
      </c>
    </row>
    <row r="12" spans="2:18" ht="15.9" customHeight="1" x14ac:dyDescent="0.2">
      <c r="B12" s="42" t="s">
        <v>216</v>
      </c>
      <c r="C12" s="43"/>
      <c r="D12" s="477">
        <f>SUM(D15:D32)</f>
        <v>379</v>
      </c>
      <c r="E12" s="45">
        <f>E15+E18+E21+E24+E27+E30</f>
        <v>62</v>
      </c>
      <c r="F12" s="619">
        <f>F15+F18+F21+F24+F27+F30</f>
        <v>50</v>
      </c>
      <c r="G12" s="46">
        <f t="shared" ref="G12:M12" si="0">G15+G18+G21+G24+G27+G30</f>
        <v>8</v>
      </c>
      <c r="H12" s="620">
        <f t="shared" si="0"/>
        <v>4</v>
      </c>
      <c r="I12" s="621">
        <f t="shared" si="0"/>
        <v>274</v>
      </c>
      <c r="J12" s="620">
        <f t="shared" si="0"/>
        <v>86</v>
      </c>
      <c r="K12" s="620">
        <f t="shared" si="0"/>
        <v>132</v>
      </c>
      <c r="L12" s="622">
        <f t="shared" si="0"/>
        <v>56</v>
      </c>
      <c r="M12" s="48">
        <f t="shared" si="0"/>
        <v>43</v>
      </c>
      <c r="O12" s="11">
        <f>E12+I12+M12</f>
        <v>379</v>
      </c>
      <c r="Q12" s="41">
        <f>O12-D12</f>
        <v>0</v>
      </c>
      <c r="R12" s="41"/>
    </row>
    <row r="13" spans="2:18" ht="15.9" customHeight="1" x14ac:dyDescent="0.2">
      <c r="B13" s="52"/>
      <c r="C13" s="53"/>
      <c r="D13" s="482"/>
      <c r="E13" s="55">
        <f>E12/D12</f>
        <v>0.16358839050131926</v>
      </c>
      <c r="F13" s="623">
        <f>F12/D12</f>
        <v>0.13192612137203166</v>
      </c>
      <c r="G13" s="623">
        <f>G12/D12</f>
        <v>2.1108179419525065E-2</v>
      </c>
      <c r="H13" s="624">
        <f>H12/D12</f>
        <v>1.0554089709762533E-2</v>
      </c>
      <c r="I13" s="625">
        <f>I12/D12</f>
        <v>0.72295514511873349</v>
      </c>
      <c r="J13" s="624">
        <f>J12/D12</f>
        <v>0.22691292875989447</v>
      </c>
      <c r="K13" s="624">
        <f>K12/D12</f>
        <v>0.34828496042216361</v>
      </c>
      <c r="L13" s="626">
        <f>L12/D12</f>
        <v>0.14775725593667546</v>
      </c>
      <c r="M13" s="58">
        <f>M12/D12</f>
        <v>0.11345646437994723</v>
      </c>
      <c r="N13" s="51"/>
      <c r="O13" s="51">
        <f>E13+I13+M13</f>
        <v>1</v>
      </c>
      <c r="P13" s="51"/>
      <c r="Q13" s="41">
        <f>1-O13</f>
        <v>0</v>
      </c>
      <c r="R13" s="41"/>
    </row>
    <row r="14" spans="2:18" ht="15.9" customHeight="1" thickBot="1" x14ac:dyDescent="0.25">
      <c r="B14" s="61"/>
      <c r="C14" s="62"/>
      <c r="D14" s="487"/>
      <c r="E14" s="64"/>
      <c r="F14" s="627">
        <f>F12/E12</f>
        <v>0.80645161290322576</v>
      </c>
      <c r="G14" s="65">
        <f>G12/E12</f>
        <v>0.12903225806451613</v>
      </c>
      <c r="H14" s="628">
        <f>H12/E12</f>
        <v>6.4516129032258063E-2</v>
      </c>
      <c r="I14" s="629"/>
      <c r="J14" s="630">
        <f>J12/I12</f>
        <v>0.31386861313868614</v>
      </c>
      <c r="K14" s="630">
        <f>K12/I12</f>
        <v>0.48175182481751827</v>
      </c>
      <c r="L14" s="631">
        <f>L12/I12</f>
        <v>0.20437956204379562</v>
      </c>
      <c r="M14" s="67"/>
      <c r="O14" s="51">
        <f>SUM(F14:H14)</f>
        <v>1</v>
      </c>
      <c r="P14" s="51">
        <f>SUM(J14:L14)</f>
        <v>1</v>
      </c>
      <c r="Q14" s="41">
        <f>1-O14</f>
        <v>0</v>
      </c>
      <c r="R14" s="41">
        <f>1-P14</f>
        <v>0</v>
      </c>
    </row>
    <row r="15" spans="2:18" ht="15.9" customHeight="1" thickTop="1" x14ac:dyDescent="0.2">
      <c r="B15" s="70" t="s">
        <v>217</v>
      </c>
      <c r="C15" s="71" t="s">
        <v>218</v>
      </c>
      <c r="D15" s="632">
        <f>[1]表1!E14</f>
        <v>44</v>
      </c>
      <c r="E15" s="633">
        <f>SUM(F15:H15)</f>
        <v>5</v>
      </c>
      <c r="F15" s="634">
        <v>5</v>
      </c>
      <c r="G15" s="74">
        <v>0</v>
      </c>
      <c r="H15" s="635">
        <v>0</v>
      </c>
      <c r="I15" s="636">
        <f>SUM(J15:L15)</f>
        <v>31</v>
      </c>
      <c r="J15" s="635">
        <v>6</v>
      </c>
      <c r="K15" s="635">
        <v>19</v>
      </c>
      <c r="L15" s="637">
        <v>6</v>
      </c>
      <c r="M15" s="76">
        <v>8</v>
      </c>
      <c r="O15" s="11">
        <f t="shared" ref="O15:O16" si="1">E15+I15+M15</f>
        <v>44</v>
      </c>
      <c r="Q15" s="41">
        <f t="shared" ref="Q15" si="2">O15-D15</f>
        <v>0</v>
      </c>
      <c r="R15" s="41"/>
    </row>
    <row r="16" spans="2:18" ht="15.9" customHeight="1" x14ac:dyDescent="0.2">
      <c r="B16" s="78"/>
      <c r="C16" s="79"/>
      <c r="D16" s="80"/>
      <c r="E16" s="55">
        <f>E15/D15</f>
        <v>0.11363636363636363</v>
      </c>
      <c r="F16" s="623">
        <f>F15/D15</f>
        <v>0.11363636363636363</v>
      </c>
      <c r="G16" s="56">
        <f>G15/D15</f>
        <v>0</v>
      </c>
      <c r="H16" s="624">
        <f>H15/D15</f>
        <v>0</v>
      </c>
      <c r="I16" s="625">
        <f>I15/D15</f>
        <v>0.70454545454545459</v>
      </c>
      <c r="J16" s="624">
        <f>J15/D15</f>
        <v>0.13636363636363635</v>
      </c>
      <c r="K16" s="624">
        <f>K15/D15</f>
        <v>0.43181818181818182</v>
      </c>
      <c r="L16" s="626">
        <f>L15/D15</f>
        <v>0.13636363636363635</v>
      </c>
      <c r="M16" s="58">
        <f>M15/D15</f>
        <v>0.18181818181818182</v>
      </c>
      <c r="O16" s="51">
        <f t="shared" si="1"/>
        <v>1</v>
      </c>
      <c r="P16" s="51"/>
      <c r="Q16" s="41">
        <f t="shared" ref="Q16:R17" si="3">1-O16</f>
        <v>0</v>
      </c>
      <c r="R16" s="41"/>
    </row>
    <row r="17" spans="2:18" ht="15.9" customHeight="1" x14ac:dyDescent="0.2">
      <c r="B17" s="78"/>
      <c r="C17" s="79"/>
      <c r="D17" s="81"/>
      <c r="E17" s="82"/>
      <c r="F17" s="638">
        <f>F15/E15</f>
        <v>1</v>
      </c>
      <c r="G17" s="638">
        <f>G15/E15</f>
        <v>0</v>
      </c>
      <c r="H17" s="639">
        <f>H15/E15</f>
        <v>0</v>
      </c>
      <c r="I17" s="640"/>
      <c r="J17" s="641">
        <f>J15/I15</f>
        <v>0.19354838709677419</v>
      </c>
      <c r="K17" s="641">
        <f>K15/I15</f>
        <v>0.61290322580645162</v>
      </c>
      <c r="L17" s="642">
        <f>L15/I15</f>
        <v>0.19354838709677419</v>
      </c>
      <c r="M17" s="85"/>
      <c r="O17" s="51">
        <f t="shared" ref="O17" si="4">SUM(F17:H17)</f>
        <v>1</v>
      </c>
      <c r="P17" s="51">
        <f t="shared" ref="P17" si="5">SUM(J17:L17)</f>
        <v>1</v>
      </c>
      <c r="Q17" s="41">
        <f t="shared" si="3"/>
        <v>0</v>
      </c>
      <c r="R17" s="41">
        <f t="shared" si="3"/>
        <v>0</v>
      </c>
    </row>
    <row r="18" spans="2:18" ht="15.9" customHeight="1" x14ac:dyDescent="0.2">
      <c r="B18" s="78"/>
      <c r="C18" s="88" t="s">
        <v>219</v>
      </c>
      <c r="D18" s="643">
        <f>[1]表1!E17</f>
        <v>73</v>
      </c>
      <c r="E18" s="45">
        <f>SUM(F18:H18)</f>
        <v>12</v>
      </c>
      <c r="F18" s="634">
        <v>11</v>
      </c>
      <c r="G18" s="74">
        <v>1</v>
      </c>
      <c r="H18" s="635">
        <v>0</v>
      </c>
      <c r="I18" s="636">
        <f>SUM(J18:L18)</f>
        <v>53</v>
      </c>
      <c r="J18" s="635">
        <v>15</v>
      </c>
      <c r="K18" s="635">
        <v>26</v>
      </c>
      <c r="L18" s="637">
        <v>12</v>
      </c>
      <c r="M18" s="48">
        <v>8</v>
      </c>
      <c r="O18" s="11">
        <f t="shared" ref="O18:O19" si="6">E18+I18+M18</f>
        <v>73</v>
      </c>
      <c r="Q18" s="41">
        <f t="shared" ref="Q18" si="7">O18-D18</f>
        <v>0</v>
      </c>
      <c r="R18" s="41"/>
    </row>
    <row r="19" spans="2:18" ht="15.9" customHeight="1" x14ac:dyDescent="0.2">
      <c r="B19" s="78"/>
      <c r="C19" s="79"/>
      <c r="D19" s="80"/>
      <c r="E19" s="55">
        <f>E18/D18</f>
        <v>0.16438356164383561</v>
      </c>
      <c r="F19" s="623">
        <f>F18/D18</f>
        <v>0.15068493150684931</v>
      </c>
      <c r="G19" s="56">
        <f>G18/D18</f>
        <v>1.3698630136986301E-2</v>
      </c>
      <c r="H19" s="624">
        <f>H18/D18</f>
        <v>0</v>
      </c>
      <c r="I19" s="625">
        <f>I18/D18</f>
        <v>0.72602739726027399</v>
      </c>
      <c r="J19" s="624">
        <f>J18/D18</f>
        <v>0.20547945205479451</v>
      </c>
      <c r="K19" s="624">
        <f>K18/D18</f>
        <v>0.35616438356164382</v>
      </c>
      <c r="L19" s="626">
        <f>L18/D18</f>
        <v>0.16438356164383561</v>
      </c>
      <c r="M19" s="58">
        <f>M18/D18</f>
        <v>0.1095890410958904</v>
      </c>
      <c r="O19" s="51">
        <f t="shared" si="6"/>
        <v>1</v>
      </c>
      <c r="P19" s="51"/>
      <c r="Q19" s="41">
        <f t="shared" ref="Q19:R20" si="8">1-O19</f>
        <v>0</v>
      </c>
      <c r="R19" s="41"/>
    </row>
    <row r="20" spans="2:18" ht="15.9" customHeight="1" x14ac:dyDescent="0.2">
      <c r="B20" s="78"/>
      <c r="C20" s="79"/>
      <c r="D20" s="92"/>
      <c r="E20" s="82"/>
      <c r="F20" s="638">
        <f>F18/E18</f>
        <v>0.91666666666666663</v>
      </c>
      <c r="G20" s="638">
        <f>G18/E18</f>
        <v>8.3333333333333329E-2</v>
      </c>
      <c r="H20" s="639">
        <f>H18/E18</f>
        <v>0</v>
      </c>
      <c r="I20" s="640"/>
      <c r="J20" s="641">
        <f>J18/I18</f>
        <v>0.28301886792452829</v>
      </c>
      <c r="K20" s="641">
        <f>K18/I18</f>
        <v>0.49056603773584906</v>
      </c>
      <c r="L20" s="642">
        <f>L18/I18</f>
        <v>0.22641509433962265</v>
      </c>
      <c r="M20" s="85"/>
      <c r="O20" s="51">
        <f t="shared" ref="O20" si="9">SUM(F20:H20)</f>
        <v>1</v>
      </c>
      <c r="P20" s="51">
        <f t="shared" ref="P20" si="10">SUM(J20:L20)</f>
        <v>1</v>
      </c>
      <c r="Q20" s="41">
        <f t="shared" si="8"/>
        <v>0</v>
      </c>
      <c r="R20" s="41">
        <f t="shared" si="8"/>
        <v>0</v>
      </c>
    </row>
    <row r="21" spans="2:18" ht="15.9" customHeight="1" x14ac:dyDescent="0.2">
      <c r="B21" s="78"/>
      <c r="C21" s="88" t="s">
        <v>220</v>
      </c>
      <c r="D21" s="644">
        <f>[1]表1!E20</f>
        <v>24</v>
      </c>
      <c r="E21" s="45">
        <f>SUM(F21:H21)</f>
        <v>4</v>
      </c>
      <c r="F21" s="634">
        <v>4</v>
      </c>
      <c r="G21" s="74">
        <v>0</v>
      </c>
      <c r="H21" s="635">
        <v>0</v>
      </c>
      <c r="I21" s="636">
        <f>SUM(J21:L21)</f>
        <v>17</v>
      </c>
      <c r="J21" s="635">
        <v>3</v>
      </c>
      <c r="K21" s="635">
        <v>10</v>
      </c>
      <c r="L21" s="637">
        <v>4</v>
      </c>
      <c r="M21" s="48">
        <v>3</v>
      </c>
      <c r="O21" s="11">
        <f t="shared" ref="O21:O22" si="11">E21+I21+M21</f>
        <v>24</v>
      </c>
      <c r="Q21" s="41">
        <f t="shared" ref="Q21" si="12">O21-D21</f>
        <v>0</v>
      </c>
      <c r="R21" s="41"/>
    </row>
    <row r="22" spans="2:18" ht="15.9" customHeight="1" x14ac:dyDescent="0.2">
      <c r="B22" s="78"/>
      <c r="C22" s="79"/>
      <c r="D22" s="80"/>
      <c r="E22" s="55">
        <f>E21/D21</f>
        <v>0.16666666666666666</v>
      </c>
      <c r="F22" s="623">
        <f>F21/D21</f>
        <v>0.16666666666666666</v>
      </c>
      <c r="G22" s="56">
        <f>G21/D21</f>
        <v>0</v>
      </c>
      <c r="H22" s="624">
        <f>H21/D21</f>
        <v>0</v>
      </c>
      <c r="I22" s="625">
        <f>I21/D21</f>
        <v>0.70833333333333337</v>
      </c>
      <c r="J22" s="624">
        <f>J21/D21</f>
        <v>0.125</v>
      </c>
      <c r="K22" s="624">
        <f>K21/D21</f>
        <v>0.41666666666666669</v>
      </c>
      <c r="L22" s="626">
        <f>L21/D21</f>
        <v>0.16666666666666666</v>
      </c>
      <c r="M22" s="58">
        <f>M21/D21</f>
        <v>0.125</v>
      </c>
      <c r="O22" s="51">
        <f t="shared" si="11"/>
        <v>1</v>
      </c>
      <c r="P22" s="51"/>
      <c r="Q22" s="41">
        <f t="shared" ref="Q22:R23" si="13">1-O22</f>
        <v>0</v>
      </c>
      <c r="R22" s="41"/>
    </row>
    <row r="23" spans="2:18" ht="15.9" customHeight="1" x14ac:dyDescent="0.2">
      <c r="B23" s="78"/>
      <c r="C23" s="79"/>
      <c r="D23" s="92"/>
      <c r="E23" s="82"/>
      <c r="F23" s="638">
        <f>F21/E21</f>
        <v>1</v>
      </c>
      <c r="G23" s="638">
        <f>G21/E21</f>
        <v>0</v>
      </c>
      <c r="H23" s="639">
        <f>H21/E21</f>
        <v>0</v>
      </c>
      <c r="I23" s="640"/>
      <c r="J23" s="641">
        <f>J21/I21</f>
        <v>0.17647058823529413</v>
      </c>
      <c r="K23" s="641">
        <f>K21/I21</f>
        <v>0.58823529411764708</v>
      </c>
      <c r="L23" s="642">
        <f>L21/I21</f>
        <v>0.23529411764705882</v>
      </c>
      <c r="M23" s="85"/>
      <c r="O23" s="51">
        <f t="shared" ref="O23" si="14">SUM(F23:H23)</f>
        <v>1</v>
      </c>
      <c r="P23" s="51">
        <f t="shared" ref="P23" si="15">SUM(J23:L23)</f>
        <v>1</v>
      </c>
      <c r="Q23" s="41">
        <f t="shared" si="13"/>
        <v>0</v>
      </c>
      <c r="R23" s="41">
        <f t="shared" si="13"/>
        <v>0</v>
      </c>
    </row>
    <row r="24" spans="2:18" ht="15.9" customHeight="1" x14ac:dyDescent="0.2">
      <c r="B24" s="78"/>
      <c r="C24" s="88" t="s">
        <v>406</v>
      </c>
      <c r="D24" s="644">
        <f>[1]表1!E23</f>
        <v>81</v>
      </c>
      <c r="E24" s="45">
        <f>SUM(F24:H24)</f>
        <v>14</v>
      </c>
      <c r="F24" s="634">
        <v>11</v>
      </c>
      <c r="G24" s="74">
        <v>2</v>
      </c>
      <c r="H24" s="635">
        <v>1</v>
      </c>
      <c r="I24" s="636">
        <f>SUM(J24:L24)</f>
        <v>59</v>
      </c>
      <c r="J24" s="635">
        <v>23</v>
      </c>
      <c r="K24" s="635">
        <v>23</v>
      </c>
      <c r="L24" s="637">
        <v>13</v>
      </c>
      <c r="M24" s="48">
        <v>8</v>
      </c>
      <c r="O24" s="11">
        <f t="shared" ref="O24:O25" si="16">E24+I24+M24</f>
        <v>81</v>
      </c>
      <c r="Q24" s="41">
        <f t="shared" ref="Q24" si="17">O24-D24</f>
        <v>0</v>
      </c>
      <c r="R24" s="41"/>
    </row>
    <row r="25" spans="2:18" ht="15.9" customHeight="1" x14ac:dyDescent="0.2">
      <c r="B25" s="78"/>
      <c r="C25" s="79"/>
      <c r="D25" s="80"/>
      <c r="E25" s="55">
        <f>E24/D24</f>
        <v>0.1728395061728395</v>
      </c>
      <c r="F25" s="623">
        <f>F24/D24</f>
        <v>0.13580246913580246</v>
      </c>
      <c r="G25" s="56">
        <f>G24/D24</f>
        <v>2.4691358024691357E-2</v>
      </c>
      <c r="H25" s="624">
        <f>H24/D24</f>
        <v>1.2345679012345678E-2</v>
      </c>
      <c r="I25" s="625">
        <f>I24/D24</f>
        <v>0.72839506172839508</v>
      </c>
      <c r="J25" s="624">
        <f>J24/D24</f>
        <v>0.2839506172839506</v>
      </c>
      <c r="K25" s="624">
        <f>K24/D24</f>
        <v>0.2839506172839506</v>
      </c>
      <c r="L25" s="626">
        <f>L24/D24</f>
        <v>0.16049382716049382</v>
      </c>
      <c r="M25" s="58">
        <f>M24/D24</f>
        <v>9.8765432098765427E-2</v>
      </c>
      <c r="O25" s="51">
        <f t="shared" si="16"/>
        <v>1</v>
      </c>
      <c r="P25" s="51"/>
      <c r="Q25" s="41">
        <f t="shared" ref="Q25:R26" si="18">1-O25</f>
        <v>0</v>
      </c>
      <c r="R25" s="41"/>
    </row>
    <row r="26" spans="2:18" ht="15.9" customHeight="1" x14ac:dyDescent="0.2">
      <c r="B26" s="78"/>
      <c r="C26" s="262"/>
      <c r="D26" s="92"/>
      <c r="E26" s="82"/>
      <c r="F26" s="638">
        <f>F24/E24</f>
        <v>0.7857142857142857</v>
      </c>
      <c r="G26" s="638">
        <f>G24/E24</f>
        <v>0.14285714285714285</v>
      </c>
      <c r="H26" s="639">
        <f>H24/E24</f>
        <v>7.1428571428571425E-2</v>
      </c>
      <c r="I26" s="640"/>
      <c r="J26" s="641">
        <f>J24/I24</f>
        <v>0.38983050847457629</v>
      </c>
      <c r="K26" s="641">
        <f>K24/I24</f>
        <v>0.38983050847457629</v>
      </c>
      <c r="L26" s="642">
        <f>L24/I24</f>
        <v>0.22033898305084745</v>
      </c>
      <c r="M26" s="85"/>
      <c r="O26" s="51">
        <f t="shared" ref="O26" si="19">SUM(F26:H26)</f>
        <v>1</v>
      </c>
      <c r="P26" s="51">
        <f t="shared" ref="P26" si="20">SUM(J26:L26)</f>
        <v>1</v>
      </c>
      <c r="Q26" s="41">
        <f t="shared" si="18"/>
        <v>0</v>
      </c>
      <c r="R26" s="41">
        <f t="shared" si="18"/>
        <v>0</v>
      </c>
    </row>
    <row r="27" spans="2:18" ht="15.9" customHeight="1" x14ac:dyDescent="0.2">
      <c r="B27" s="78"/>
      <c r="C27" s="88" t="s">
        <v>222</v>
      </c>
      <c r="D27" s="644">
        <f>[1]表1!E26</f>
        <v>8</v>
      </c>
      <c r="E27" s="45">
        <f>SUM(F27:H27)</f>
        <v>4</v>
      </c>
      <c r="F27" s="634">
        <v>1</v>
      </c>
      <c r="G27" s="74">
        <v>2</v>
      </c>
      <c r="H27" s="635">
        <v>1</v>
      </c>
      <c r="I27" s="636">
        <f>SUM(J27:L27)</f>
        <v>4</v>
      </c>
      <c r="J27" s="635">
        <v>2</v>
      </c>
      <c r="K27" s="635">
        <v>2</v>
      </c>
      <c r="L27" s="637">
        <v>0</v>
      </c>
      <c r="M27" s="48">
        <v>0</v>
      </c>
      <c r="O27" s="11">
        <f t="shared" ref="O27:O28" si="21">E27+I27+M27</f>
        <v>8</v>
      </c>
      <c r="Q27" s="41">
        <f t="shared" ref="Q27" si="22">O27-D27</f>
        <v>0</v>
      </c>
      <c r="R27" s="41"/>
    </row>
    <row r="28" spans="2:18" ht="15.9" customHeight="1" x14ac:dyDescent="0.2">
      <c r="B28" s="78"/>
      <c r="C28" s="79"/>
      <c r="D28" s="80"/>
      <c r="E28" s="55">
        <f>E27/D27</f>
        <v>0.5</v>
      </c>
      <c r="F28" s="623">
        <f>F27/D27</f>
        <v>0.125</v>
      </c>
      <c r="G28" s="56">
        <f>G27/D27</f>
        <v>0.25</v>
      </c>
      <c r="H28" s="624">
        <f>H27/D27</f>
        <v>0.125</v>
      </c>
      <c r="I28" s="625">
        <f>I27/D27</f>
        <v>0.5</v>
      </c>
      <c r="J28" s="624">
        <f>J27/D27</f>
        <v>0.25</v>
      </c>
      <c r="K28" s="624">
        <f>K27/D27</f>
        <v>0.25</v>
      </c>
      <c r="L28" s="626">
        <f>L27/D27</f>
        <v>0</v>
      </c>
      <c r="M28" s="58">
        <f>M27/D27</f>
        <v>0</v>
      </c>
      <c r="O28" s="51">
        <f t="shared" si="21"/>
        <v>1</v>
      </c>
      <c r="P28" s="51"/>
      <c r="Q28" s="41">
        <f t="shared" ref="Q28:R29" si="23">1-O28</f>
        <v>0</v>
      </c>
      <c r="R28" s="41"/>
    </row>
    <row r="29" spans="2:18" ht="15.9" customHeight="1" x14ac:dyDescent="0.2">
      <c r="B29" s="78"/>
      <c r="C29" s="79"/>
      <c r="D29" s="92"/>
      <c r="E29" s="82"/>
      <c r="F29" s="638">
        <f>F27/E27</f>
        <v>0.25</v>
      </c>
      <c r="G29" s="638">
        <f>G27/E27</f>
        <v>0.5</v>
      </c>
      <c r="H29" s="639">
        <f>H27/E27</f>
        <v>0.25</v>
      </c>
      <c r="I29" s="640"/>
      <c r="J29" s="641">
        <f>J27/I27</f>
        <v>0.5</v>
      </c>
      <c r="K29" s="641">
        <f>K27/I27</f>
        <v>0.5</v>
      </c>
      <c r="L29" s="642">
        <f>L27/I27</f>
        <v>0</v>
      </c>
      <c r="M29" s="85"/>
      <c r="O29" s="51">
        <f t="shared" ref="O29" si="24">SUM(F29:H29)</f>
        <v>1</v>
      </c>
      <c r="P29" s="51">
        <f t="shared" ref="P29" si="25">SUM(J29:L29)</f>
        <v>1</v>
      </c>
      <c r="Q29" s="41">
        <f t="shared" si="23"/>
        <v>0</v>
      </c>
      <c r="R29" s="41">
        <f t="shared" si="23"/>
        <v>0</v>
      </c>
    </row>
    <row r="30" spans="2:18" ht="15.9" customHeight="1" x14ac:dyDescent="0.2">
      <c r="B30" s="78"/>
      <c r="C30" s="88" t="s">
        <v>223</v>
      </c>
      <c r="D30" s="644">
        <f>[1]表1!E29</f>
        <v>149</v>
      </c>
      <c r="E30" s="45">
        <f>SUM(F30:H30)</f>
        <v>23</v>
      </c>
      <c r="F30" s="634">
        <v>18</v>
      </c>
      <c r="G30" s="74">
        <v>3</v>
      </c>
      <c r="H30" s="635">
        <v>2</v>
      </c>
      <c r="I30" s="636">
        <f>SUM(J30:L30)</f>
        <v>110</v>
      </c>
      <c r="J30" s="635">
        <v>37</v>
      </c>
      <c r="K30" s="635">
        <v>52</v>
      </c>
      <c r="L30" s="637">
        <v>21</v>
      </c>
      <c r="M30" s="48">
        <v>16</v>
      </c>
      <c r="O30" s="11">
        <f t="shared" ref="O30:O31" si="26">E30+I30+M30</f>
        <v>149</v>
      </c>
      <c r="Q30" s="41">
        <f t="shared" ref="Q30" si="27">O30-D30</f>
        <v>0</v>
      </c>
      <c r="R30" s="41"/>
    </row>
    <row r="31" spans="2:18" ht="15.9" customHeight="1" x14ac:dyDescent="0.2">
      <c r="B31" s="78"/>
      <c r="C31" s="79"/>
      <c r="D31" s="80"/>
      <c r="E31" s="55">
        <f>E30/D30</f>
        <v>0.15436241610738255</v>
      </c>
      <c r="F31" s="623">
        <f>F30/D30</f>
        <v>0.12080536912751678</v>
      </c>
      <c r="G31" s="56">
        <f>G30/D30</f>
        <v>2.0134228187919462E-2</v>
      </c>
      <c r="H31" s="624">
        <f>H30/D30</f>
        <v>1.3422818791946308E-2</v>
      </c>
      <c r="I31" s="625">
        <f>I30/D30</f>
        <v>0.73825503355704702</v>
      </c>
      <c r="J31" s="624">
        <f>J30/D30</f>
        <v>0.24832214765100671</v>
      </c>
      <c r="K31" s="624">
        <f>K30/D30</f>
        <v>0.34899328859060402</v>
      </c>
      <c r="L31" s="626">
        <f>L30/D30</f>
        <v>0.14093959731543623</v>
      </c>
      <c r="M31" s="58">
        <f>M30/D30</f>
        <v>0.10738255033557047</v>
      </c>
      <c r="O31" s="51">
        <f t="shared" si="26"/>
        <v>1</v>
      </c>
      <c r="P31" s="51"/>
      <c r="Q31" s="41">
        <f t="shared" ref="Q31:R32" si="28">1-O31</f>
        <v>0</v>
      </c>
      <c r="R31" s="41"/>
    </row>
    <row r="32" spans="2:18" ht="15.9" customHeight="1" thickBot="1" x14ac:dyDescent="0.25">
      <c r="B32" s="98"/>
      <c r="C32" s="79"/>
      <c r="D32" s="99"/>
      <c r="E32" s="117"/>
      <c r="F32" s="638">
        <f>F30/E30</f>
        <v>0.78260869565217395</v>
      </c>
      <c r="G32" s="638">
        <f>G30/E30</f>
        <v>0.13043478260869565</v>
      </c>
      <c r="H32" s="639">
        <f>H30/E30</f>
        <v>8.6956521739130432E-2</v>
      </c>
      <c r="I32" s="100"/>
      <c r="J32" s="641">
        <f>J30/I30</f>
        <v>0.33636363636363636</v>
      </c>
      <c r="K32" s="641">
        <f>K30/I30</f>
        <v>0.47272727272727272</v>
      </c>
      <c r="L32" s="642">
        <f>L30/I30</f>
        <v>0.19090909090909092</v>
      </c>
      <c r="M32" s="120"/>
      <c r="O32" s="51">
        <f t="shared" ref="O32" si="29">SUM(F32:H32)</f>
        <v>1</v>
      </c>
      <c r="P32" s="51">
        <f t="shared" ref="P32" si="30">SUM(J32:L32)</f>
        <v>1</v>
      </c>
      <c r="Q32" s="41">
        <f t="shared" si="28"/>
        <v>0</v>
      </c>
      <c r="R32" s="41">
        <f t="shared" si="28"/>
        <v>0</v>
      </c>
    </row>
    <row r="33" spans="2:18" ht="15.9" customHeight="1" thickTop="1" x14ac:dyDescent="0.2">
      <c r="B33" s="70" t="s">
        <v>224</v>
      </c>
      <c r="C33" s="105" t="s">
        <v>225</v>
      </c>
      <c r="D33" s="644">
        <f>[1]表1!E32</f>
        <v>79</v>
      </c>
      <c r="E33" s="633">
        <f>SUM(F33:H33)</f>
        <v>15</v>
      </c>
      <c r="F33" s="645">
        <v>11</v>
      </c>
      <c r="G33" s="646">
        <v>3</v>
      </c>
      <c r="H33" s="647">
        <v>1</v>
      </c>
      <c r="I33" s="636">
        <f>SUM(J33:L33)</f>
        <v>48</v>
      </c>
      <c r="J33" s="647">
        <v>9</v>
      </c>
      <c r="K33" s="647">
        <v>27</v>
      </c>
      <c r="L33" s="648">
        <v>12</v>
      </c>
      <c r="M33" s="649">
        <v>16</v>
      </c>
      <c r="O33" s="11">
        <f t="shared" ref="O33:O34" si="31">E33+I33+M33</f>
        <v>79</v>
      </c>
      <c r="Q33" s="41">
        <f>O33-D33</f>
        <v>0</v>
      </c>
      <c r="R33" s="41"/>
    </row>
    <row r="34" spans="2:18" ht="15.9" customHeight="1" x14ac:dyDescent="0.2">
      <c r="B34" s="78"/>
      <c r="C34" s="107"/>
      <c r="D34" s="80"/>
      <c r="E34" s="55">
        <f>E33/D33</f>
        <v>0.189873417721519</v>
      </c>
      <c r="F34" s="623">
        <f>F33/D33</f>
        <v>0.13924050632911392</v>
      </c>
      <c r="G34" s="56">
        <f>G33/D33</f>
        <v>3.7974683544303799E-2</v>
      </c>
      <c r="H34" s="624">
        <f>H33/D33</f>
        <v>1.2658227848101266E-2</v>
      </c>
      <c r="I34" s="625">
        <f>I33/D33</f>
        <v>0.60759493670886078</v>
      </c>
      <c r="J34" s="624">
        <f>J33/D33</f>
        <v>0.11392405063291139</v>
      </c>
      <c r="K34" s="624">
        <f>K33/D33</f>
        <v>0.34177215189873417</v>
      </c>
      <c r="L34" s="626">
        <f>L33/D33</f>
        <v>0.15189873417721519</v>
      </c>
      <c r="M34" s="58">
        <f>M33/D33</f>
        <v>0.20253164556962025</v>
      </c>
      <c r="O34" s="51">
        <f t="shared" si="31"/>
        <v>1</v>
      </c>
      <c r="P34" s="51"/>
      <c r="Q34" s="41">
        <f t="shared" ref="Q34:R35" si="32">1-O34</f>
        <v>0</v>
      </c>
      <c r="R34" s="41"/>
    </row>
    <row r="35" spans="2:18" ht="15.9" customHeight="1" x14ac:dyDescent="0.2">
      <c r="B35" s="78"/>
      <c r="C35" s="108"/>
      <c r="D35" s="92"/>
      <c r="E35" s="82"/>
      <c r="F35" s="638">
        <f>F33/E33</f>
        <v>0.73333333333333328</v>
      </c>
      <c r="G35" s="638">
        <f>G33/E33</f>
        <v>0.2</v>
      </c>
      <c r="H35" s="639">
        <f>H33/E33</f>
        <v>6.6666666666666666E-2</v>
      </c>
      <c r="I35" s="640"/>
      <c r="J35" s="641">
        <f>J33/I33</f>
        <v>0.1875</v>
      </c>
      <c r="K35" s="641">
        <f>K33/I33</f>
        <v>0.5625</v>
      </c>
      <c r="L35" s="642">
        <f>L33/I33</f>
        <v>0.25</v>
      </c>
      <c r="M35" s="85"/>
      <c r="O35" s="51">
        <f t="shared" ref="O35" si="33">SUM(F35:H35)</f>
        <v>1</v>
      </c>
      <c r="P35" s="51">
        <f t="shared" ref="P35" si="34">SUM(J35:L35)</f>
        <v>1</v>
      </c>
      <c r="Q35" s="41">
        <f t="shared" si="32"/>
        <v>0</v>
      </c>
      <c r="R35" s="41">
        <f t="shared" si="32"/>
        <v>0</v>
      </c>
    </row>
    <row r="36" spans="2:18" ht="15.9" customHeight="1" x14ac:dyDescent="0.2">
      <c r="B36" s="78"/>
      <c r="C36" s="108" t="s">
        <v>226</v>
      </c>
      <c r="D36" s="644">
        <f>[1]表1!E35</f>
        <v>164</v>
      </c>
      <c r="E36" s="45">
        <f>SUM(F36:H36)</f>
        <v>29</v>
      </c>
      <c r="F36" s="634">
        <v>22</v>
      </c>
      <c r="G36" s="74">
        <v>4</v>
      </c>
      <c r="H36" s="635">
        <v>3</v>
      </c>
      <c r="I36" s="636">
        <f>SUM(J36:L36)</f>
        <v>114</v>
      </c>
      <c r="J36" s="635">
        <v>32</v>
      </c>
      <c r="K36" s="635">
        <v>58</v>
      </c>
      <c r="L36" s="637">
        <v>24</v>
      </c>
      <c r="M36" s="48">
        <v>21</v>
      </c>
      <c r="O36" s="11">
        <f t="shared" ref="O36:O37" si="35">E36+I36+M36</f>
        <v>164</v>
      </c>
      <c r="Q36" s="41">
        <f t="shared" ref="Q36" si="36">O36-D36</f>
        <v>0</v>
      </c>
      <c r="R36" s="41"/>
    </row>
    <row r="37" spans="2:18" ht="15.9" customHeight="1" x14ac:dyDescent="0.2">
      <c r="B37" s="78"/>
      <c r="C37" s="108"/>
      <c r="D37" s="80"/>
      <c r="E37" s="55">
        <f>E36/D36</f>
        <v>0.17682926829268292</v>
      </c>
      <c r="F37" s="623">
        <f>F36/D36</f>
        <v>0.13414634146341464</v>
      </c>
      <c r="G37" s="56">
        <f>G36/D36</f>
        <v>2.4390243902439025E-2</v>
      </c>
      <c r="H37" s="624">
        <f>H36/D36</f>
        <v>1.8292682926829267E-2</v>
      </c>
      <c r="I37" s="625">
        <f>I36/D36</f>
        <v>0.69512195121951215</v>
      </c>
      <c r="J37" s="624">
        <f>J36/D36</f>
        <v>0.1951219512195122</v>
      </c>
      <c r="K37" s="624">
        <f>K36/D36</f>
        <v>0.35365853658536583</v>
      </c>
      <c r="L37" s="626">
        <f>L36/D36</f>
        <v>0.14634146341463414</v>
      </c>
      <c r="M37" s="58">
        <f>M36/D36</f>
        <v>0.12804878048780488</v>
      </c>
      <c r="O37" s="51">
        <f t="shared" si="35"/>
        <v>0.99999999999999989</v>
      </c>
      <c r="P37" s="51"/>
      <c r="Q37" s="41">
        <f t="shared" ref="Q37:R38" si="37">1-O37</f>
        <v>0</v>
      </c>
      <c r="R37" s="41"/>
    </row>
    <row r="38" spans="2:18" ht="15.9" customHeight="1" x14ac:dyDescent="0.2">
      <c r="B38" s="78"/>
      <c r="C38" s="108"/>
      <c r="D38" s="92"/>
      <c r="E38" s="82"/>
      <c r="F38" s="638">
        <f>F36/E36</f>
        <v>0.75862068965517238</v>
      </c>
      <c r="G38" s="638">
        <f>G36/E36</f>
        <v>0.13793103448275862</v>
      </c>
      <c r="H38" s="639">
        <f>H36/E36</f>
        <v>0.10344827586206896</v>
      </c>
      <c r="I38" s="640"/>
      <c r="J38" s="641">
        <f>J36/I36</f>
        <v>0.2807017543859649</v>
      </c>
      <c r="K38" s="641">
        <f>K36/I36</f>
        <v>0.50877192982456143</v>
      </c>
      <c r="L38" s="642">
        <f>L36/I36</f>
        <v>0.21052631578947367</v>
      </c>
      <c r="M38" s="85"/>
      <c r="O38" s="51">
        <f t="shared" ref="O38" si="38">SUM(F38:H38)</f>
        <v>1</v>
      </c>
      <c r="P38" s="51">
        <f t="shared" ref="P38" si="39">SUM(J38:L38)</f>
        <v>1</v>
      </c>
      <c r="Q38" s="41">
        <f t="shared" si="37"/>
        <v>0</v>
      </c>
      <c r="R38" s="41">
        <f t="shared" si="37"/>
        <v>0</v>
      </c>
    </row>
    <row r="39" spans="2:18" ht="15.9" customHeight="1" x14ac:dyDescent="0.2">
      <c r="B39" s="78"/>
      <c r="C39" s="107" t="s">
        <v>227</v>
      </c>
      <c r="D39" s="644">
        <f>[1]表1!E38</f>
        <v>53</v>
      </c>
      <c r="E39" s="45">
        <f>SUM(F39:H39)</f>
        <v>6</v>
      </c>
      <c r="F39" s="634">
        <v>6</v>
      </c>
      <c r="G39" s="74">
        <v>0</v>
      </c>
      <c r="H39" s="635">
        <v>0</v>
      </c>
      <c r="I39" s="636">
        <f>SUM(J39:L39)</f>
        <v>43</v>
      </c>
      <c r="J39" s="635">
        <v>18</v>
      </c>
      <c r="K39" s="635">
        <v>16</v>
      </c>
      <c r="L39" s="637">
        <v>9</v>
      </c>
      <c r="M39" s="48">
        <v>4</v>
      </c>
      <c r="O39" s="11">
        <f t="shared" ref="O39:O40" si="40">E39+I39+M39</f>
        <v>53</v>
      </c>
      <c r="Q39" s="41">
        <f t="shared" ref="Q39" si="41">O39-D39</f>
        <v>0</v>
      </c>
      <c r="R39" s="41"/>
    </row>
    <row r="40" spans="2:18" ht="15.9" customHeight="1" x14ac:dyDescent="0.2">
      <c r="B40" s="78"/>
      <c r="C40" s="108"/>
      <c r="D40" s="80"/>
      <c r="E40" s="55">
        <f>E39/D39</f>
        <v>0.11320754716981132</v>
      </c>
      <c r="F40" s="623">
        <f>F39/D39</f>
        <v>0.11320754716981132</v>
      </c>
      <c r="G40" s="56">
        <f>G39/D39</f>
        <v>0</v>
      </c>
      <c r="H40" s="624">
        <f>H39/D39</f>
        <v>0</v>
      </c>
      <c r="I40" s="625">
        <f>I39/D39</f>
        <v>0.81132075471698117</v>
      </c>
      <c r="J40" s="624">
        <f>J39/D39</f>
        <v>0.33962264150943394</v>
      </c>
      <c r="K40" s="624">
        <f>K39/D39</f>
        <v>0.30188679245283018</v>
      </c>
      <c r="L40" s="626">
        <f>L39/D39</f>
        <v>0.16981132075471697</v>
      </c>
      <c r="M40" s="58">
        <f>M39/D39</f>
        <v>7.5471698113207544E-2</v>
      </c>
      <c r="O40" s="51">
        <f t="shared" si="40"/>
        <v>1</v>
      </c>
      <c r="P40" s="51"/>
      <c r="Q40" s="41">
        <f t="shared" ref="Q40:R41" si="42">1-O40</f>
        <v>0</v>
      </c>
      <c r="R40" s="41"/>
    </row>
    <row r="41" spans="2:18" ht="15.9" customHeight="1" x14ac:dyDescent="0.2">
      <c r="B41" s="78"/>
      <c r="C41" s="108"/>
      <c r="D41" s="92"/>
      <c r="E41" s="82"/>
      <c r="F41" s="638">
        <f>F39/E39</f>
        <v>1</v>
      </c>
      <c r="G41" s="638">
        <f>G39/E39</f>
        <v>0</v>
      </c>
      <c r="H41" s="639">
        <f>H39/E39</f>
        <v>0</v>
      </c>
      <c r="I41" s="640"/>
      <c r="J41" s="641">
        <f>J39/I39</f>
        <v>0.41860465116279072</v>
      </c>
      <c r="K41" s="641">
        <f>K39/I39</f>
        <v>0.37209302325581395</v>
      </c>
      <c r="L41" s="642">
        <f>L39/I39</f>
        <v>0.20930232558139536</v>
      </c>
      <c r="M41" s="85"/>
      <c r="O41" s="51">
        <f t="shared" ref="O41" si="43">SUM(F41:H41)</f>
        <v>1</v>
      </c>
      <c r="P41" s="51">
        <f t="shared" ref="P41" si="44">SUM(J41:L41)</f>
        <v>1</v>
      </c>
      <c r="Q41" s="41">
        <f t="shared" si="42"/>
        <v>0</v>
      </c>
      <c r="R41" s="41">
        <f t="shared" si="42"/>
        <v>0</v>
      </c>
    </row>
    <row r="42" spans="2:18" ht="15.9" customHeight="1" x14ac:dyDescent="0.2">
      <c r="B42" s="78"/>
      <c r="C42" s="108" t="s">
        <v>228</v>
      </c>
      <c r="D42" s="644">
        <f>[1]表1!E41</f>
        <v>26</v>
      </c>
      <c r="E42" s="45">
        <f>SUM(F42:H42)</f>
        <v>3</v>
      </c>
      <c r="F42" s="634">
        <v>3</v>
      </c>
      <c r="G42" s="74">
        <v>0</v>
      </c>
      <c r="H42" s="635">
        <v>0</v>
      </c>
      <c r="I42" s="636">
        <f>SUM(J42:L42)</f>
        <v>21</v>
      </c>
      <c r="J42" s="635">
        <v>7</v>
      </c>
      <c r="K42" s="635">
        <v>12</v>
      </c>
      <c r="L42" s="637">
        <v>2</v>
      </c>
      <c r="M42" s="48">
        <v>2</v>
      </c>
      <c r="O42" s="11">
        <f t="shared" ref="O42:O43" si="45">E42+I42+M42</f>
        <v>26</v>
      </c>
      <c r="Q42" s="41">
        <f t="shared" ref="Q42" si="46">O42-D42</f>
        <v>0</v>
      </c>
      <c r="R42" s="41"/>
    </row>
    <row r="43" spans="2:18" ht="15.9" customHeight="1" x14ac:dyDescent="0.2">
      <c r="B43" s="78"/>
      <c r="C43" s="108"/>
      <c r="D43" s="80"/>
      <c r="E43" s="55">
        <f>E42/D42</f>
        <v>0.11538461538461539</v>
      </c>
      <c r="F43" s="623">
        <f>F42/D42</f>
        <v>0.11538461538461539</v>
      </c>
      <c r="G43" s="56">
        <f>G42/D42</f>
        <v>0</v>
      </c>
      <c r="H43" s="624">
        <f>H42/D42</f>
        <v>0</v>
      </c>
      <c r="I43" s="625">
        <f>I42/D42</f>
        <v>0.80769230769230771</v>
      </c>
      <c r="J43" s="624">
        <f>J42/D42</f>
        <v>0.26923076923076922</v>
      </c>
      <c r="K43" s="624">
        <f>K42/D42</f>
        <v>0.46153846153846156</v>
      </c>
      <c r="L43" s="626">
        <f>L42/D42</f>
        <v>7.6923076923076927E-2</v>
      </c>
      <c r="M43" s="58">
        <f>M42/D42</f>
        <v>7.6923076923076927E-2</v>
      </c>
      <c r="O43" s="51">
        <f t="shared" si="45"/>
        <v>1</v>
      </c>
      <c r="P43" s="51"/>
      <c r="Q43" s="41">
        <f t="shared" ref="Q43:R44" si="47">1-O43</f>
        <v>0</v>
      </c>
      <c r="R43" s="41"/>
    </row>
    <row r="44" spans="2:18" ht="15.9" customHeight="1" x14ac:dyDescent="0.2">
      <c r="B44" s="78"/>
      <c r="C44" s="108"/>
      <c r="D44" s="92"/>
      <c r="E44" s="82"/>
      <c r="F44" s="638">
        <f>F42/E42</f>
        <v>1</v>
      </c>
      <c r="G44" s="638">
        <f>G42/E42</f>
        <v>0</v>
      </c>
      <c r="H44" s="639">
        <f>H42/E42</f>
        <v>0</v>
      </c>
      <c r="I44" s="640"/>
      <c r="J44" s="641">
        <f>J42/I42</f>
        <v>0.33333333333333331</v>
      </c>
      <c r="K44" s="641">
        <f>K42/I42</f>
        <v>0.5714285714285714</v>
      </c>
      <c r="L44" s="642">
        <f>L42/I42</f>
        <v>9.5238095238095233E-2</v>
      </c>
      <c r="M44" s="85"/>
      <c r="O44" s="51">
        <f t="shared" ref="O44" si="48">SUM(F44:H44)</f>
        <v>1</v>
      </c>
      <c r="P44" s="51">
        <f t="shared" ref="P44" si="49">SUM(J44:L44)</f>
        <v>0.99999999999999989</v>
      </c>
      <c r="Q44" s="41">
        <f t="shared" si="47"/>
        <v>0</v>
      </c>
      <c r="R44" s="41">
        <f t="shared" si="47"/>
        <v>0</v>
      </c>
    </row>
    <row r="45" spans="2:18" ht="15.9" customHeight="1" x14ac:dyDescent="0.2">
      <c r="B45" s="78"/>
      <c r="C45" s="108" t="s">
        <v>229</v>
      </c>
      <c r="D45" s="644">
        <f>[1]表1!E44</f>
        <v>31</v>
      </c>
      <c r="E45" s="45">
        <f>SUM(F45:H45)</f>
        <v>2</v>
      </c>
      <c r="F45" s="634">
        <v>1</v>
      </c>
      <c r="G45" s="74">
        <v>1</v>
      </c>
      <c r="H45" s="635">
        <v>0</v>
      </c>
      <c r="I45" s="636">
        <f>SUM(J45:L45)</f>
        <v>29</v>
      </c>
      <c r="J45" s="635">
        <v>15</v>
      </c>
      <c r="K45" s="635">
        <v>13</v>
      </c>
      <c r="L45" s="637">
        <v>1</v>
      </c>
      <c r="M45" s="48">
        <v>0</v>
      </c>
      <c r="O45" s="11">
        <f t="shared" ref="O45:O46" si="50">E45+I45+M45</f>
        <v>31</v>
      </c>
      <c r="Q45" s="41">
        <f t="shared" ref="Q45" si="51">O45-D45</f>
        <v>0</v>
      </c>
      <c r="R45" s="41"/>
    </row>
    <row r="46" spans="2:18" ht="15.9" customHeight="1" x14ac:dyDescent="0.2">
      <c r="B46" s="78"/>
      <c r="C46" s="109"/>
      <c r="D46" s="80"/>
      <c r="E46" s="55">
        <f>E45/D45</f>
        <v>6.4516129032258063E-2</v>
      </c>
      <c r="F46" s="623">
        <f>F45/D45</f>
        <v>3.2258064516129031E-2</v>
      </c>
      <c r="G46" s="56">
        <f>G45/D45</f>
        <v>3.2258064516129031E-2</v>
      </c>
      <c r="H46" s="624">
        <f>H45/D45</f>
        <v>0</v>
      </c>
      <c r="I46" s="625">
        <f>I45/D45</f>
        <v>0.93548387096774188</v>
      </c>
      <c r="J46" s="624">
        <f>J45/D45</f>
        <v>0.4838709677419355</v>
      </c>
      <c r="K46" s="624">
        <f>K45/D45</f>
        <v>0.41935483870967744</v>
      </c>
      <c r="L46" s="626">
        <f>L45/D45</f>
        <v>3.2258064516129031E-2</v>
      </c>
      <c r="M46" s="58">
        <f>M45/D45</f>
        <v>0</v>
      </c>
      <c r="O46" s="51">
        <f t="shared" si="50"/>
        <v>1</v>
      </c>
      <c r="P46" s="51"/>
      <c r="Q46" s="41">
        <f t="shared" ref="Q46:R47" si="52">1-O46</f>
        <v>0</v>
      </c>
      <c r="R46" s="41"/>
    </row>
    <row r="47" spans="2:18" ht="15.9" customHeight="1" x14ac:dyDescent="0.2">
      <c r="B47" s="78"/>
      <c r="C47" s="109"/>
      <c r="D47" s="92"/>
      <c r="E47" s="82"/>
      <c r="F47" s="638">
        <f>F45/E45</f>
        <v>0.5</v>
      </c>
      <c r="G47" s="638">
        <f>G45/E45</f>
        <v>0.5</v>
      </c>
      <c r="H47" s="639">
        <f>H45/E45</f>
        <v>0</v>
      </c>
      <c r="I47" s="640"/>
      <c r="J47" s="641">
        <f>J45/I45</f>
        <v>0.51724137931034486</v>
      </c>
      <c r="K47" s="641">
        <f>K45/I45</f>
        <v>0.44827586206896552</v>
      </c>
      <c r="L47" s="642">
        <f>L45/I45</f>
        <v>3.4482758620689655E-2</v>
      </c>
      <c r="M47" s="85"/>
      <c r="O47" s="51">
        <f t="shared" ref="O47" si="53">SUM(F47:H47)</f>
        <v>1</v>
      </c>
      <c r="P47" s="51">
        <f t="shared" ref="P47" si="54">SUM(J47:L47)</f>
        <v>1</v>
      </c>
      <c r="Q47" s="41">
        <f t="shared" si="52"/>
        <v>0</v>
      </c>
      <c r="R47" s="41">
        <f t="shared" si="52"/>
        <v>0</v>
      </c>
    </row>
    <row r="48" spans="2:18" ht="15.9" customHeight="1" x14ac:dyDescent="0.2">
      <c r="B48" s="78"/>
      <c r="C48" s="108" t="s">
        <v>230</v>
      </c>
      <c r="D48" s="644">
        <f>[1]表1!E47</f>
        <v>26</v>
      </c>
      <c r="E48" s="45">
        <f>SUM(F48:H48)</f>
        <v>7</v>
      </c>
      <c r="F48" s="634">
        <v>7</v>
      </c>
      <c r="G48" s="74">
        <v>0</v>
      </c>
      <c r="H48" s="635">
        <v>0</v>
      </c>
      <c r="I48" s="636">
        <f>SUM(J48:L48)</f>
        <v>19</v>
      </c>
      <c r="J48" s="635">
        <v>5</v>
      </c>
      <c r="K48" s="635">
        <v>6</v>
      </c>
      <c r="L48" s="637">
        <v>8</v>
      </c>
      <c r="M48" s="48">
        <v>0</v>
      </c>
      <c r="O48" s="11">
        <f t="shared" ref="O48:O49" si="55">E48+I48+M48</f>
        <v>26</v>
      </c>
      <c r="Q48" s="41">
        <f t="shared" ref="Q48" si="56">O48-D48</f>
        <v>0</v>
      </c>
      <c r="R48" s="41"/>
    </row>
    <row r="49" spans="2:18" ht="15.9" customHeight="1" x14ac:dyDescent="0.2">
      <c r="B49" s="78"/>
      <c r="C49" s="109"/>
      <c r="D49" s="80"/>
      <c r="E49" s="55">
        <f>E48/D48</f>
        <v>0.26923076923076922</v>
      </c>
      <c r="F49" s="623">
        <f>F48/D48</f>
        <v>0.26923076923076922</v>
      </c>
      <c r="G49" s="56">
        <f>G48/D48</f>
        <v>0</v>
      </c>
      <c r="H49" s="624">
        <f>H48/D48</f>
        <v>0</v>
      </c>
      <c r="I49" s="625">
        <f>I48/D48</f>
        <v>0.73076923076923073</v>
      </c>
      <c r="J49" s="624">
        <f>J48/D48</f>
        <v>0.19230769230769232</v>
      </c>
      <c r="K49" s="624">
        <f>K48/D48</f>
        <v>0.23076923076923078</v>
      </c>
      <c r="L49" s="626">
        <f>L48/D48</f>
        <v>0.30769230769230771</v>
      </c>
      <c r="M49" s="58">
        <f>M48/D48</f>
        <v>0</v>
      </c>
      <c r="O49" s="51">
        <f t="shared" si="55"/>
        <v>1</v>
      </c>
      <c r="P49" s="51"/>
      <c r="Q49" s="41">
        <f t="shared" ref="Q49:R50" si="57">1-O49</f>
        <v>0</v>
      </c>
      <c r="R49" s="41"/>
    </row>
    <row r="50" spans="2:18" ht="15.9" customHeight="1" thickBot="1" x14ac:dyDescent="0.25">
      <c r="B50" s="78"/>
      <c r="C50" s="110"/>
      <c r="D50" s="99"/>
      <c r="E50" s="64"/>
      <c r="F50" s="101">
        <f>F48/E48</f>
        <v>1</v>
      </c>
      <c r="G50" s="101">
        <f>G48/E48</f>
        <v>0</v>
      </c>
      <c r="H50" s="650">
        <f>H48/E48</f>
        <v>0</v>
      </c>
      <c r="I50" s="651"/>
      <c r="J50" s="652">
        <f>J48/I48</f>
        <v>0.26315789473684209</v>
      </c>
      <c r="K50" s="652">
        <f>K48/I48</f>
        <v>0.31578947368421051</v>
      </c>
      <c r="L50" s="653">
        <f>L48/I48</f>
        <v>0.42105263157894735</v>
      </c>
      <c r="M50" s="67"/>
      <c r="O50" s="51">
        <f t="shared" ref="O50" si="58">SUM(F50:H50)</f>
        <v>1</v>
      </c>
      <c r="P50" s="51">
        <f t="shared" ref="P50" si="59">SUM(J50:L50)</f>
        <v>1</v>
      </c>
      <c r="Q50" s="41">
        <f t="shared" si="57"/>
        <v>0</v>
      </c>
      <c r="R50" s="41">
        <f t="shared" si="57"/>
        <v>0</v>
      </c>
    </row>
    <row r="51" spans="2:18" ht="15.9" customHeight="1" thickTop="1" x14ac:dyDescent="0.2">
      <c r="B51" s="78"/>
      <c r="C51" s="113" t="s">
        <v>231</v>
      </c>
      <c r="D51" s="525">
        <f>D36+D39+D42+D45</f>
        <v>274</v>
      </c>
      <c r="E51" s="73">
        <f t="shared" ref="E51:M51" si="60">E36+E39+E42+E45</f>
        <v>40</v>
      </c>
      <c r="F51" s="634">
        <f t="shared" si="60"/>
        <v>32</v>
      </c>
      <c r="G51" s="74">
        <f t="shared" si="60"/>
        <v>5</v>
      </c>
      <c r="H51" s="635">
        <f t="shared" si="60"/>
        <v>3</v>
      </c>
      <c r="I51" s="636">
        <f t="shared" si="60"/>
        <v>207</v>
      </c>
      <c r="J51" s="635">
        <f t="shared" si="60"/>
        <v>72</v>
      </c>
      <c r="K51" s="635">
        <f t="shared" si="60"/>
        <v>99</v>
      </c>
      <c r="L51" s="637">
        <f t="shared" si="60"/>
        <v>36</v>
      </c>
      <c r="M51" s="76">
        <f t="shared" si="60"/>
        <v>27</v>
      </c>
      <c r="O51" s="11">
        <f t="shared" ref="O51:O52" si="61">E51+I51+M51</f>
        <v>274</v>
      </c>
      <c r="Q51" s="41">
        <f t="shared" ref="Q51" si="62">O51-D51</f>
        <v>0</v>
      </c>
      <c r="R51" s="41"/>
    </row>
    <row r="52" spans="2:18" ht="15.9" customHeight="1" x14ac:dyDescent="0.2">
      <c r="B52" s="78"/>
      <c r="C52" s="115" t="s">
        <v>232</v>
      </c>
      <c r="D52" s="511"/>
      <c r="E52" s="55">
        <f>E51/D51</f>
        <v>0.145985401459854</v>
      </c>
      <c r="F52" s="623">
        <f>F51/D51</f>
        <v>0.11678832116788321</v>
      </c>
      <c r="G52" s="56">
        <f>G51/D51</f>
        <v>1.824817518248175E-2</v>
      </c>
      <c r="H52" s="624">
        <f>H51/D51</f>
        <v>1.0948905109489052E-2</v>
      </c>
      <c r="I52" s="625">
        <f>I51/D51</f>
        <v>0.75547445255474455</v>
      </c>
      <c r="J52" s="624">
        <f>J51/D51</f>
        <v>0.26277372262773724</v>
      </c>
      <c r="K52" s="624">
        <f>K51/D51</f>
        <v>0.36131386861313869</v>
      </c>
      <c r="L52" s="626">
        <f>L51/D51</f>
        <v>0.13138686131386862</v>
      </c>
      <c r="M52" s="58">
        <f>M51/D51</f>
        <v>9.8540145985401464E-2</v>
      </c>
      <c r="O52" s="51">
        <f t="shared" si="61"/>
        <v>1</v>
      </c>
      <c r="P52" s="51"/>
      <c r="Q52" s="41">
        <f t="shared" ref="Q52:R53" si="63">1-O52</f>
        <v>0</v>
      </c>
      <c r="R52" s="41"/>
    </row>
    <row r="53" spans="2:18" ht="15.9" customHeight="1" x14ac:dyDescent="0.2">
      <c r="B53" s="78"/>
      <c r="C53" s="122"/>
      <c r="D53" s="512"/>
      <c r="E53" s="654"/>
      <c r="F53" s="638">
        <f>F51/E51</f>
        <v>0.8</v>
      </c>
      <c r="G53" s="638">
        <f>G51/E51</f>
        <v>0.125</v>
      </c>
      <c r="H53" s="639">
        <f>H51/E51</f>
        <v>7.4999999999999997E-2</v>
      </c>
      <c r="I53" s="640"/>
      <c r="J53" s="641">
        <f>J51/I51</f>
        <v>0.34782608695652173</v>
      </c>
      <c r="K53" s="641">
        <f>K51/I51</f>
        <v>0.47826086956521741</v>
      </c>
      <c r="L53" s="642">
        <f>L51/I51</f>
        <v>0.17391304347826086</v>
      </c>
      <c r="M53" s="655"/>
      <c r="O53" s="51">
        <f t="shared" ref="O53" si="64">SUM(F53:H53)</f>
        <v>1</v>
      </c>
      <c r="P53" s="51">
        <f t="shared" ref="P53" si="65">SUM(J53:L53)</f>
        <v>1</v>
      </c>
      <c r="Q53" s="41">
        <f t="shared" si="63"/>
        <v>0</v>
      </c>
      <c r="R53" s="41">
        <f t="shared" si="63"/>
        <v>0</v>
      </c>
    </row>
    <row r="54" spans="2:18" ht="15.9" customHeight="1" x14ac:dyDescent="0.2">
      <c r="B54" s="78"/>
      <c r="C54" s="124" t="s">
        <v>231</v>
      </c>
      <c r="D54" s="525">
        <f>D39+D42+D45+D48</f>
        <v>136</v>
      </c>
      <c r="E54" s="656">
        <f t="shared" ref="E54:M54" si="66">E39+E42+E45+E48</f>
        <v>18</v>
      </c>
      <c r="F54" s="634">
        <f t="shared" si="66"/>
        <v>17</v>
      </c>
      <c r="G54" s="74">
        <f t="shared" si="66"/>
        <v>1</v>
      </c>
      <c r="H54" s="635">
        <f t="shared" si="66"/>
        <v>0</v>
      </c>
      <c r="I54" s="636">
        <f t="shared" si="66"/>
        <v>112</v>
      </c>
      <c r="J54" s="635">
        <f t="shared" si="66"/>
        <v>45</v>
      </c>
      <c r="K54" s="635">
        <f t="shared" si="66"/>
        <v>47</v>
      </c>
      <c r="L54" s="637">
        <f t="shared" si="66"/>
        <v>20</v>
      </c>
      <c r="M54" s="76">
        <f t="shared" si="66"/>
        <v>6</v>
      </c>
      <c r="O54" s="11">
        <f t="shared" ref="O54:O55" si="67">E54+I54+M54</f>
        <v>136</v>
      </c>
      <c r="Q54" s="41">
        <f t="shared" ref="Q54" si="68">O54-D54</f>
        <v>0</v>
      </c>
      <c r="R54" s="41"/>
    </row>
    <row r="55" spans="2:18" ht="15.9" customHeight="1" x14ac:dyDescent="0.2">
      <c r="B55" s="78"/>
      <c r="C55" s="115" t="s">
        <v>233</v>
      </c>
      <c r="D55" s="511"/>
      <c r="E55" s="55">
        <f>E54/D54</f>
        <v>0.13235294117647059</v>
      </c>
      <c r="F55" s="623">
        <f>F54/D54</f>
        <v>0.125</v>
      </c>
      <c r="G55" s="56">
        <f>G54/D54</f>
        <v>7.3529411764705881E-3</v>
      </c>
      <c r="H55" s="624">
        <f>H54/D54</f>
        <v>0</v>
      </c>
      <c r="I55" s="625">
        <f>I54/D54</f>
        <v>0.82352941176470584</v>
      </c>
      <c r="J55" s="624">
        <f>J54/D54</f>
        <v>0.33088235294117646</v>
      </c>
      <c r="K55" s="624">
        <f>K54/D54</f>
        <v>0.34558823529411764</v>
      </c>
      <c r="L55" s="626">
        <f>L54/D54</f>
        <v>0.14705882352941177</v>
      </c>
      <c r="M55" s="58">
        <f>M54/D54</f>
        <v>4.4117647058823532E-2</v>
      </c>
      <c r="O55" s="51">
        <f t="shared" si="67"/>
        <v>0.99999999999999989</v>
      </c>
      <c r="P55" s="51"/>
      <c r="Q55" s="41">
        <f t="shared" ref="Q55:R56" si="69">1-O55</f>
        <v>0</v>
      </c>
      <c r="R55" s="41"/>
    </row>
    <row r="56" spans="2:18" ht="15.9" customHeight="1" thickBot="1" x14ac:dyDescent="0.25">
      <c r="B56" s="125"/>
      <c r="C56" s="122"/>
      <c r="D56" s="512"/>
      <c r="E56" s="126"/>
      <c r="F56" s="657">
        <f>F54/E54</f>
        <v>0.94444444444444442</v>
      </c>
      <c r="G56" s="657">
        <f>G54/E54</f>
        <v>5.5555555555555552E-2</v>
      </c>
      <c r="H56" s="658">
        <f>H54/E54</f>
        <v>0</v>
      </c>
      <c r="I56" s="659"/>
      <c r="J56" s="660">
        <f>J54/I54</f>
        <v>0.4017857142857143</v>
      </c>
      <c r="K56" s="660">
        <f>K54/I54</f>
        <v>0.41964285714285715</v>
      </c>
      <c r="L56" s="661">
        <f>L54/I54</f>
        <v>0.17857142857142858</v>
      </c>
      <c r="M56" s="129"/>
      <c r="O56" s="51">
        <f t="shared" ref="O56" si="70">SUM(F56:H56)</f>
        <v>1</v>
      </c>
      <c r="P56" s="51">
        <f t="shared" ref="P56" si="71">SUM(J56:L56)</f>
        <v>1</v>
      </c>
      <c r="Q56" s="41">
        <f t="shared" si="69"/>
        <v>0</v>
      </c>
      <c r="R56" s="41">
        <f t="shared" si="69"/>
        <v>0</v>
      </c>
    </row>
    <row r="57" spans="2:18" ht="15" customHeight="1" x14ac:dyDescent="0.2">
      <c r="C57" s="131"/>
      <c r="D57" s="132"/>
      <c r="E57" s="133"/>
      <c r="F57" s="133"/>
      <c r="G57" s="133"/>
      <c r="H57" s="133"/>
      <c r="I57" s="133"/>
      <c r="J57" s="133"/>
      <c r="K57" s="133"/>
      <c r="L57" s="133"/>
      <c r="M57" s="133"/>
    </row>
    <row r="58" spans="2:18" x14ac:dyDescent="0.2">
      <c r="B58" s="11" t="s">
        <v>234</v>
      </c>
      <c r="D58" s="11">
        <f>D33+D36+D39+D42+D45+D48</f>
        <v>379</v>
      </c>
      <c r="E58" s="11">
        <f t="shared" ref="E58:M58" si="72">E33+E36+E39+E42+E45+E48</f>
        <v>62</v>
      </c>
      <c r="F58" s="11">
        <f t="shared" si="72"/>
        <v>50</v>
      </c>
      <c r="G58" s="11">
        <f t="shared" si="72"/>
        <v>8</v>
      </c>
      <c r="H58" s="11">
        <f t="shared" si="72"/>
        <v>4</v>
      </c>
      <c r="I58" s="11">
        <f t="shared" si="72"/>
        <v>274</v>
      </c>
      <c r="J58" s="11">
        <f t="shared" si="72"/>
        <v>86</v>
      </c>
      <c r="K58" s="11">
        <f t="shared" si="72"/>
        <v>132</v>
      </c>
      <c r="L58" s="11">
        <f t="shared" si="72"/>
        <v>56</v>
      </c>
      <c r="M58" s="11">
        <f t="shared" si="72"/>
        <v>43</v>
      </c>
    </row>
    <row r="59" spans="2:18" x14ac:dyDescent="0.2">
      <c r="B59" s="51" t="s">
        <v>235</v>
      </c>
      <c r="E59" s="134">
        <f>E58/D58</f>
        <v>0.16358839050131926</v>
      </c>
      <c r="F59" s="134">
        <f>F58/D58</f>
        <v>0.13192612137203166</v>
      </c>
      <c r="G59" s="134">
        <f>G58/D58</f>
        <v>2.1108179419525065E-2</v>
      </c>
      <c r="H59" s="134">
        <f>H58/D58</f>
        <v>1.0554089709762533E-2</v>
      </c>
      <c r="I59" s="134">
        <f>I58/D58</f>
        <v>0.72295514511873349</v>
      </c>
      <c r="J59" s="134">
        <f>J58/D58</f>
        <v>0.22691292875989447</v>
      </c>
      <c r="K59" s="134">
        <f>K58/D58</f>
        <v>0.34828496042216361</v>
      </c>
      <c r="L59" s="134">
        <f>L58/D58</f>
        <v>0.14775725593667546</v>
      </c>
      <c r="M59" s="134">
        <f>M58/D58</f>
        <v>0.11345646437994723</v>
      </c>
    </row>
    <row r="60" spans="2:18" x14ac:dyDescent="0.2">
      <c r="B60" s="51" t="s">
        <v>407</v>
      </c>
      <c r="E60" s="134"/>
      <c r="F60" s="134">
        <f>F58/E58</f>
        <v>0.80645161290322576</v>
      </c>
      <c r="G60" s="134">
        <f>G58/E58</f>
        <v>0.12903225806451613</v>
      </c>
      <c r="H60" s="134">
        <f>H58/E58</f>
        <v>6.4516129032258063E-2</v>
      </c>
      <c r="I60" s="134"/>
      <c r="J60" s="134">
        <f>J58/I58</f>
        <v>0.31386861313868614</v>
      </c>
      <c r="K60" s="134">
        <f>K58/I58</f>
        <v>0.48175182481751827</v>
      </c>
      <c r="L60" s="134">
        <f>L58/I58</f>
        <v>0.20437956204379562</v>
      </c>
      <c r="M60" s="134"/>
    </row>
    <row r="61" spans="2:18" x14ac:dyDescent="0.2">
      <c r="B61" s="135"/>
      <c r="E61" s="134"/>
      <c r="F61" s="134"/>
      <c r="G61" s="134"/>
      <c r="H61" s="134"/>
      <c r="I61" s="134"/>
      <c r="J61" s="134"/>
      <c r="K61" s="134"/>
      <c r="L61" s="134"/>
      <c r="M61" s="134"/>
    </row>
    <row r="62" spans="2:18" x14ac:dyDescent="0.2">
      <c r="B62" s="11" t="s">
        <v>237</v>
      </c>
      <c r="D62" s="136">
        <f>D51+D33+D48</f>
        <v>379</v>
      </c>
      <c r="E62" s="136">
        <f>E51+E33+E48</f>
        <v>62</v>
      </c>
      <c r="F62" s="136">
        <f t="shared" ref="F62:M62" si="73">F51+F33+F48</f>
        <v>50</v>
      </c>
      <c r="G62" s="136">
        <f t="shared" si="73"/>
        <v>8</v>
      </c>
      <c r="H62" s="136">
        <f t="shared" si="73"/>
        <v>4</v>
      </c>
      <c r="I62" s="136">
        <f t="shared" si="73"/>
        <v>274</v>
      </c>
      <c r="J62" s="136">
        <f t="shared" si="73"/>
        <v>86</v>
      </c>
      <c r="K62" s="136">
        <f t="shared" si="73"/>
        <v>132</v>
      </c>
      <c r="L62" s="136">
        <f t="shared" si="73"/>
        <v>56</v>
      </c>
      <c r="M62" s="136">
        <f t="shared" si="73"/>
        <v>43</v>
      </c>
    </row>
    <row r="63" spans="2:18" x14ac:dyDescent="0.2">
      <c r="D63" s="137">
        <f>D54+D33+D36</f>
        <v>379</v>
      </c>
      <c r="E63" s="137">
        <f>E54+E33+E36</f>
        <v>62</v>
      </c>
      <c r="F63" s="137">
        <f t="shared" ref="F63:M63" si="74">F54+F33+F36</f>
        <v>50</v>
      </c>
      <c r="G63" s="137">
        <f t="shared" si="74"/>
        <v>8</v>
      </c>
      <c r="H63" s="137">
        <f t="shared" si="74"/>
        <v>4</v>
      </c>
      <c r="I63" s="137">
        <f t="shared" si="74"/>
        <v>274</v>
      </c>
      <c r="J63" s="137">
        <f t="shared" si="74"/>
        <v>86</v>
      </c>
      <c r="K63" s="137">
        <f t="shared" si="74"/>
        <v>132</v>
      </c>
      <c r="L63" s="137">
        <f t="shared" si="74"/>
        <v>56</v>
      </c>
      <c r="M63" s="137">
        <f t="shared" si="74"/>
        <v>43</v>
      </c>
    </row>
    <row r="65" spans="2:13" x14ac:dyDescent="0.2">
      <c r="B65" s="41" t="s">
        <v>238</v>
      </c>
      <c r="D65" s="41">
        <f>D58-D12</f>
        <v>0</v>
      </c>
      <c r="E65" s="41">
        <f t="shared" ref="E65:M67" si="75">E58-E12</f>
        <v>0</v>
      </c>
      <c r="F65" s="41">
        <f t="shared" si="75"/>
        <v>0</v>
      </c>
      <c r="G65" s="41">
        <f t="shared" si="75"/>
        <v>0</v>
      </c>
      <c r="H65" s="41">
        <f t="shared" si="75"/>
        <v>0</v>
      </c>
      <c r="I65" s="41">
        <f t="shared" si="75"/>
        <v>0</v>
      </c>
      <c r="J65" s="41">
        <f t="shared" si="75"/>
        <v>0</v>
      </c>
      <c r="K65" s="41">
        <f t="shared" si="75"/>
        <v>0</v>
      </c>
      <c r="L65" s="41">
        <f t="shared" si="75"/>
        <v>0</v>
      </c>
      <c r="M65" s="41">
        <f t="shared" si="75"/>
        <v>0</v>
      </c>
    </row>
    <row r="66" spans="2:13" x14ac:dyDescent="0.2">
      <c r="D66" s="41"/>
      <c r="E66" s="41">
        <f t="shared" si="75"/>
        <v>0</v>
      </c>
      <c r="F66" s="41">
        <f t="shared" si="75"/>
        <v>0</v>
      </c>
      <c r="G66" s="41">
        <f t="shared" si="75"/>
        <v>0</v>
      </c>
      <c r="H66" s="41">
        <f t="shared" si="75"/>
        <v>0</v>
      </c>
      <c r="I66" s="41">
        <f t="shared" si="75"/>
        <v>0</v>
      </c>
      <c r="J66" s="41">
        <f t="shared" si="75"/>
        <v>0</v>
      </c>
      <c r="K66" s="41">
        <f t="shared" si="75"/>
        <v>0</v>
      </c>
      <c r="L66" s="41">
        <f t="shared" si="75"/>
        <v>0</v>
      </c>
      <c r="M66" s="41">
        <f t="shared" si="75"/>
        <v>0</v>
      </c>
    </row>
    <row r="67" spans="2:13" x14ac:dyDescent="0.2">
      <c r="D67" s="41"/>
      <c r="E67" s="41"/>
      <c r="F67" s="41">
        <f t="shared" si="75"/>
        <v>0</v>
      </c>
      <c r="G67" s="41">
        <f t="shared" si="75"/>
        <v>0</v>
      </c>
      <c r="H67" s="41">
        <f t="shared" si="75"/>
        <v>0</v>
      </c>
      <c r="I67" s="41"/>
      <c r="J67" s="41">
        <f t="shared" si="75"/>
        <v>0</v>
      </c>
      <c r="K67" s="41">
        <f t="shared" si="75"/>
        <v>0</v>
      </c>
      <c r="L67" s="41">
        <f t="shared" si="75"/>
        <v>0</v>
      </c>
      <c r="M67" s="41"/>
    </row>
    <row r="68" spans="2:13" x14ac:dyDescent="0.2">
      <c r="D68" s="41"/>
      <c r="E68" s="41"/>
      <c r="F68" s="41"/>
      <c r="G68" s="41"/>
      <c r="H68" s="41"/>
      <c r="I68" s="41"/>
      <c r="J68" s="41"/>
      <c r="K68" s="41"/>
      <c r="L68" s="41"/>
      <c r="M68" s="41"/>
    </row>
    <row r="69" spans="2:13" x14ac:dyDescent="0.2">
      <c r="D69" s="41">
        <f>D62-D58</f>
        <v>0</v>
      </c>
      <c r="E69" s="41">
        <f t="shared" ref="E69:M69" si="76">E62-E58</f>
        <v>0</v>
      </c>
      <c r="F69" s="41">
        <f t="shared" si="76"/>
        <v>0</v>
      </c>
      <c r="G69" s="41">
        <f t="shared" si="76"/>
        <v>0</v>
      </c>
      <c r="H69" s="41">
        <f t="shared" si="76"/>
        <v>0</v>
      </c>
      <c r="I69" s="41">
        <f t="shared" si="76"/>
        <v>0</v>
      </c>
      <c r="J69" s="41">
        <f t="shared" si="76"/>
        <v>0</v>
      </c>
      <c r="K69" s="41">
        <f t="shared" si="76"/>
        <v>0</v>
      </c>
      <c r="L69" s="41">
        <f t="shared" si="76"/>
        <v>0</v>
      </c>
      <c r="M69" s="41">
        <f t="shared" si="76"/>
        <v>0</v>
      </c>
    </row>
    <row r="70" spans="2:13" x14ac:dyDescent="0.2">
      <c r="D70" s="41">
        <f>D63-D58</f>
        <v>0</v>
      </c>
      <c r="E70" s="41">
        <f t="shared" ref="E70:M70" si="77">E63-E58</f>
        <v>0</v>
      </c>
      <c r="F70" s="41">
        <f t="shared" si="77"/>
        <v>0</v>
      </c>
      <c r="G70" s="41">
        <f t="shared" si="77"/>
        <v>0</v>
      </c>
      <c r="H70" s="41">
        <f t="shared" si="77"/>
        <v>0</v>
      </c>
      <c r="I70" s="41">
        <f t="shared" si="77"/>
        <v>0</v>
      </c>
      <c r="J70" s="41">
        <f t="shared" si="77"/>
        <v>0</v>
      </c>
      <c r="K70" s="41">
        <f t="shared" si="77"/>
        <v>0</v>
      </c>
      <c r="L70" s="41">
        <f t="shared" si="77"/>
        <v>0</v>
      </c>
      <c r="M70" s="41">
        <f t="shared" si="77"/>
        <v>0</v>
      </c>
    </row>
  </sheetData>
  <mergeCells count="19">
    <mergeCell ref="C27:C29"/>
    <mergeCell ref="C30:C32"/>
    <mergeCell ref="B33:B56"/>
    <mergeCell ref="C33:C35"/>
    <mergeCell ref="C36:C38"/>
    <mergeCell ref="C39:C41"/>
    <mergeCell ref="C42:C44"/>
    <mergeCell ref="C45:C47"/>
    <mergeCell ref="C48:C50"/>
    <mergeCell ref="D9:D11"/>
    <mergeCell ref="M9:M11"/>
    <mergeCell ref="E10:E11"/>
    <mergeCell ref="I10:I11"/>
    <mergeCell ref="B12:C14"/>
    <mergeCell ref="B15:B32"/>
    <mergeCell ref="C15:C17"/>
    <mergeCell ref="C18:C20"/>
    <mergeCell ref="C21:C23"/>
    <mergeCell ref="C24:C26"/>
  </mergeCells>
  <phoneticPr fontId="3"/>
  <pageMargins left="0.78740157480314965" right="0.51181102362204722" top="0.78740157480314965" bottom="0.35433070866141736" header="0.19685039370078741" footer="0.19685039370078741"/>
  <pageSetup paperSize="9" scale="87" firstPageNumber="2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2162-4854-4B77-BC1E-8697156DFCB6}">
  <sheetPr>
    <tabColor rgb="FF92D050"/>
    <pageSetUpPr fitToPage="1"/>
  </sheetPr>
  <dimension ref="B2:N52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11"/>
    <col min="2" max="2" width="4.33203125" style="11" customWidth="1"/>
    <col min="3" max="3" width="16.6640625" style="11" customWidth="1"/>
    <col min="4" max="4" width="17.88671875" style="11" customWidth="1"/>
    <col min="5" max="7" width="19" style="11" customWidth="1"/>
    <col min="8" max="8" width="19.44140625" style="11" customWidth="1"/>
    <col min="9" max="9" width="17.88671875" style="11" customWidth="1"/>
    <col min="10" max="14" width="8.33203125" style="11" customWidth="1"/>
    <col min="15" max="16384" width="9" style="11"/>
  </cols>
  <sheetData>
    <row r="2" spans="2:13" x14ac:dyDescent="0.2">
      <c r="B2" s="11" t="s">
        <v>408</v>
      </c>
    </row>
    <row r="4" spans="2:13" x14ac:dyDescent="0.2">
      <c r="H4" s="593" t="s">
        <v>197</v>
      </c>
    </row>
    <row r="5" spans="2:13" x14ac:dyDescent="0.2">
      <c r="H5" s="593" t="s">
        <v>198</v>
      </c>
    </row>
    <row r="6" spans="2:13" ht="10.5" customHeight="1" x14ac:dyDescent="0.2">
      <c r="H6" s="593"/>
    </row>
    <row r="7" spans="2:13" ht="13.8" thickBot="1" x14ac:dyDescent="0.25">
      <c r="I7" s="14" t="s">
        <v>201</v>
      </c>
      <c r="M7" s="14"/>
    </row>
    <row r="8" spans="2:13" ht="7.5" customHeight="1" x14ac:dyDescent="0.2">
      <c r="B8" s="15"/>
      <c r="C8" s="16"/>
      <c r="D8" s="662" t="s">
        <v>409</v>
      </c>
      <c r="E8" s="663" t="s">
        <v>410</v>
      </c>
      <c r="F8" s="664" t="s">
        <v>411</v>
      </c>
      <c r="G8" s="664" t="s">
        <v>412</v>
      </c>
      <c r="H8" s="664" t="s">
        <v>413</v>
      </c>
      <c r="I8" s="665" t="s">
        <v>206</v>
      </c>
    </row>
    <row r="9" spans="2:13" ht="7.5" customHeight="1" x14ac:dyDescent="0.2">
      <c r="B9" s="23"/>
      <c r="C9" s="24"/>
      <c r="D9" s="666"/>
      <c r="E9" s="667"/>
      <c r="F9" s="668"/>
      <c r="G9" s="668"/>
      <c r="H9" s="668"/>
      <c r="I9" s="666"/>
    </row>
    <row r="10" spans="2:13" ht="66.75" customHeight="1" x14ac:dyDescent="0.2">
      <c r="B10" s="32"/>
      <c r="C10" s="33"/>
      <c r="D10" s="669"/>
      <c r="E10" s="670"/>
      <c r="F10" s="671"/>
      <c r="G10" s="671"/>
      <c r="H10" s="671"/>
      <c r="I10" s="669"/>
      <c r="K10" s="11" t="s">
        <v>211</v>
      </c>
      <c r="L10" s="31" t="s">
        <v>215</v>
      </c>
    </row>
    <row r="11" spans="2:13" ht="20.100000000000001" customHeight="1" x14ac:dyDescent="0.2">
      <c r="B11" s="42" t="s">
        <v>216</v>
      </c>
      <c r="C11" s="43"/>
      <c r="D11" s="50">
        <f>SUM(D13:D24)</f>
        <v>148</v>
      </c>
      <c r="E11" s="45">
        <f>E13+E15+E17+E19+E21+E23</f>
        <v>5</v>
      </c>
      <c r="F11" s="619">
        <f>F13+F15+F17+F19+F21+F23</f>
        <v>5</v>
      </c>
      <c r="G11" s="619">
        <f>G13+G15+G17+G19+G21+G23</f>
        <v>3</v>
      </c>
      <c r="H11" s="46">
        <f>H13+H15+H17+H19+H21+H23</f>
        <v>113</v>
      </c>
      <c r="I11" s="622">
        <f>I13+I15+I17+I19+I21+I23</f>
        <v>22</v>
      </c>
      <c r="K11" s="11">
        <f>SUM(E11:I11)</f>
        <v>148</v>
      </c>
      <c r="L11" s="41">
        <f>K11-D11</f>
        <v>0</v>
      </c>
    </row>
    <row r="12" spans="2:13" ht="20.100000000000001" customHeight="1" thickBot="1" x14ac:dyDescent="0.25">
      <c r="B12" s="52"/>
      <c r="C12" s="53"/>
      <c r="D12" s="672"/>
      <c r="E12" s="673">
        <f>E11/D11</f>
        <v>3.3783783783783786E-2</v>
      </c>
      <c r="F12" s="674">
        <f t="shared" ref="F12" si="0">F11/D11</f>
        <v>3.3783783783783786E-2</v>
      </c>
      <c r="G12" s="674">
        <f t="shared" ref="G12" si="1">G11/D11</f>
        <v>2.0270270270270271E-2</v>
      </c>
      <c r="H12" s="675">
        <f t="shared" ref="H12" si="2">H11/D11</f>
        <v>0.76351351351351349</v>
      </c>
      <c r="I12" s="676">
        <f>I11/D11</f>
        <v>0.14864864864864866</v>
      </c>
      <c r="J12" s="51"/>
      <c r="K12" s="51">
        <f>SUM(E12:I12)</f>
        <v>1</v>
      </c>
      <c r="L12" s="41">
        <f>1-K12</f>
        <v>0</v>
      </c>
    </row>
    <row r="13" spans="2:13" ht="20.100000000000001" customHeight="1" thickTop="1" x14ac:dyDescent="0.2">
      <c r="B13" s="70" t="s">
        <v>217</v>
      </c>
      <c r="C13" s="71" t="s">
        <v>218</v>
      </c>
      <c r="D13" s="677">
        <f>SUM(E13:I13)</f>
        <v>11</v>
      </c>
      <c r="E13" s="633">
        <v>0</v>
      </c>
      <c r="F13" s="645">
        <v>1</v>
      </c>
      <c r="G13" s="645">
        <v>0</v>
      </c>
      <c r="H13" s="646">
        <v>7</v>
      </c>
      <c r="I13" s="648">
        <v>3</v>
      </c>
      <c r="K13" s="11">
        <f t="shared" ref="K13:K40" si="3">SUM(E13:I13)</f>
        <v>11</v>
      </c>
      <c r="L13" s="41">
        <f>K13-D13</f>
        <v>0</v>
      </c>
    </row>
    <row r="14" spans="2:13" ht="20.100000000000001" customHeight="1" x14ac:dyDescent="0.2">
      <c r="B14" s="78"/>
      <c r="C14" s="79"/>
      <c r="D14" s="672"/>
      <c r="E14" s="678">
        <f>E13/D13</f>
        <v>0</v>
      </c>
      <c r="F14" s="679">
        <f t="shared" ref="F14" si="4">F13/D13</f>
        <v>9.0909090909090912E-2</v>
      </c>
      <c r="G14" s="679">
        <f t="shared" ref="G14" si="5">G13/D13</f>
        <v>0</v>
      </c>
      <c r="H14" s="680">
        <f t="shared" ref="H14" si="6">H13/D13</f>
        <v>0.63636363636363635</v>
      </c>
      <c r="I14" s="681">
        <f>I13/D13</f>
        <v>0.27272727272727271</v>
      </c>
      <c r="K14" s="51">
        <f t="shared" si="3"/>
        <v>1</v>
      </c>
      <c r="L14" s="41">
        <f t="shared" ref="L14" si="7">1-K14</f>
        <v>0</v>
      </c>
    </row>
    <row r="15" spans="2:13" ht="20.100000000000001" customHeight="1" x14ac:dyDescent="0.2">
      <c r="B15" s="78"/>
      <c r="C15" s="88" t="s">
        <v>219</v>
      </c>
      <c r="D15" s="50">
        <f>SUM(E15:I15)</f>
        <v>27</v>
      </c>
      <c r="E15" s="45">
        <v>0</v>
      </c>
      <c r="F15" s="619">
        <v>0</v>
      </c>
      <c r="G15" s="619">
        <v>0</v>
      </c>
      <c r="H15" s="46">
        <v>25</v>
      </c>
      <c r="I15" s="622">
        <v>2</v>
      </c>
      <c r="K15" s="11">
        <f t="shared" si="3"/>
        <v>27</v>
      </c>
      <c r="L15" s="41">
        <f t="shared" ref="L15" si="8">K15-D15</f>
        <v>0</v>
      </c>
    </row>
    <row r="16" spans="2:13" ht="20.100000000000001" customHeight="1" x14ac:dyDescent="0.2">
      <c r="B16" s="78"/>
      <c r="C16" s="79"/>
      <c r="D16" s="682"/>
      <c r="E16" s="678">
        <f>E15/D15</f>
        <v>0</v>
      </c>
      <c r="F16" s="679">
        <f t="shared" ref="F16" si="9">F15/D15</f>
        <v>0</v>
      </c>
      <c r="G16" s="679">
        <f t="shared" ref="G16" si="10">G15/D15</f>
        <v>0</v>
      </c>
      <c r="H16" s="680">
        <f t="shared" ref="H16" si="11">H15/D15</f>
        <v>0.92592592592592593</v>
      </c>
      <c r="I16" s="681">
        <f>I15/D15</f>
        <v>7.407407407407407E-2</v>
      </c>
      <c r="K16" s="51">
        <f t="shared" si="3"/>
        <v>1</v>
      </c>
      <c r="L16" s="41">
        <f t="shared" ref="L16" si="12">1-K16</f>
        <v>0</v>
      </c>
    </row>
    <row r="17" spans="2:12" ht="20.100000000000001" customHeight="1" x14ac:dyDescent="0.2">
      <c r="B17" s="78"/>
      <c r="C17" s="88" t="s">
        <v>220</v>
      </c>
      <c r="D17" s="50">
        <f>SUM(E17:I17)</f>
        <v>7</v>
      </c>
      <c r="E17" s="45">
        <v>0</v>
      </c>
      <c r="F17" s="619">
        <v>0</v>
      </c>
      <c r="G17" s="619">
        <v>0</v>
      </c>
      <c r="H17" s="46">
        <v>6</v>
      </c>
      <c r="I17" s="622">
        <v>1</v>
      </c>
      <c r="K17" s="11">
        <f t="shared" si="3"/>
        <v>7</v>
      </c>
      <c r="L17" s="41">
        <f t="shared" ref="L17" si="13">K17-D17</f>
        <v>0</v>
      </c>
    </row>
    <row r="18" spans="2:12" ht="20.100000000000001" customHeight="1" x14ac:dyDescent="0.2">
      <c r="B18" s="78"/>
      <c r="C18" s="79"/>
      <c r="D18" s="682"/>
      <c r="E18" s="678">
        <f>E17/D17</f>
        <v>0</v>
      </c>
      <c r="F18" s="679">
        <f t="shared" ref="F18" si="14">F17/D17</f>
        <v>0</v>
      </c>
      <c r="G18" s="679">
        <f t="shared" ref="G18" si="15">G17/D17</f>
        <v>0</v>
      </c>
      <c r="H18" s="680">
        <f t="shared" ref="H18" si="16">H17/D17</f>
        <v>0.8571428571428571</v>
      </c>
      <c r="I18" s="681">
        <f>I17/D17</f>
        <v>0.14285714285714285</v>
      </c>
      <c r="K18" s="51">
        <f t="shared" si="3"/>
        <v>1</v>
      </c>
      <c r="L18" s="41">
        <f t="shared" ref="L18" si="17">1-K18</f>
        <v>0</v>
      </c>
    </row>
    <row r="19" spans="2:12" ht="20.100000000000001" customHeight="1" x14ac:dyDescent="0.2">
      <c r="B19" s="78"/>
      <c r="C19" s="88" t="s">
        <v>221</v>
      </c>
      <c r="D19" s="50">
        <f>SUM(E19:I19)</f>
        <v>37</v>
      </c>
      <c r="E19" s="45">
        <v>2</v>
      </c>
      <c r="F19" s="619">
        <v>2</v>
      </c>
      <c r="G19" s="619">
        <v>1</v>
      </c>
      <c r="H19" s="46">
        <v>26</v>
      </c>
      <c r="I19" s="622">
        <v>6</v>
      </c>
      <c r="K19" s="11">
        <f>SUM(E19:I19)</f>
        <v>37</v>
      </c>
      <c r="L19" s="41">
        <f t="shared" ref="L19" si="18">K19-D19</f>
        <v>0</v>
      </c>
    </row>
    <row r="20" spans="2:12" ht="20.100000000000001" customHeight="1" x14ac:dyDescent="0.2">
      <c r="B20" s="78"/>
      <c r="C20" s="79"/>
      <c r="D20" s="682"/>
      <c r="E20" s="678">
        <f>E19/D19</f>
        <v>5.4054054054054057E-2</v>
      </c>
      <c r="F20" s="679">
        <f t="shared" ref="F20" si="19">F19/D19</f>
        <v>5.4054054054054057E-2</v>
      </c>
      <c r="G20" s="679">
        <f t="shared" ref="G20" si="20">G19/D19</f>
        <v>2.7027027027027029E-2</v>
      </c>
      <c r="H20" s="680">
        <f t="shared" ref="H20" si="21">H19/D19</f>
        <v>0.70270270270270274</v>
      </c>
      <c r="I20" s="681">
        <f>I19/D19</f>
        <v>0.16216216216216217</v>
      </c>
      <c r="K20" s="51">
        <f t="shared" si="3"/>
        <v>1</v>
      </c>
      <c r="L20" s="41">
        <f t="shared" ref="L20" si="22">1-K20</f>
        <v>0</v>
      </c>
    </row>
    <row r="21" spans="2:12" ht="20.100000000000001" customHeight="1" x14ac:dyDescent="0.2">
      <c r="B21" s="78"/>
      <c r="C21" s="88" t="s">
        <v>222</v>
      </c>
      <c r="D21" s="50">
        <f>SUM(E21:I21)</f>
        <v>6</v>
      </c>
      <c r="E21" s="45">
        <v>1</v>
      </c>
      <c r="F21" s="619">
        <v>0</v>
      </c>
      <c r="G21" s="619">
        <v>0</v>
      </c>
      <c r="H21" s="46">
        <v>5</v>
      </c>
      <c r="I21" s="622">
        <v>0</v>
      </c>
      <c r="K21" s="11">
        <f t="shared" si="3"/>
        <v>6</v>
      </c>
      <c r="L21" s="41">
        <f t="shared" ref="L21" si="23">K21-D21</f>
        <v>0</v>
      </c>
    </row>
    <row r="22" spans="2:12" ht="20.100000000000001" customHeight="1" x14ac:dyDescent="0.2">
      <c r="B22" s="78"/>
      <c r="C22" s="79"/>
      <c r="D22" s="682"/>
      <c r="E22" s="678">
        <f>E21/D21</f>
        <v>0.16666666666666666</v>
      </c>
      <c r="F22" s="679">
        <f t="shared" ref="F22" si="24">F21/D21</f>
        <v>0</v>
      </c>
      <c r="G22" s="679">
        <f t="shared" ref="G22" si="25">G21/D21</f>
        <v>0</v>
      </c>
      <c r="H22" s="680">
        <f t="shared" ref="H22" si="26">H21/D21</f>
        <v>0.83333333333333337</v>
      </c>
      <c r="I22" s="681">
        <f>I21/D21</f>
        <v>0</v>
      </c>
      <c r="K22" s="51">
        <f t="shared" si="3"/>
        <v>1</v>
      </c>
      <c r="L22" s="41">
        <f t="shared" ref="L22" si="27">1-K22</f>
        <v>0</v>
      </c>
    </row>
    <row r="23" spans="2:12" ht="20.100000000000001" customHeight="1" x14ac:dyDescent="0.2">
      <c r="B23" s="78"/>
      <c r="C23" s="88" t="s">
        <v>223</v>
      </c>
      <c r="D23" s="50">
        <f>SUM(E23:I23)</f>
        <v>60</v>
      </c>
      <c r="E23" s="73">
        <v>2</v>
      </c>
      <c r="F23" s="634">
        <v>2</v>
      </c>
      <c r="G23" s="634">
        <v>2</v>
      </c>
      <c r="H23" s="74">
        <v>44</v>
      </c>
      <c r="I23" s="637">
        <v>10</v>
      </c>
      <c r="K23" s="11">
        <f t="shared" si="3"/>
        <v>60</v>
      </c>
      <c r="L23" s="41">
        <f t="shared" ref="L23" si="28">K23-D23</f>
        <v>0</v>
      </c>
    </row>
    <row r="24" spans="2:12" ht="20.100000000000001" customHeight="1" thickBot="1" x14ac:dyDescent="0.25">
      <c r="B24" s="78"/>
      <c r="C24" s="79"/>
      <c r="D24" s="683"/>
      <c r="E24" s="55">
        <f>E23/D23</f>
        <v>3.3333333333333333E-2</v>
      </c>
      <c r="F24" s="623">
        <f t="shared" ref="F24" si="29">F23/D23</f>
        <v>3.3333333333333333E-2</v>
      </c>
      <c r="G24" s="623">
        <f t="shared" ref="G24" si="30">G23/D23</f>
        <v>3.3333333333333333E-2</v>
      </c>
      <c r="H24" s="56">
        <f t="shared" ref="H24" si="31">H23/D23</f>
        <v>0.73333333333333328</v>
      </c>
      <c r="I24" s="626">
        <f>I23/D23</f>
        <v>0.16666666666666666</v>
      </c>
      <c r="K24" s="51">
        <f t="shared" si="3"/>
        <v>0.99999999999999989</v>
      </c>
      <c r="L24" s="41">
        <f t="shared" ref="L24" si="32">1-K24</f>
        <v>0</v>
      </c>
    </row>
    <row r="25" spans="2:12" ht="20.100000000000001" customHeight="1" thickTop="1" x14ac:dyDescent="0.2">
      <c r="B25" s="70" t="s">
        <v>224</v>
      </c>
      <c r="C25" s="105" t="s">
        <v>225</v>
      </c>
      <c r="D25" s="677">
        <f>SUM(E25:I25)</f>
        <v>24</v>
      </c>
      <c r="E25" s="633">
        <v>1</v>
      </c>
      <c r="F25" s="645">
        <v>0</v>
      </c>
      <c r="G25" s="645">
        <v>1</v>
      </c>
      <c r="H25" s="646">
        <v>15</v>
      </c>
      <c r="I25" s="648">
        <v>7</v>
      </c>
      <c r="K25" s="11">
        <f t="shared" si="3"/>
        <v>24</v>
      </c>
      <c r="L25" s="41">
        <f t="shared" ref="L25" si="33">K25-D25</f>
        <v>0</v>
      </c>
    </row>
    <row r="26" spans="2:12" ht="20.100000000000001" customHeight="1" x14ac:dyDescent="0.2">
      <c r="B26" s="78"/>
      <c r="C26" s="107"/>
      <c r="D26" s="682"/>
      <c r="E26" s="678">
        <f>E25/D25</f>
        <v>4.1666666666666664E-2</v>
      </c>
      <c r="F26" s="679">
        <f t="shared" ref="F26" si="34">F25/D25</f>
        <v>0</v>
      </c>
      <c r="G26" s="679">
        <f t="shared" ref="G26" si="35">G25/D25</f>
        <v>4.1666666666666664E-2</v>
      </c>
      <c r="H26" s="680">
        <f t="shared" ref="H26" si="36">H25/D25</f>
        <v>0.625</v>
      </c>
      <c r="I26" s="681">
        <f>I25/D25</f>
        <v>0.29166666666666669</v>
      </c>
      <c r="K26" s="51">
        <f t="shared" si="3"/>
        <v>1</v>
      </c>
      <c r="L26" s="41">
        <f t="shared" ref="L26" si="37">1-K26</f>
        <v>0</v>
      </c>
    </row>
    <row r="27" spans="2:12" ht="20.100000000000001" customHeight="1" x14ac:dyDescent="0.2">
      <c r="B27" s="78"/>
      <c r="C27" s="107" t="s">
        <v>226</v>
      </c>
      <c r="D27" s="684">
        <f>SUM(E27:I27)</f>
        <v>61</v>
      </c>
      <c r="E27" s="73">
        <v>1</v>
      </c>
      <c r="F27" s="634">
        <v>2</v>
      </c>
      <c r="G27" s="634">
        <v>0</v>
      </c>
      <c r="H27" s="74">
        <v>48</v>
      </c>
      <c r="I27" s="637">
        <v>10</v>
      </c>
      <c r="K27" s="11">
        <f t="shared" si="3"/>
        <v>61</v>
      </c>
      <c r="L27" s="41">
        <f t="shared" ref="L27" si="38">K27-D27</f>
        <v>0</v>
      </c>
    </row>
    <row r="28" spans="2:12" ht="20.100000000000001" customHeight="1" x14ac:dyDescent="0.2">
      <c r="B28" s="78"/>
      <c r="C28" s="108"/>
      <c r="D28" s="682"/>
      <c r="E28" s="678">
        <f>E27/D27</f>
        <v>1.6393442622950821E-2</v>
      </c>
      <c r="F28" s="679">
        <f t="shared" ref="F28" si="39">F27/D27</f>
        <v>3.2786885245901641E-2</v>
      </c>
      <c r="G28" s="679">
        <f t="shared" ref="G28" si="40">G27/D27</f>
        <v>0</v>
      </c>
      <c r="H28" s="680">
        <f t="shared" ref="H28" si="41">H27/D27</f>
        <v>0.78688524590163933</v>
      </c>
      <c r="I28" s="681">
        <f>I27/D27</f>
        <v>0.16393442622950818</v>
      </c>
      <c r="K28" s="51">
        <f t="shared" si="3"/>
        <v>1</v>
      </c>
      <c r="L28" s="41">
        <f t="shared" ref="L28" si="42">1-K28</f>
        <v>0</v>
      </c>
    </row>
    <row r="29" spans="2:12" ht="20.100000000000001" customHeight="1" x14ac:dyDescent="0.2">
      <c r="B29" s="78"/>
      <c r="C29" s="107" t="s">
        <v>227</v>
      </c>
      <c r="D29" s="684">
        <f>SUM(E29:I29)</f>
        <v>24</v>
      </c>
      <c r="E29" s="73">
        <v>1</v>
      </c>
      <c r="F29" s="634">
        <v>1</v>
      </c>
      <c r="G29" s="634">
        <v>1</v>
      </c>
      <c r="H29" s="74">
        <v>18</v>
      </c>
      <c r="I29" s="637">
        <v>3</v>
      </c>
      <c r="K29" s="11">
        <f t="shared" si="3"/>
        <v>24</v>
      </c>
      <c r="L29" s="41">
        <f t="shared" ref="L29" si="43">K29-D29</f>
        <v>0</v>
      </c>
    </row>
    <row r="30" spans="2:12" ht="20.100000000000001" customHeight="1" x14ac:dyDescent="0.2">
      <c r="B30" s="78"/>
      <c r="C30" s="108"/>
      <c r="D30" s="682"/>
      <c r="E30" s="678">
        <f>E29/D29</f>
        <v>4.1666666666666664E-2</v>
      </c>
      <c r="F30" s="679">
        <f t="shared" ref="F30" si="44">F29/D29</f>
        <v>4.1666666666666664E-2</v>
      </c>
      <c r="G30" s="679">
        <f t="shared" ref="G30" si="45">G29/D29</f>
        <v>4.1666666666666664E-2</v>
      </c>
      <c r="H30" s="680">
        <f t="shared" ref="H30" si="46">H29/D29</f>
        <v>0.75</v>
      </c>
      <c r="I30" s="681">
        <f>I29/D29</f>
        <v>0.125</v>
      </c>
      <c r="K30" s="51">
        <f t="shared" si="3"/>
        <v>1</v>
      </c>
      <c r="L30" s="41">
        <f t="shared" ref="L30" si="47">1-K30</f>
        <v>0</v>
      </c>
    </row>
    <row r="31" spans="2:12" ht="20.100000000000001" customHeight="1" x14ac:dyDescent="0.2">
      <c r="B31" s="78"/>
      <c r="C31" s="107" t="s">
        <v>228</v>
      </c>
      <c r="D31" s="684">
        <f>SUM(E31:I31)</f>
        <v>10</v>
      </c>
      <c r="E31" s="73">
        <v>0</v>
      </c>
      <c r="F31" s="634">
        <v>2</v>
      </c>
      <c r="G31" s="634">
        <v>1</v>
      </c>
      <c r="H31" s="74">
        <v>6</v>
      </c>
      <c r="I31" s="637">
        <v>1</v>
      </c>
      <c r="K31" s="11">
        <f t="shared" si="3"/>
        <v>10</v>
      </c>
      <c r="L31" s="41">
        <f t="shared" ref="L31" si="48">K31-D31</f>
        <v>0</v>
      </c>
    </row>
    <row r="32" spans="2:12" ht="20.100000000000001" customHeight="1" x14ac:dyDescent="0.2">
      <c r="B32" s="78"/>
      <c r="C32" s="108"/>
      <c r="D32" s="682"/>
      <c r="E32" s="678">
        <f>E31/D31</f>
        <v>0</v>
      </c>
      <c r="F32" s="679">
        <f t="shared" ref="F32" si="49">F31/D31</f>
        <v>0.2</v>
      </c>
      <c r="G32" s="679">
        <f t="shared" ref="G32" si="50">G31/D31</f>
        <v>0.1</v>
      </c>
      <c r="H32" s="680">
        <f t="shared" ref="H32" si="51">H31/D31</f>
        <v>0.6</v>
      </c>
      <c r="I32" s="681">
        <f>I31/D31</f>
        <v>0.1</v>
      </c>
      <c r="K32" s="51">
        <f t="shared" si="3"/>
        <v>1</v>
      </c>
      <c r="L32" s="41">
        <f t="shared" ref="L32" si="52">1-K32</f>
        <v>0</v>
      </c>
    </row>
    <row r="33" spans="2:14" ht="20.100000000000001" customHeight="1" x14ac:dyDescent="0.2">
      <c r="B33" s="78"/>
      <c r="C33" s="107" t="s">
        <v>229</v>
      </c>
      <c r="D33" s="684">
        <f>SUM(E33:I33)</f>
        <v>17</v>
      </c>
      <c r="E33" s="73">
        <v>0</v>
      </c>
      <c r="F33" s="634">
        <v>0</v>
      </c>
      <c r="G33" s="634">
        <v>0</v>
      </c>
      <c r="H33" s="74">
        <v>16</v>
      </c>
      <c r="I33" s="637">
        <v>1</v>
      </c>
      <c r="K33" s="11">
        <f t="shared" si="3"/>
        <v>17</v>
      </c>
      <c r="L33" s="41">
        <f t="shared" ref="L33" si="53">K33-D33</f>
        <v>0</v>
      </c>
    </row>
    <row r="34" spans="2:14" ht="20.100000000000001" customHeight="1" x14ac:dyDescent="0.2">
      <c r="B34" s="78"/>
      <c r="C34" s="108"/>
      <c r="D34" s="682"/>
      <c r="E34" s="678">
        <f>E33/D33</f>
        <v>0</v>
      </c>
      <c r="F34" s="679">
        <f t="shared" ref="F34" si="54">F33/D33</f>
        <v>0</v>
      </c>
      <c r="G34" s="679">
        <f t="shared" ref="G34" si="55">G33/D33</f>
        <v>0</v>
      </c>
      <c r="H34" s="680">
        <f t="shared" ref="H34" si="56">H33/D33</f>
        <v>0.94117647058823528</v>
      </c>
      <c r="I34" s="681">
        <f>I33/D33</f>
        <v>5.8823529411764705E-2</v>
      </c>
      <c r="K34" s="51">
        <f t="shared" si="3"/>
        <v>1</v>
      </c>
      <c r="L34" s="41">
        <f t="shared" ref="L34" si="57">1-K34</f>
        <v>0</v>
      </c>
    </row>
    <row r="35" spans="2:14" ht="20.100000000000001" customHeight="1" x14ac:dyDescent="0.2">
      <c r="B35" s="78"/>
      <c r="C35" s="107" t="s">
        <v>230</v>
      </c>
      <c r="D35" s="684">
        <f>SUM(E35:I35)</f>
        <v>12</v>
      </c>
      <c r="E35" s="73">
        <v>2</v>
      </c>
      <c r="F35" s="634">
        <v>0</v>
      </c>
      <c r="G35" s="634">
        <v>0</v>
      </c>
      <c r="H35" s="74">
        <v>10</v>
      </c>
      <c r="I35" s="637">
        <v>0</v>
      </c>
      <c r="K35" s="11">
        <f t="shared" si="3"/>
        <v>12</v>
      </c>
      <c r="L35" s="41">
        <f t="shared" ref="L35" si="58">K35-D35</f>
        <v>0</v>
      </c>
    </row>
    <row r="36" spans="2:14" ht="20.100000000000001" customHeight="1" thickBot="1" x14ac:dyDescent="0.25">
      <c r="B36" s="78"/>
      <c r="C36" s="110"/>
      <c r="D36" s="683"/>
      <c r="E36" s="685">
        <f>E35/D35</f>
        <v>0.16666666666666666</v>
      </c>
      <c r="F36" s="686">
        <f t="shared" ref="F36" si="59">F35/D35</f>
        <v>0</v>
      </c>
      <c r="G36" s="686">
        <f t="shared" ref="G36" si="60">G35/D35</f>
        <v>0</v>
      </c>
      <c r="H36" s="687">
        <f t="shared" ref="H36" si="61">H35/D35</f>
        <v>0.83333333333333337</v>
      </c>
      <c r="I36" s="688">
        <f>I35/D35</f>
        <v>0</v>
      </c>
      <c r="K36" s="51">
        <f t="shared" si="3"/>
        <v>1</v>
      </c>
      <c r="L36" s="41">
        <f t="shared" ref="L36" si="62">1-K36</f>
        <v>0</v>
      </c>
    </row>
    <row r="37" spans="2:14" ht="20.100000000000001" customHeight="1" thickTop="1" x14ac:dyDescent="0.2">
      <c r="B37" s="78"/>
      <c r="C37" s="124" t="s">
        <v>231</v>
      </c>
      <c r="D37" s="684">
        <f>SUM(D27:D33)</f>
        <v>112</v>
      </c>
      <c r="E37" s="689">
        <f>E27+E29+E31+E33</f>
        <v>2</v>
      </c>
      <c r="F37" s="645">
        <f>F27+F29+F31+F33</f>
        <v>5</v>
      </c>
      <c r="G37" s="645">
        <f>G27+G29+G31+G33</f>
        <v>2</v>
      </c>
      <c r="H37" s="646">
        <f>H27+H29+H31+H33</f>
        <v>88</v>
      </c>
      <c r="I37" s="648">
        <f>I27+I29+I31+I33</f>
        <v>15</v>
      </c>
      <c r="K37" s="11">
        <f t="shared" si="3"/>
        <v>112</v>
      </c>
      <c r="L37" s="41">
        <f t="shared" ref="L37" si="63">K37-D37</f>
        <v>0</v>
      </c>
    </row>
    <row r="38" spans="2:14" ht="20.100000000000001" customHeight="1" x14ac:dyDescent="0.2">
      <c r="B38" s="78"/>
      <c r="C38" s="122" t="s">
        <v>232</v>
      </c>
      <c r="D38" s="682"/>
      <c r="E38" s="678">
        <f>E37/D37</f>
        <v>1.7857142857142856E-2</v>
      </c>
      <c r="F38" s="679">
        <f t="shared" ref="F38" si="64">F37/D37</f>
        <v>4.4642857142857144E-2</v>
      </c>
      <c r="G38" s="679">
        <f t="shared" ref="G38" si="65">G37/D37</f>
        <v>1.7857142857142856E-2</v>
      </c>
      <c r="H38" s="680">
        <f t="shared" ref="H38" si="66">H37/D37</f>
        <v>0.7857142857142857</v>
      </c>
      <c r="I38" s="681">
        <f>I37/D37</f>
        <v>0.13392857142857142</v>
      </c>
      <c r="K38" s="51">
        <f t="shared" si="3"/>
        <v>1</v>
      </c>
      <c r="L38" s="41">
        <f t="shared" ref="L38" si="67">1-K38</f>
        <v>0</v>
      </c>
    </row>
    <row r="39" spans="2:14" ht="20.100000000000001" customHeight="1" x14ac:dyDescent="0.2">
      <c r="B39" s="78"/>
      <c r="C39" s="124" t="s">
        <v>231</v>
      </c>
      <c r="D39" s="684">
        <f>SUM(D29:D35)</f>
        <v>63</v>
      </c>
      <c r="E39" s="73">
        <f>E29+E31+E33+E35</f>
        <v>3</v>
      </c>
      <c r="F39" s="634">
        <f>F29+F31+F33+F35</f>
        <v>3</v>
      </c>
      <c r="G39" s="634">
        <f>G29+G31+G33+G35</f>
        <v>2</v>
      </c>
      <c r="H39" s="74">
        <f>H29+H31+H33+H35</f>
        <v>50</v>
      </c>
      <c r="I39" s="637">
        <f>I29+I31+I33+I35</f>
        <v>5</v>
      </c>
      <c r="K39" s="11">
        <f t="shared" si="3"/>
        <v>63</v>
      </c>
      <c r="L39" s="41">
        <f t="shared" ref="L39" si="68">K39-D39</f>
        <v>0</v>
      </c>
    </row>
    <row r="40" spans="2:14" ht="20.100000000000001" customHeight="1" thickBot="1" x14ac:dyDescent="0.25">
      <c r="B40" s="125"/>
      <c r="C40" s="122" t="s">
        <v>233</v>
      </c>
      <c r="D40" s="682"/>
      <c r="E40" s="690">
        <f>E39/D39</f>
        <v>4.7619047619047616E-2</v>
      </c>
      <c r="F40" s="691">
        <f t="shared" ref="F40" si="69">F39/D39</f>
        <v>4.7619047619047616E-2</v>
      </c>
      <c r="G40" s="691">
        <f t="shared" ref="G40" si="70">G39/D39</f>
        <v>3.1746031746031744E-2</v>
      </c>
      <c r="H40" s="692">
        <f t="shared" ref="H40" si="71">H39/D39</f>
        <v>0.79365079365079361</v>
      </c>
      <c r="I40" s="693">
        <f>I39/D39</f>
        <v>7.9365079365079361E-2</v>
      </c>
      <c r="K40" s="51">
        <f t="shared" si="3"/>
        <v>1</v>
      </c>
      <c r="L40" s="41">
        <f t="shared" ref="L40" si="72">1-K40</f>
        <v>0</v>
      </c>
    </row>
    <row r="41" spans="2:14" ht="19.5" customHeight="1" x14ac:dyDescent="0.2">
      <c r="C41" s="131"/>
      <c r="D41" s="132"/>
      <c r="E41" s="133"/>
      <c r="F41" s="133"/>
      <c r="G41" s="133"/>
      <c r="H41" s="133"/>
      <c r="I41" s="133"/>
    </row>
    <row r="42" spans="2:14" x14ac:dyDescent="0.2">
      <c r="B42" s="11" t="s">
        <v>414</v>
      </c>
      <c r="D42" s="11">
        <f>D25+D27+D29+D31+D33+D35</f>
        <v>148</v>
      </c>
      <c r="E42" s="11">
        <f t="shared" ref="E42:F42" si="73">E25+E27+E29+E31+E33+E35</f>
        <v>5</v>
      </c>
      <c r="F42" s="11">
        <f t="shared" si="73"/>
        <v>5</v>
      </c>
      <c r="G42" s="11">
        <f>G25+G27+G29+G31+G33+G35</f>
        <v>3</v>
      </c>
      <c r="H42" s="11">
        <f>H25+H27+H29+H31+H33+H35</f>
        <v>113</v>
      </c>
      <c r="I42" s="11">
        <f>I25+I27+I29+I31+I33+I35</f>
        <v>22</v>
      </c>
    </row>
    <row r="43" spans="2:14" x14ac:dyDescent="0.2">
      <c r="B43" t="s">
        <v>415</v>
      </c>
      <c r="E43" s="134">
        <f>E42/D42</f>
        <v>3.3783783783783786E-2</v>
      </c>
      <c r="F43" s="134">
        <f>F42/D42</f>
        <v>3.3783783783783786E-2</v>
      </c>
      <c r="G43" s="134">
        <f>G42/D42</f>
        <v>2.0270270270270271E-2</v>
      </c>
      <c r="H43" s="134">
        <f>H42/D42</f>
        <v>0.76351351351351349</v>
      </c>
      <c r="I43" s="134">
        <f>I42/D42</f>
        <v>0.14864864864864866</v>
      </c>
      <c r="J43" s="134"/>
      <c r="K43" s="134"/>
      <c r="L43" s="134"/>
      <c r="M43" s="134"/>
      <c r="N43" s="134"/>
    </row>
    <row r="44" spans="2:14" x14ac:dyDescent="0.2">
      <c r="B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</row>
    <row r="45" spans="2:14" x14ac:dyDescent="0.2">
      <c r="B45" t="s">
        <v>267</v>
      </c>
      <c r="D45" s="136">
        <f>D37+D25+D35</f>
        <v>148</v>
      </c>
      <c r="E45" s="136">
        <f>E37+E25+E35</f>
        <v>5</v>
      </c>
      <c r="F45" s="136">
        <f t="shared" ref="F45:I45" si="74">F37+F25+F35</f>
        <v>5</v>
      </c>
      <c r="G45" s="136">
        <f t="shared" si="74"/>
        <v>3</v>
      </c>
      <c r="H45" s="136">
        <f t="shared" si="74"/>
        <v>113</v>
      </c>
      <c r="I45" s="136">
        <f t="shared" si="74"/>
        <v>22</v>
      </c>
    </row>
    <row r="46" spans="2:14" x14ac:dyDescent="0.2">
      <c r="B46"/>
      <c r="D46" s="137">
        <f>D39+D25+D27</f>
        <v>148</v>
      </c>
      <c r="E46" s="137">
        <f>E39+E25+E27</f>
        <v>5</v>
      </c>
      <c r="F46" s="137">
        <f t="shared" ref="F46:I46" si="75">F39+F25+F27</f>
        <v>5</v>
      </c>
      <c r="G46" s="137">
        <f t="shared" si="75"/>
        <v>3</v>
      </c>
      <c r="H46" s="137">
        <f t="shared" si="75"/>
        <v>113</v>
      </c>
      <c r="I46" s="137">
        <f t="shared" si="75"/>
        <v>22</v>
      </c>
    </row>
    <row r="47" spans="2:14" x14ac:dyDescent="0.2">
      <c r="B47"/>
    </row>
    <row r="48" spans="2:14" x14ac:dyDescent="0.2">
      <c r="B48" s="237" t="s">
        <v>238</v>
      </c>
      <c r="D48" s="41">
        <f>D42-D11</f>
        <v>0</v>
      </c>
      <c r="E48" s="41">
        <f t="shared" ref="E48:I49" si="76">E42-E11</f>
        <v>0</v>
      </c>
      <c r="F48" s="41">
        <f t="shared" si="76"/>
        <v>0</v>
      </c>
      <c r="G48" s="41">
        <f t="shared" si="76"/>
        <v>0</v>
      </c>
      <c r="H48" s="41">
        <f t="shared" si="76"/>
        <v>0</v>
      </c>
      <c r="I48" s="41">
        <f>I42-I11</f>
        <v>0</v>
      </c>
      <c r="J48" s="136"/>
      <c r="K48" s="136"/>
      <c r="L48" s="136"/>
      <c r="M48" s="136"/>
      <c r="N48" s="136"/>
    </row>
    <row r="49" spans="4:14" x14ac:dyDescent="0.2">
      <c r="D49" s="41"/>
      <c r="E49" s="41">
        <f t="shared" si="76"/>
        <v>0</v>
      </c>
      <c r="F49" s="41">
        <f t="shared" si="76"/>
        <v>0</v>
      </c>
      <c r="G49" s="41">
        <f t="shared" si="76"/>
        <v>0</v>
      </c>
      <c r="H49" s="41">
        <f t="shared" si="76"/>
        <v>0</v>
      </c>
      <c r="I49" s="41">
        <f t="shared" si="76"/>
        <v>0</v>
      </c>
      <c r="J49" s="137"/>
      <c r="K49" s="137"/>
      <c r="L49" s="137"/>
      <c r="M49" s="137"/>
      <c r="N49" s="137"/>
    </row>
    <row r="50" spans="4:14" x14ac:dyDescent="0.2">
      <c r="D50" s="41"/>
      <c r="E50" s="41"/>
      <c r="F50" s="41"/>
      <c r="G50" s="41"/>
      <c r="H50" s="41"/>
      <c r="I50" s="41"/>
    </row>
    <row r="51" spans="4:14" x14ac:dyDescent="0.2">
      <c r="D51" s="41">
        <f>D45-D42</f>
        <v>0</v>
      </c>
      <c r="E51" s="41">
        <f t="shared" ref="E51:I51" si="77">E45-E42</f>
        <v>0</v>
      </c>
      <c r="F51" s="41">
        <f t="shared" si="77"/>
        <v>0</v>
      </c>
      <c r="G51" s="41">
        <f t="shared" si="77"/>
        <v>0</v>
      </c>
      <c r="H51" s="41">
        <f t="shared" si="77"/>
        <v>0</v>
      </c>
      <c r="I51" s="41">
        <f t="shared" si="77"/>
        <v>0</v>
      </c>
    </row>
    <row r="52" spans="4:14" x14ac:dyDescent="0.2">
      <c r="D52" s="41">
        <f>D46-D42</f>
        <v>0</v>
      </c>
      <c r="E52" s="41">
        <f t="shared" ref="E52:I52" si="78">E46-E42</f>
        <v>0</v>
      </c>
      <c r="F52" s="41">
        <f t="shared" si="78"/>
        <v>0</v>
      </c>
      <c r="G52" s="41">
        <f t="shared" si="78"/>
        <v>0</v>
      </c>
      <c r="H52" s="41">
        <f t="shared" si="78"/>
        <v>0</v>
      </c>
      <c r="I52" s="41">
        <f t="shared" si="78"/>
        <v>0</v>
      </c>
    </row>
  </sheetData>
  <mergeCells count="21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8:D10"/>
    <mergeCell ref="E8:E10"/>
    <mergeCell ref="F8:F10"/>
    <mergeCell ref="G8:G10"/>
    <mergeCell ref="H8:H10"/>
    <mergeCell ref="I8:I10"/>
  </mergeCells>
  <phoneticPr fontId="3"/>
  <pageMargins left="0.94488188976377963" right="0.6692913385826772" top="0.78740157480314965" bottom="0.35433070866141736" header="0.19685039370078741" footer="0.19685039370078741"/>
  <pageSetup paperSize="9" scale="63" firstPageNumber="2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999D-3D79-4DEC-96EB-BC8C3A8790F2}">
  <sheetPr>
    <tabColor rgb="FF92D050"/>
  </sheetPr>
  <dimension ref="A1:AI81"/>
  <sheetViews>
    <sheetView view="pageBreakPreview" zoomScaleNormal="100" zoomScaleSheetLayoutView="100" workbookViewId="0"/>
  </sheetViews>
  <sheetFormatPr defaultColWidth="9" defaultRowHeight="13.2" x14ac:dyDescent="0.2"/>
  <cols>
    <col min="1" max="1" width="9" style="694"/>
    <col min="2" max="2" width="11.33203125" style="694" customWidth="1"/>
    <col min="3" max="3" width="5.33203125" style="694" customWidth="1"/>
    <col min="4" max="4" width="4.33203125" style="694" customWidth="1"/>
    <col min="5" max="5" width="15.44140625" style="694" customWidth="1"/>
    <col min="6" max="13" width="7.33203125" style="694" customWidth="1"/>
    <col min="14" max="14" width="8.6640625" style="694" customWidth="1"/>
    <col min="15" max="17" width="7.33203125" style="694" customWidth="1"/>
    <col min="18" max="18" width="3.33203125" style="694" hidden="1" customWidth="1"/>
    <col min="19" max="19" width="4.33203125" style="694" customWidth="1"/>
    <col min="20" max="20" width="15.44140625" style="694" customWidth="1"/>
    <col min="21" max="28" width="7.33203125" style="694" customWidth="1"/>
    <col min="29" max="29" width="8.33203125" style="694" customWidth="1"/>
    <col min="30" max="32" width="7.33203125" style="694" customWidth="1"/>
    <col min="33" max="16384" width="9" style="694"/>
  </cols>
  <sheetData>
    <row r="1" spans="1:35" x14ac:dyDescent="0.2">
      <c r="H1" s="694">
        <v>2</v>
      </c>
      <c r="I1" s="694">
        <v>3</v>
      </c>
      <c r="K1" s="694">
        <v>4</v>
      </c>
      <c r="M1" s="694">
        <v>5</v>
      </c>
      <c r="N1" s="694">
        <v>6</v>
      </c>
      <c r="P1" s="694">
        <v>7</v>
      </c>
      <c r="W1" s="694">
        <v>2</v>
      </c>
      <c r="X1" s="694">
        <v>3</v>
      </c>
      <c r="Z1" s="694">
        <v>4</v>
      </c>
      <c r="AB1" s="694">
        <v>5</v>
      </c>
      <c r="AC1" s="694">
        <v>6</v>
      </c>
      <c r="AE1" s="694">
        <v>7</v>
      </c>
    </row>
    <row r="2" spans="1:35" ht="17.100000000000001" customHeight="1" x14ac:dyDescent="0.2">
      <c r="D2" s="695" t="s">
        <v>416</v>
      </c>
      <c r="S2" s="695" t="s">
        <v>417</v>
      </c>
    </row>
    <row r="4" spans="1:35" x14ac:dyDescent="0.2">
      <c r="I4" s="696" t="s">
        <v>197</v>
      </c>
      <c r="J4" s="696"/>
      <c r="X4" s="696" t="s">
        <v>197</v>
      </c>
      <c r="Y4" s="696"/>
    </row>
    <row r="5" spans="1:35" x14ac:dyDescent="0.2">
      <c r="I5" s="696" t="s">
        <v>198</v>
      </c>
      <c r="J5" s="696"/>
      <c r="X5" s="696" t="s">
        <v>198</v>
      </c>
      <c r="Y5" s="696"/>
    </row>
    <row r="6" spans="1:35" x14ac:dyDescent="0.2">
      <c r="I6" s="696" t="s">
        <v>418</v>
      </c>
      <c r="J6" s="696"/>
      <c r="X6" s="696" t="s">
        <v>418</v>
      </c>
      <c r="Y6" s="696"/>
    </row>
    <row r="8" spans="1:35" ht="13.8" thickBot="1" x14ac:dyDescent="0.25">
      <c r="D8" s="694" t="s">
        <v>419</v>
      </c>
      <c r="P8" s="697"/>
      <c r="Q8" s="697" t="s">
        <v>360</v>
      </c>
      <c r="S8" s="694" t="s">
        <v>420</v>
      </c>
      <c r="AE8" s="697"/>
      <c r="AF8" s="697" t="s">
        <v>360</v>
      </c>
    </row>
    <row r="9" spans="1:35" ht="9" customHeight="1" x14ac:dyDescent="0.2">
      <c r="D9" s="44"/>
      <c r="E9" s="698"/>
      <c r="F9" s="17" t="s">
        <v>203</v>
      </c>
      <c r="G9" s="699" t="s">
        <v>421</v>
      </c>
      <c r="H9" s="700"/>
      <c r="I9" s="700"/>
      <c r="J9" s="700"/>
      <c r="K9" s="700"/>
      <c r="L9" s="700"/>
      <c r="M9" s="700"/>
      <c r="N9" s="701"/>
      <c r="O9" s="702"/>
      <c r="P9" s="703" t="s">
        <v>422</v>
      </c>
      <c r="Q9" s="703" t="s">
        <v>206</v>
      </c>
      <c r="S9" s="44"/>
      <c r="T9" s="698"/>
      <c r="U9" s="17" t="s">
        <v>203</v>
      </c>
      <c r="V9" s="699" t="s">
        <v>421</v>
      </c>
      <c r="W9" s="700"/>
      <c r="X9" s="700"/>
      <c r="Y9" s="700"/>
      <c r="Z9" s="700"/>
      <c r="AA9" s="700"/>
      <c r="AB9" s="700"/>
      <c r="AC9" s="701"/>
      <c r="AD9" s="702"/>
      <c r="AE9" s="703" t="s">
        <v>422</v>
      </c>
      <c r="AF9" s="703" t="s">
        <v>206</v>
      </c>
    </row>
    <row r="10" spans="1:35" ht="9" customHeight="1" x14ac:dyDescent="0.2">
      <c r="D10" s="704"/>
      <c r="E10" s="705"/>
      <c r="F10" s="25"/>
      <c r="G10" s="706"/>
      <c r="H10" s="27" t="s">
        <v>423</v>
      </c>
      <c r="I10" s="707"/>
      <c r="J10" s="28"/>
      <c r="K10" s="28"/>
      <c r="L10" s="28"/>
      <c r="M10" s="28"/>
      <c r="N10" s="28"/>
      <c r="O10" s="708" t="s">
        <v>424</v>
      </c>
      <c r="P10" s="709"/>
      <c r="Q10" s="709"/>
      <c r="S10" s="704"/>
      <c r="T10" s="705"/>
      <c r="U10" s="25"/>
      <c r="V10" s="706"/>
      <c r="W10" s="27" t="s">
        <v>423</v>
      </c>
      <c r="X10" s="707"/>
      <c r="Y10" s="28"/>
      <c r="Z10" s="28"/>
      <c r="AA10" s="28"/>
      <c r="AB10" s="28"/>
      <c r="AC10" s="28"/>
      <c r="AD10" s="708" t="s">
        <v>424</v>
      </c>
      <c r="AE10" s="709"/>
      <c r="AF10" s="709"/>
    </row>
    <row r="11" spans="1:35" ht="63" customHeight="1" x14ac:dyDescent="0.2">
      <c r="A11" s="710" t="s">
        <v>210</v>
      </c>
      <c r="B11" s="694" t="s">
        <v>211</v>
      </c>
      <c r="D11" s="512"/>
      <c r="E11" s="711"/>
      <c r="F11" s="34"/>
      <c r="G11" s="712"/>
      <c r="H11" s="36"/>
      <c r="I11" s="37" t="s">
        <v>425</v>
      </c>
      <c r="J11" s="37" t="s">
        <v>426</v>
      </c>
      <c r="K11" s="37" t="s">
        <v>427</v>
      </c>
      <c r="L11" s="37" t="s">
        <v>428</v>
      </c>
      <c r="M11" s="37" t="s">
        <v>429</v>
      </c>
      <c r="N11" s="713" t="s">
        <v>430</v>
      </c>
      <c r="O11" s="714"/>
      <c r="P11" s="715"/>
      <c r="Q11" s="715"/>
      <c r="S11" s="512"/>
      <c r="T11" s="711"/>
      <c r="U11" s="34"/>
      <c r="V11" s="712"/>
      <c r="W11" s="36"/>
      <c r="X11" s="37" t="s">
        <v>425</v>
      </c>
      <c r="Y11" s="37" t="s">
        <v>426</v>
      </c>
      <c r="Z11" s="37" t="s">
        <v>427</v>
      </c>
      <c r="AA11" s="37" t="s">
        <v>428</v>
      </c>
      <c r="AB11" s="37" t="s">
        <v>429</v>
      </c>
      <c r="AC11" s="713" t="s">
        <v>430</v>
      </c>
      <c r="AD11" s="714"/>
      <c r="AE11" s="715"/>
      <c r="AF11" s="715"/>
      <c r="AH11" s="694" t="s">
        <v>211</v>
      </c>
      <c r="AI11" s="710" t="s">
        <v>215</v>
      </c>
    </row>
    <row r="12" spans="1:35" ht="18" customHeight="1" x14ac:dyDescent="0.2">
      <c r="A12" s="716">
        <f>B12-F12</f>
        <v>0</v>
      </c>
      <c r="B12" s="694">
        <f>G12+P12+Q12</f>
        <v>379</v>
      </c>
      <c r="D12" s="42" t="s">
        <v>292</v>
      </c>
      <c r="E12" s="43"/>
      <c r="F12" s="717">
        <f>F15+F18+F21+F24+F27+F30</f>
        <v>379</v>
      </c>
      <c r="G12" s="718">
        <f>G15+G18+G21+G24+G27+G30</f>
        <v>269</v>
      </c>
      <c r="H12" s="719">
        <f>H15+H18+H21+H24+H27+H30</f>
        <v>223</v>
      </c>
      <c r="I12" s="719">
        <f t="shared" ref="I12:L12" si="0">I15+I18+I21+I24+I27+I30</f>
        <v>15</v>
      </c>
      <c r="J12" s="719">
        <f t="shared" si="0"/>
        <v>3</v>
      </c>
      <c r="K12" s="719">
        <f t="shared" si="0"/>
        <v>6</v>
      </c>
      <c r="L12" s="719">
        <f t="shared" si="0"/>
        <v>7</v>
      </c>
      <c r="M12" s="719">
        <f>M15+M18+M21+M24+M27+M30</f>
        <v>4</v>
      </c>
      <c r="N12" s="720">
        <f>N15+N18+N21+N24+N27+N30</f>
        <v>11</v>
      </c>
      <c r="O12" s="721">
        <f>O15+O18+O21+O24+O27+O30</f>
        <v>46</v>
      </c>
      <c r="P12" s="722">
        <f>P15+P18+P21+P24+P27+P30</f>
        <v>81</v>
      </c>
      <c r="Q12" s="722">
        <f>Q15+Q18+Q21+Q24+Q27+Q30</f>
        <v>29</v>
      </c>
      <c r="S12" s="42" t="s">
        <v>292</v>
      </c>
      <c r="T12" s="43"/>
      <c r="U12" s="717">
        <f>U15+U18+U21+U24+U27+U30</f>
        <v>283</v>
      </c>
      <c r="V12" s="718">
        <f>V15+V18+V21+V24+V27+V30</f>
        <v>158</v>
      </c>
      <c r="W12" s="723">
        <f>W15+W18+W21+W24+W27+W30</f>
        <v>133</v>
      </c>
      <c r="X12" s="719">
        <f t="shared" ref="X12:AF12" si="1">X15+X18+X21+X24+X27+X30</f>
        <v>7</v>
      </c>
      <c r="Y12" s="719">
        <f t="shared" si="1"/>
        <v>2</v>
      </c>
      <c r="Z12" s="719">
        <f t="shared" si="1"/>
        <v>2</v>
      </c>
      <c r="AA12" s="719">
        <f t="shared" si="1"/>
        <v>5</v>
      </c>
      <c r="AB12" s="719">
        <f t="shared" si="1"/>
        <v>1</v>
      </c>
      <c r="AC12" s="720">
        <f t="shared" si="1"/>
        <v>8</v>
      </c>
      <c r="AD12" s="721">
        <f t="shared" si="1"/>
        <v>25</v>
      </c>
      <c r="AE12" s="722">
        <f t="shared" si="1"/>
        <v>87</v>
      </c>
      <c r="AF12" s="722">
        <f t="shared" si="1"/>
        <v>38</v>
      </c>
      <c r="AH12" s="694">
        <f>SUM(V12,AE12,AF12)</f>
        <v>283</v>
      </c>
      <c r="AI12" s="716">
        <f>AH12-U12</f>
        <v>0</v>
      </c>
    </row>
    <row r="13" spans="1:35" ht="18" customHeight="1" x14ac:dyDescent="0.2">
      <c r="A13" s="716">
        <f>1-B13</f>
        <v>0</v>
      </c>
      <c r="B13" s="724">
        <f>G13+P13+Q13</f>
        <v>1</v>
      </c>
      <c r="D13" s="52"/>
      <c r="E13" s="53"/>
      <c r="F13" s="725"/>
      <c r="G13" s="726">
        <f>G12/F12</f>
        <v>0.70976253298153036</v>
      </c>
      <c r="H13" s="727">
        <f>H12/F12</f>
        <v>0.58839050131926118</v>
      </c>
      <c r="I13" s="727">
        <f>I12/F12</f>
        <v>3.9577836411609502E-2</v>
      </c>
      <c r="J13" s="727">
        <f>J12/F12</f>
        <v>7.9155672823219003E-3</v>
      </c>
      <c r="K13" s="727">
        <f>K12/F12</f>
        <v>1.5831134564643801E-2</v>
      </c>
      <c r="L13" s="727">
        <f>L12/F12</f>
        <v>1.8469656992084433E-2</v>
      </c>
      <c r="M13" s="727">
        <f>M12/F12</f>
        <v>1.0554089709762533E-2</v>
      </c>
      <c r="N13" s="728">
        <f>N12/F12</f>
        <v>2.9023746701846966E-2</v>
      </c>
      <c r="O13" s="729">
        <f>O12/F12</f>
        <v>0.12137203166226913</v>
      </c>
      <c r="P13" s="730">
        <f>P12/F12</f>
        <v>0.21372031662269128</v>
      </c>
      <c r="Q13" s="730">
        <f>Q12/F12</f>
        <v>7.6517150395778361E-2</v>
      </c>
      <c r="S13" s="52"/>
      <c r="T13" s="53"/>
      <c r="U13" s="725"/>
      <c r="V13" s="726">
        <f>V12/U12</f>
        <v>0.55830388692579502</v>
      </c>
      <c r="W13" s="727">
        <f>W12/U12</f>
        <v>0.46996466431095407</v>
      </c>
      <c r="X13" s="727">
        <f>X12/U12</f>
        <v>2.4734982332155476E-2</v>
      </c>
      <c r="Y13" s="727">
        <f>Y12/U12</f>
        <v>7.0671378091872791E-3</v>
      </c>
      <c r="Z13" s="727">
        <f>Z12/U12</f>
        <v>7.0671378091872791E-3</v>
      </c>
      <c r="AA13" s="727">
        <f>AA12/U12</f>
        <v>1.7667844522968199E-2</v>
      </c>
      <c r="AB13" s="727">
        <f>AB12/U12</f>
        <v>3.5335689045936395E-3</v>
      </c>
      <c r="AC13" s="728">
        <f>AC12/U12</f>
        <v>2.8268551236749116E-2</v>
      </c>
      <c r="AD13" s="729">
        <f>AD12/U12</f>
        <v>8.8339222614840993E-2</v>
      </c>
      <c r="AE13" s="730">
        <f>AE12/U12</f>
        <v>0.30742049469964666</v>
      </c>
      <c r="AF13" s="730">
        <f>AF12/U12</f>
        <v>0.13427561837455831</v>
      </c>
      <c r="AH13" s="724">
        <f>SUM(V13,AE13,AF13)</f>
        <v>1</v>
      </c>
      <c r="AI13" s="716">
        <f>1-AH13</f>
        <v>0</v>
      </c>
    </row>
    <row r="14" spans="1:35" ht="18" customHeight="1" thickBot="1" x14ac:dyDescent="0.25">
      <c r="A14" s="716">
        <f>1-B14</f>
        <v>0</v>
      </c>
      <c r="B14" s="724">
        <f>SUM(H14:N14)</f>
        <v>1</v>
      </c>
      <c r="D14" s="61"/>
      <c r="E14" s="62"/>
      <c r="F14" s="731"/>
      <c r="G14" s="732"/>
      <c r="H14" s="733">
        <f>H12/G12</f>
        <v>0.82899628252788105</v>
      </c>
      <c r="I14" s="733">
        <f>I12/G12</f>
        <v>5.5762081784386616E-2</v>
      </c>
      <c r="J14" s="733">
        <f>J12/G12</f>
        <v>1.1152416356877323E-2</v>
      </c>
      <c r="K14" s="733">
        <f>K12/G12</f>
        <v>2.2304832713754646E-2</v>
      </c>
      <c r="L14" s="733">
        <f>L12/G12</f>
        <v>2.6022304832713755E-2</v>
      </c>
      <c r="M14" s="733">
        <f>M12/G12</f>
        <v>1.4869888475836431E-2</v>
      </c>
      <c r="N14" s="734">
        <f>N12/G12</f>
        <v>4.0892193308550186E-2</v>
      </c>
      <c r="O14" s="735">
        <f>O12/G12</f>
        <v>0.17100371747211895</v>
      </c>
      <c r="P14" s="736"/>
      <c r="Q14" s="736"/>
      <c r="S14" s="61"/>
      <c r="T14" s="62"/>
      <c r="U14" s="731"/>
      <c r="V14" s="732"/>
      <c r="W14" s="733">
        <f>W12/V12</f>
        <v>0.84177215189873422</v>
      </c>
      <c r="X14" s="733">
        <f>X12/V12</f>
        <v>4.4303797468354431E-2</v>
      </c>
      <c r="Y14" s="733">
        <f>Y12/V12</f>
        <v>1.2658227848101266E-2</v>
      </c>
      <c r="Z14" s="733">
        <f>Z12/V12</f>
        <v>1.2658227848101266E-2</v>
      </c>
      <c r="AA14" s="733">
        <f>AA12/V12</f>
        <v>3.1645569620253167E-2</v>
      </c>
      <c r="AB14" s="733">
        <f>AB12/V12</f>
        <v>6.3291139240506328E-3</v>
      </c>
      <c r="AC14" s="734">
        <f>AC12/V12</f>
        <v>5.0632911392405063E-2</v>
      </c>
      <c r="AD14" s="735">
        <f>AD12/V12</f>
        <v>0.15822784810126583</v>
      </c>
      <c r="AE14" s="736"/>
      <c r="AF14" s="736"/>
      <c r="AH14" s="724">
        <f>SUM(W14:AC14)</f>
        <v>1</v>
      </c>
      <c r="AI14" s="716">
        <f>1-AH14</f>
        <v>0</v>
      </c>
    </row>
    <row r="15" spans="1:35" ht="18" customHeight="1" thickTop="1" x14ac:dyDescent="0.2">
      <c r="A15" s="716">
        <f t="shared" ref="A15" si="2">B15-F15</f>
        <v>0</v>
      </c>
      <c r="B15" s="694">
        <f t="shared" ref="B15:B16" si="3">G15+P15+Q15</f>
        <v>44</v>
      </c>
      <c r="D15" s="70" t="s">
        <v>293</v>
      </c>
      <c r="E15" s="278" t="s">
        <v>294</v>
      </c>
      <c r="F15" s="632">
        <f>[1]表1!E14</f>
        <v>44</v>
      </c>
      <c r="G15" s="737">
        <f>SUM(H15:N15)</f>
        <v>30</v>
      </c>
      <c r="H15" s="738">
        <v>27</v>
      </c>
      <c r="I15" s="738">
        <v>2</v>
      </c>
      <c r="J15" s="738">
        <v>0</v>
      </c>
      <c r="K15" s="738">
        <v>0</v>
      </c>
      <c r="L15" s="738">
        <v>0</v>
      </c>
      <c r="M15" s="738">
        <v>0</v>
      </c>
      <c r="N15" s="739">
        <v>1</v>
      </c>
      <c r="O15" s="740">
        <f>SUM(I15:N15)</f>
        <v>3</v>
      </c>
      <c r="P15" s="741">
        <v>10</v>
      </c>
      <c r="Q15" s="741">
        <v>4</v>
      </c>
      <c r="S15" s="70" t="s">
        <v>293</v>
      </c>
      <c r="T15" s="278" t="s">
        <v>294</v>
      </c>
      <c r="U15" s="72">
        <f>[1]表1!G14</f>
        <v>11</v>
      </c>
      <c r="V15" s="737">
        <f>SUM(W15:AC15)</f>
        <v>6</v>
      </c>
      <c r="W15" s="742">
        <v>5</v>
      </c>
      <c r="X15" s="742">
        <v>0</v>
      </c>
      <c r="Y15" s="743">
        <v>0</v>
      </c>
      <c r="Z15" s="738">
        <v>1</v>
      </c>
      <c r="AA15" s="738">
        <v>0</v>
      </c>
      <c r="AB15" s="738">
        <v>0</v>
      </c>
      <c r="AC15" s="739">
        <v>0</v>
      </c>
      <c r="AD15" s="740">
        <f>SUM(X15:AC15)</f>
        <v>1</v>
      </c>
      <c r="AE15" s="741">
        <v>3</v>
      </c>
      <c r="AF15" s="741">
        <v>2</v>
      </c>
      <c r="AH15" s="694">
        <f t="shared" ref="AH15:AH16" si="4">SUM(V15,AE15,AF15)</f>
        <v>11</v>
      </c>
      <c r="AI15" s="716">
        <f t="shared" ref="AI15" si="5">AH15-U15</f>
        <v>0</v>
      </c>
    </row>
    <row r="16" spans="1:35" ht="18" customHeight="1" x14ac:dyDescent="0.2">
      <c r="A16" s="716">
        <f t="shared" ref="A16:A17" si="6">1-B16</f>
        <v>0</v>
      </c>
      <c r="B16" s="724">
        <f t="shared" si="3"/>
        <v>1</v>
      </c>
      <c r="D16" s="78"/>
      <c r="E16" s="252"/>
      <c r="F16" s="80"/>
      <c r="G16" s="726">
        <f>G15/F15</f>
        <v>0.68181818181818177</v>
      </c>
      <c r="H16" s="727">
        <f>H15/F15</f>
        <v>0.61363636363636365</v>
      </c>
      <c r="I16" s="727">
        <f>I15/F15</f>
        <v>4.5454545454545456E-2</v>
      </c>
      <c r="J16" s="727">
        <f>J15/F15</f>
        <v>0</v>
      </c>
      <c r="K16" s="727">
        <f>K15/F15</f>
        <v>0</v>
      </c>
      <c r="L16" s="727">
        <f>L15/G15</f>
        <v>0</v>
      </c>
      <c r="M16" s="727">
        <f>M15/G15</f>
        <v>0</v>
      </c>
      <c r="N16" s="728">
        <f>N15/F15</f>
        <v>2.2727272727272728E-2</v>
      </c>
      <c r="O16" s="729">
        <f>O15/F15</f>
        <v>6.8181818181818177E-2</v>
      </c>
      <c r="P16" s="730">
        <f>P15/F15</f>
        <v>0.22727272727272727</v>
      </c>
      <c r="Q16" s="730">
        <f>Q15/F15</f>
        <v>9.0909090909090912E-2</v>
      </c>
      <c r="S16" s="78"/>
      <c r="T16" s="252"/>
      <c r="U16" s="80"/>
      <c r="V16" s="726">
        <f>V15/U15</f>
        <v>0.54545454545454541</v>
      </c>
      <c r="W16" s="744">
        <f>W15/U15</f>
        <v>0.45454545454545453</v>
      </c>
      <c r="X16" s="744">
        <f>X15/U15</f>
        <v>0</v>
      </c>
      <c r="Y16" s="727">
        <f>Y15/U15</f>
        <v>0</v>
      </c>
      <c r="Z16" s="727">
        <f>Z15/U15</f>
        <v>9.0909090909090912E-2</v>
      </c>
      <c r="AA16" s="727">
        <f>AA15/U15</f>
        <v>0</v>
      </c>
      <c r="AB16" s="727">
        <f>AB15/U15</f>
        <v>0</v>
      </c>
      <c r="AC16" s="728">
        <f>AC15/U15</f>
        <v>0</v>
      </c>
      <c r="AD16" s="729">
        <f>AD15/U15</f>
        <v>9.0909090909090912E-2</v>
      </c>
      <c r="AE16" s="730">
        <f>AE15/U15</f>
        <v>0.27272727272727271</v>
      </c>
      <c r="AF16" s="730">
        <f>AF15/U15</f>
        <v>0.18181818181818182</v>
      </c>
      <c r="AG16" s="745"/>
      <c r="AH16" s="724">
        <f t="shared" si="4"/>
        <v>1</v>
      </c>
      <c r="AI16" s="716">
        <f t="shared" ref="AI16:AI17" si="7">1-AH16</f>
        <v>0</v>
      </c>
    </row>
    <row r="17" spans="1:35" ht="18" customHeight="1" x14ac:dyDescent="0.2">
      <c r="A17" s="716">
        <f t="shared" si="6"/>
        <v>0</v>
      </c>
      <c r="B17" s="724">
        <f>SUM(H17:N17)</f>
        <v>1</v>
      </c>
      <c r="D17" s="78"/>
      <c r="E17" s="252"/>
      <c r="F17" s="81"/>
      <c r="G17" s="746"/>
      <c r="H17" s="747">
        <f>H15/G15</f>
        <v>0.9</v>
      </c>
      <c r="I17" s="747">
        <f>I15/G15</f>
        <v>6.6666666666666666E-2</v>
      </c>
      <c r="J17" s="747">
        <f>J15/G15</f>
        <v>0</v>
      </c>
      <c r="K17" s="747">
        <f>K15/G15</f>
        <v>0</v>
      </c>
      <c r="L17" s="747">
        <f>L15/G15</f>
        <v>0</v>
      </c>
      <c r="M17" s="747">
        <f>M15/G15</f>
        <v>0</v>
      </c>
      <c r="N17" s="748">
        <f>N15/G15</f>
        <v>3.3333333333333333E-2</v>
      </c>
      <c r="O17" s="749">
        <f>O15/G15</f>
        <v>0.1</v>
      </c>
      <c r="P17" s="750"/>
      <c r="Q17" s="750"/>
      <c r="S17" s="78"/>
      <c r="T17" s="252"/>
      <c r="U17" s="87"/>
      <c r="V17" s="746"/>
      <c r="W17" s="747">
        <f>W15/V15</f>
        <v>0.83333333333333337</v>
      </c>
      <c r="X17" s="747">
        <f>X15/V15</f>
        <v>0</v>
      </c>
      <c r="Y17" s="747">
        <f>Y15/V15</f>
        <v>0</v>
      </c>
      <c r="Z17" s="747">
        <f>Z15/V15</f>
        <v>0.16666666666666666</v>
      </c>
      <c r="AA17" s="747">
        <f>AA15/V15</f>
        <v>0</v>
      </c>
      <c r="AB17" s="747">
        <f>AB15/V15</f>
        <v>0</v>
      </c>
      <c r="AC17" s="748">
        <f>AC15/V15</f>
        <v>0</v>
      </c>
      <c r="AD17" s="749">
        <f>AD15/V15</f>
        <v>0.16666666666666666</v>
      </c>
      <c r="AE17" s="750"/>
      <c r="AF17" s="750"/>
      <c r="AH17" s="724">
        <f t="shared" ref="AH17" si="8">SUM(W17:AC17)</f>
        <v>1</v>
      </c>
      <c r="AI17" s="716">
        <f t="shared" si="7"/>
        <v>0</v>
      </c>
    </row>
    <row r="18" spans="1:35" ht="18" customHeight="1" x14ac:dyDescent="0.2">
      <c r="A18" s="716">
        <f t="shared" ref="A18" si="9">B18-F18</f>
        <v>0</v>
      </c>
      <c r="B18" s="694">
        <f t="shared" ref="B18:B19" si="10">G18+P18+Q18</f>
        <v>73</v>
      </c>
      <c r="D18" s="78"/>
      <c r="E18" s="248" t="s">
        <v>295</v>
      </c>
      <c r="F18" s="643">
        <f>[1]表1!E17</f>
        <v>73</v>
      </c>
      <c r="G18" s="718">
        <f>SUM(H18:N18)</f>
        <v>56</v>
      </c>
      <c r="H18" s="719">
        <v>45</v>
      </c>
      <c r="I18" s="719">
        <v>1</v>
      </c>
      <c r="J18" s="719">
        <v>2</v>
      </c>
      <c r="K18" s="719">
        <v>3</v>
      </c>
      <c r="L18" s="719">
        <v>3</v>
      </c>
      <c r="M18" s="719">
        <v>1</v>
      </c>
      <c r="N18" s="720">
        <v>1</v>
      </c>
      <c r="O18" s="721">
        <f t="shared" ref="O18" si="11">SUM(I18:N18)</f>
        <v>11</v>
      </c>
      <c r="P18" s="722">
        <v>10</v>
      </c>
      <c r="Q18" s="722">
        <v>7</v>
      </c>
      <c r="S18" s="78"/>
      <c r="T18" s="248" t="s">
        <v>295</v>
      </c>
      <c r="U18" s="91">
        <f>[1]表1!G17</f>
        <v>58</v>
      </c>
      <c r="V18" s="718">
        <f>SUM(W18:AC18)</f>
        <v>37</v>
      </c>
      <c r="W18" s="719">
        <v>30</v>
      </c>
      <c r="X18" s="719">
        <v>1</v>
      </c>
      <c r="Y18" s="719">
        <v>1</v>
      </c>
      <c r="Z18" s="719">
        <v>1</v>
      </c>
      <c r="AA18" s="719">
        <v>2</v>
      </c>
      <c r="AB18" s="719">
        <v>1</v>
      </c>
      <c r="AC18" s="720">
        <v>1</v>
      </c>
      <c r="AD18" s="721">
        <f t="shared" ref="AD18" si="12">SUM(X18:AC18)</f>
        <v>7</v>
      </c>
      <c r="AE18" s="722">
        <v>14</v>
      </c>
      <c r="AF18" s="722">
        <v>7</v>
      </c>
      <c r="AH18" s="694">
        <f t="shared" ref="AH18:AH19" si="13">SUM(V18,AE18,AF18)</f>
        <v>58</v>
      </c>
      <c r="AI18" s="716">
        <f t="shared" ref="AI18" si="14">AH18-U18</f>
        <v>0</v>
      </c>
    </row>
    <row r="19" spans="1:35" ht="18" customHeight="1" x14ac:dyDescent="0.2">
      <c r="A19" s="716">
        <f t="shared" ref="A19:A20" si="15">1-B19</f>
        <v>0</v>
      </c>
      <c r="B19" s="724">
        <f t="shared" si="10"/>
        <v>1</v>
      </c>
      <c r="D19" s="78"/>
      <c r="E19" s="252"/>
      <c r="F19" s="80"/>
      <c r="G19" s="726">
        <f>G18/F18</f>
        <v>0.76712328767123283</v>
      </c>
      <c r="H19" s="727">
        <f>H18/F18</f>
        <v>0.61643835616438358</v>
      </c>
      <c r="I19" s="727">
        <f>I18/F18</f>
        <v>1.3698630136986301E-2</v>
      </c>
      <c r="J19" s="727">
        <f>J18/F18</f>
        <v>2.7397260273972601E-2</v>
      </c>
      <c r="K19" s="727">
        <f>K18/F18</f>
        <v>4.1095890410958902E-2</v>
      </c>
      <c r="L19" s="727">
        <f>L18/G18</f>
        <v>5.3571428571428568E-2</v>
      </c>
      <c r="M19" s="727">
        <f>M18/G18</f>
        <v>1.7857142857142856E-2</v>
      </c>
      <c r="N19" s="728">
        <f>N18/F18</f>
        <v>1.3698630136986301E-2</v>
      </c>
      <c r="O19" s="729">
        <f>O18/F18</f>
        <v>0.15068493150684931</v>
      </c>
      <c r="P19" s="730">
        <f>P18/F18</f>
        <v>0.13698630136986301</v>
      </c>
      <c r="Q19" s="730">
        <f>Q18/F18</f>
        <v>9.5890410958904104E-2</v>
      </c>
      <c r="S19" s="78"/>
      <c r="T19" s="252"/>
      <c r="U19" s="80"/>
      <c r="V19" s="726">
        <f>V18/U18</f>
        <v>0.63793103448275867</v>
      </c>
      <c r="W19" s="727">
        <f>W18/U18</f>
        <v>0.51724137931034486</v>
      </c>
      <c r="X19" s="727">
        <f>X18/U18</f>
        <v>1.7241379310344827E-2</v>
      </c>
      <c r="Y19" s="727">
        <f>Y18/U18</f>
        <v>1.7241379310344827E-2</v>
      </c>
      <c r="Z19" s="727">
        <f>Z18/U18</f>
        <v>1.7241379310344827E-2</v>
      </c>
      <c r="AA19" s="727">
        <f>AA18/U18</f>
        <v>3.4482758620689655E-2</v>
      </c>
      <c r="AB19" s="727">
        <f>AB18/U18</f>
        <v>1.7241379310344827E-2</v>
      </c>
      <c r="AC19" s="728">
        <f>AC18/U18</f>
        <v>1.7241379310344827E-2</v>
      </c>
      <c r="AD19" s="729">
        <f>AD18/U18</f>
        <v>0.1206896551724138</v>
      </c>
      <c r="AE19" s="730">
        <f>AE18/U18</f>
        <v>0.2413793103448276</v>
      </c>
      <c r="AF19" s="730">
        <f>AF18/U18</f>
        <v>0.1206896551724138</v>
      </c>
      <c r="AH19" s="724">
        <f t="shared" si="13"/>
        <v>1</v>
      </c>
      <c r="AI19" s="716">
        <f t="shared" ref="AI19:AI20" si="16">1-AH19</f>
        <v>0</v>
      </c>
    </row>
    <row r="20" spans="1:35" ht="18" customHeight="1" x14ac:dyDescent="0.2">
      <c r="A20" s="716">
        <f t="shared" si="15"/>
        <v>0</v>
      </c>
      <c r="B20" s="724">
        <f t="shared" ref="B20" si="17">SUM(H20:N20)</f>
        <v>1.0000000000000002</v>
      </c>
      <c r="D20" s="78"/>
      <c r="E20" s="252"/>
      <c r="F20" s="92"/>
      <c r="G20" s="746"/>
      <c r="H20" s="747">
        <f>H18/G18</f>
        <v>0.8035714285714286</v>
      </c>
      <c r="I20" s="747">
        <f>I18/G18</f>
        <v>1.7857142857142856E-2</v>
      </c>
      <c r="J20" s="747">
        <f>J18/G18</f>
        <v>3.5714285714285712E-2</v>
      </c>
      <c r="K20" s="747">
        <f>K18/G18</f>
        <v>5.3571428571428568E-2</v>
      </c>
      <c r="L20" s="747">
        <f>L18/G18</f>
        <v>5.3571428571428568E-2</v>
      </c>
      <c r="M20" s="747">
        <f>M18/G18</f>
        <v>1.7857142857142856E-2</v>
      </c>
      <c r="N20" s="748">
        <f>N18/G18</f>
        <v>1.7857142857142856E-2</v>
      </c>
      <c r="O20" s="749">
        <f>O18/G18</f>
        <v>0.19642857142857142</v>
      </c>
      <c r="P20" s="750"/>
      <c r="Q20" s="750"/>
      <c r="S20" s="78"/>
      <c r="T20" s="252"/>
      <c r="U20" s="92"/>
      <c r="V20" s="746"/>
      <c r="W20" s="747">
        <f>W18/V18</f>
        <v>0.81081081081081086</v>
      </c>
      <c r="X20" s="747">
        <f>X18/V18</f>
        <v>2.7027027027027029E-2</v>
      </c>
      <c r="Y20" s="747">
        <f>Y18/V18</f>
        <v>2.7027027027027029E-2</v>
      </c>
      <c r="Z20" s="747">
        <f>Z18/V18</f>
        <v>2.7027027027027029E-2</v>
      </c>
      <c r="AA20" s="747">
        <f>AA18/V18</f>
        <v>5.4054054054054057E-2</v>
      </c>
      <c r="AB20" s="747">
        <f>AB18/V18</f>
        <v>2.7027027027027029E-2</v>
      </c>
      <c r="AC20" s="748">
        <f>AC18/V18</f>
        <v>2.7027027027027029E-2</v>
      </c>
      <c r="AD20" s="749">
        <f>AD18/V18</f>
        <v>0.1891891891891892</v>
      </c>
      <c r="AE20" s="750"/>
      <c r="AF20" s="750"/>
      <c r="AH20" s="724">
        <f t="shared" ref="AH20" si="18">SUM(W20:AC20)</f>
        <v>1</v>
      </c>
      <c r="AI20" s="716">
        <f t="shared" si="16"/>
        <v>0</v>
      </c>
    </row>
    <row r="21" spans="1:35" ht="18" customHeight="1" x14ac:dyDescent="0.2">
      <c r="A21" s="716">
        <f t="shared" ref="A21" si="19">B21-F21</f>
        <v>0</v>
      </c>
      <c r="B21" s="694">
        <f t="shared" ref="B21:B22" si="20">G21+P21+Q21</f>
        <v>24</v>
      </c>
      <c r="D21" s="78"/>
      <c r="E21" s="526" t="s">
        <v>296</v>
      </c>
      <c r="F21" s="644">
        <f>[1]表1!E20</f>
        <v>24</v>
      </c>
      <c r="G21" s="718">
        <f t="shared" ref="G21" si="21">SUM(H21:N21)</f>
        <v>16</v>
      </c>
      <c r="H21" s="719">
        <v>13</v>
      </c>
      <c r="I21" s="719">
        <v>1</v>
      </c>
      <c r="J21" s="719">
        <v>0</v>
      </c>
      <c r="K21" s="719">
        <v>1</v>
      </c>
      <c r="L21" s="719">
        <v>0</v>
      </c>
      <c r="M21" s="719">
        <v>1</v>
      </c>
      <c r="N21" s="720">
        <v>0</v>
      </c>
      <c r="O21" s="721">
        <f t="shared" ref="O21" si="22">SUM(I21:N21)</f>
        <v>3</v>
      </c>
      <c r="P21" s="722">
        <v>6</v>
      </c>
      <c r="Q21" s="722">
        <v>2</v>
      </c>
      <c r="S21" s="78"/>
      <c r="T21" s="526" t="s">
        <v>296</v>
      </c>
      <c r="U21" s="91">
        <f>[1]表1!G20</f>
        <v>13</v>
      </c>
      <c r="V21" s="718">
        <f>SUM(W21:AC21)</f>
        <v>4</v>
      </c>
      <c r="W21" s="719">
        <v>3</v>
      </c>
      <c r="X21" s="719">
        <v>1</v>
      </c>
      <c r="Y21" s="719">
        <v>0</v>
      </c>
      <c r="Z21" s="719">
        <v>0</v>
      </c>
      <c r="AA21" s="719">
        <v>0</v>
      </c>
      <c r="AB21" s="719">
        <v>0</v>
      </c>
      <c r="AC21" s="720">
        <v>0</v>
      </c>
      <c r="AD21" s="721">
        <f t="shared" ref="AD21" si="23">SUM(X21:AC21)</f>
        <v>1</v>
      </c>
      <c r="AE21" s="722">
        <v>7</v>
      </c>
      <c r="AF21" s="722">
        <v>2</v>
      </c>
      <c r="AH21" s="694">
        <f t="shared" ref="AH21:AH22" si="24">SUM(V21,AE21,AF21)</f>
        <v>13</v>
      </c>
      <c r="AI21" s="716">
        <f t="shared" ref="AI21" si="25">AH21-U21</f>
        <v>0</v>
      </c>
    </row>
    <row r="22" spans="1:35" ht="18" customHeight="1" x14ac:dyDescent="0.2">
      <c r="A22" s="716">
        <f t="shared" ref="A22:A23" si="26">1-B22</f>
        <v>0</v>
      </c>
      <c r="B22" s="724">
        <f t="shared" si="20"/>
        <v>1</v>
      </c>
      <c r="D22" s="78"/>
      <c r="E22" s="533"/>
      <c r="F22" s="80"/>
      <c r="G22" s="726">
        <f>G21/F21</f>
        <v>0.66666666666666663</v>
      </c>
      <c r="H22" s="727">
        <f>H21/F21</f>
        <v>0.54166666666666663</v>
      </c>
      <c r="I22" s="727">
        <f>I21/F21</f>
        <v>4.1666666666666664E-2</v>
      </c>
      <c r="J22" s="727">
        <f>J21/F21</f>
        <v>0</v>
      </c>
      <c r="K22" s="727">
        <f>K21/F21</f>
        <v>4.1666666666666664E-2</v>
      </c>
      <c r="L22" s="727">
        <f>L21/G21</f>
        <v>0</v>
      </c>
      <c r="M22" s="727">
        <f>M21/G21</f>
        <v>6.25E-2</v>
      </c>
      <c r="N22" s="728">
        <f>N21/F21</f>
        <v>0</v>
      </c>
      <c r="O22" s="729">
        <f>O21/F21</f>
        <v>0.125</v>
      </c>
      <c r="P22" s="730">
        <f>P21/F21</f>
        <v>0.25</v>
      </c>
      <c r="Q22" s="730">
        <f>Q21/F21</f>
        <v>8.3333333333333329E-2</v>
      </c>
      <c r="S22" s="78"/>
      <c r="T22" s="533"/>
      <c r="U22" s="80"/>
      <c r="V22" s="726">
        <f>V21/U21</f>
        <v>0.30769230769230771</v>
      </c>
      <c r="W22" s="727">
        <f>W21/U21</f>
        <v>0.23076923076923078</v>
      </c>
      <c r="X22" s="727">
        <f>X21/U21</f>
        <v>7.6923076923076927E-2</v>
      </c>
      <c r="Y22" s="727">
        <f>Y21/U21</f>
        <v>0</v>
      </c>
      <c r="Z22" s="727">
        <f>Z21/U21</f>
        <v>0</v>
      </c>
      <c r="AA22" s="727">
        <f>AA21/U21</f>
        <v>0</v>
      </c>
      <c r="AB22" s="727">
        <f>AB21/U21</f>
        <v>0</v>
      </c>
      <c r="AC22" s="728">
        <f>AC21/U21</f>
        <v>0</v>
      </c>
      <c r="AD22" s="729">
        <f>AD21/U21</f>
        <v>7.6923076923076927E-2</v>
      </c>
      <c r="AE22" s="730">
        <f>AE21/U21</f>
        <v>0.53846153846153844</v>
      </c>
      <c r="AF22" s="730">
        <f>AF21/U21</f>
        <v>0.15384615384615385</v>
      </c>
      <c r="AH22" s="724">
        <f t="shared" si="24"/>
        <v>1</v>
      </c>
      <c r="AI22" s="716">
        <f t="shared" ref="AI22:AI23" si="27">1-AH22</f>
        <v>0</v>
      </c>
    </row>
    <row r="23" spans="1:35" ht="18" customHeight="1" x14ac:dyDescent="0.2">
      <c r="A23" s="716">
        <f t="shared" si="26"/>
        <v>0</v>
      </c>
      <c r="B23" s="724">
        <f t="shared" ref="B23" si="28">SUM(H23:N23)</f>
        <v>1</v>
      </c>
      <c r="D23" s="78"/>
      <c r="E23" s="533"/>
      <c r="F23" s="92"/>
      <c r="G23" s="751"/>
      <c r="H23" s="752">
        <f>H21/G21</f>
        <v>0.8125</v>
      </c>
      <c r="I23" s="752">
        <f>I21/G21</f>
        <v>6.25E-2</v>
      </c>
      <c r="J23" s="752">
        <f>J21/G21</f>
        <v>0</v>
      </c>
      <c r="K23" s="752">
        <f>K21/G21</f>
        <v>6.25E-2</v>
      </c>
      <c r="L23" s="752">
        <f>L21/G21</f>
        <v>0</v>
      </c>
      <c r="M23" s="752">
        <f>M21/G21</f>
        <v>6.25E-2</v>
      </c>
      <c r="N23" s="753">
        <f>N21/G21</f>
        <v>0</v>
      </c>
      <c r="O23" s="754">
        <f>O21/G21</f>
        <v>0.1875</v>
      </c>
      <c r="P23" s="755"/>
      <c r="Q23" s="755"/>
      <c r="S23" s="78"/>
      <c r="T23" s="533"/>
      <c r="U23" s="92"/>
      <c r="V23" s="751"/>
      <c r="W23" s="752">
        <f>W21/V21</f>
        <v>0.75</v>
      </c>
      <c r="X23" s="752">
        <f>X21/V21</f>
        <v>0.25</v>
      </c>
      <c r="Y23" s="752">
        <f>Y21/V21</f>
        <v>0</v>
      </c>
      <c r="Z23" s="752">
        <f>Z21/V21</f>
        <v>0</v>
      </c>
      <c r="AA23" s="752">
        <f>AA21/V21</f>
        <v>0</v>
      </c>
      <c r="AB23" s="752">
        <f>AB21/V21</f>
        <v>0</v>
      </c>
      <c r="AC23" s="753">
        <f>AC21/V21</f>
        <v>0</v>
      </c>
      <c r="AD23" s="754">
        <f>AD21/V21</f>
        <v>0.25</v>
      </c>
      <c r="AE23" s="755"/>
      <c r="AF23" s="755"/>
      <c r="AH23" s="724">
        <f t="shared" ref="AH23" si="29">SUM(W23:AC23)</f>
        <v>1</v>
      </c>
      <c r="AI23" s="716">
        <f t="shared" si="27"/>
        <v>0</v>
      </c>
    </row>
    <row r="24" spans="1:35" ht="18" customHeight="1" x14ac:dyDescent="0.2">
      <c r="A24" s="716">
        <f t="shared" ref="A24" si="30">B24-F24</f>
        <v>0</v>
      </c>
      <c r="B24" s="694">
        <f t="shared" ref="B24:B25" si="31">G24+P24+Q24</f>
        <v>81</v>
      </c>
      <c r="D24" s="78"/>
      <c r="E24" s="248" t="s">
        <v>297</v>
      </c>
      <c r="F24" s="644">
        <f>[1]表1!E23</f>
        <v>81</v>
      </c>
      <c r="G24" s="737">
        <f t="shared" ref="G24" si="32">SUM(H24:N24)</f>
        <v>54</v>
      </c>
      <c r="H24" s="738">
        <v>51</v>
      </c>
      <c r="I24" s="738">
        <v>1</v>
      </c>
      <c r="J24" s="738">
        <v>0</v>
      </c>
      <c r="K24" s="738">
        <v>0</v>
      </c>
      <c r="L24" s="738">
        <v>0</v>
      </c>
      <c r="M24" s="738">
        <v>1</v>
      </c>
      <c r="N24" s="739">
        <v>1</v>
      </c>
      <c r="O24" s="740">
        <f t="shared" ref="O24" si="33">SUM(I24:N24)</f>
        <v>3</v>
      </c>
      <c r="P24" s="741">
        <v>22</v>
      </c>
      <c r="Q24" s="741">
        <v>5</v>
      </c>
      <c r="S24" s="78"/>
      <c r="T24" s="248" t="s">
        <v>297</v>
      </c>
      <c r="U24" s="91">
        <f>[1]表1!G23</f>
        <v>70</v>
      </c>
      <c r="V24" s="737">
        <f>SUM(W24:AC24)</f>
        <v>34</v>
      </c>
      <c r="W24" s="738">
        <v>34</v>
      </c>
      <c r="X24" s="738">
        <v>0</v>
      </c>
      <c r="Y24" s="738">
        <v>0</v>
      </c>
      <c r="Z24" s="738">
        <v>0</v>
      </c>
      <c r="AA24" s="738">
        <v>0</v>
      </c>
      <c r="AB24" s="738">
        <v>0</v>
      </c>
      <c r="AC24" s="739">
        <v>0</v>
      </c>
      <c r="AD24" s="740">
        <f t="shared" ref="AD24" si="34">SUM(X24:AC24)</f>
        <v>0</v>
      </c>
      <c r="AE24" s="741">
        <v>26</v>
      </c>
      <c r="AF24" s="741">
        <v>10</v>
      </c>
      <c r="AH24" s="694">
        <f>SUM(V24,AE24,AF24)</f>
        <v>70</v>
      </c>
      <c r="AI24" s="716">
        <f t="shared" ref="AI24" si="35">AH24-U24</f>
        <v>0</v>
      </c>
    </row>
    <row r="25" spans="1:35" ht="18" customHeight="1" x14ac:dyDescent="0.2">
      <c r="A25" s="716">
        <f t="shared" ref="A25:A26" si="36">1-B25</f>
        <v>0</v>
      </c>
      <c r="B25" s="724">
        <f t="shared" si="31"/>
        <v>1</v>
      </c>
      <c r="D25" s="78"/>
      <c r="E25" s="252"/>
      <c r="F25" s="80"/>
      <c r="G25" s="726">
        <f>G24/F24</f>
        <v>0.66666666666666663</v>
      </c>
      <c r="H25" s="727">
        <f>H24/F24</f>
        <v>0.62962962962962965</v>
      </c>
      <c r="I25" s="727">
        <f>I24/F24</f>
        <v>1.2345679012345678E-2</v>
      </c>
      <c r="J25" s="727">
        <f>J24/F24</f>
        <v>0</v>
      </c>
      <c r="K25" s="727">
        <f>K24/F24</f>
        <v>0</v>
      </c>
      <c r="L25" s="727">
        <f>L24/G24</f>
        <v>0</v>
      </c>
      <c r="M25" s="727">
        <f>M24/G24</f>
        <v>1.8518518518518517E-2</v>
      </c>
      <c r="N25" s="728">
        <f>N24/F24</f>
        <v>1.2345679012345678E-2</v>
      </c>
      <c r="O25" s="729">
        <f>O24/F24</f>
        <v>3.7037037037037035E-2</v>
      </c>
      <c r="P25" s="730">
        <f>P24/F24</f>
        <v>0.27160493827160492</v>
      </c>
      <c r="Q25" s="730">
        <f>Q24/F24</f>
        <v>6.1728395061728392E-2</v>
      </c>
      <c r="S25" s="78"/>
      <c r="T25" s="252"/>
      <c r="U25" s="80"/>
      <c r="V25" s="726">
        <f>V24/U24</f>
        <v>0.48571428571428571</v>
      </c>
      <c r="W25" s="727">
        <f>W24/U24</f>
        <v>0.48571428571428571</v>
      </c>
      <c r="X25" s="727">
        <f>X24/U24</f>
        <v>0</v>
      </c>
      <c r="Y25" s="727">
        <f>Y24/U24</f>
        <v>0</v>
      </c>
      <c r="Z25" s="727">
        <f>Z24/U24</f>
        <v>0</v>
      </c>
      <c r="AA25" s="727">
        <f>AA24/U24</f>
        <v>0</v>
      </c>
      <c r="AB25" s="727">
        <f>AB24/U24</f>
        <v>0</v>
      </c>
      <c r="AC25" s="728">
        <f>AC24/U24</f>
        <v>0</v>
      </c>
      <c r="AD25" s="729">
        <f>AD24/U24</f>
        <v>0</v>
      </c>
      <c r="AE25" s="730">
        <f>AE24/U24</f>
        <v>0.37142857142857144</v>
      </c>
      <c r="AF25" s="730">
        <f>AF24/U24</f>
        <v>0.14285714285714285</v>
      </c>
      <c r="AH25" s="724">
        <f t="shared" ref="AH25" si="37">SUM(V25,AE25,AF25)</f>
        <v>1</v>
      </c>
      <c r="AI25" s="716">
        <f t="shared" ref="AI25:AI26" si="38">1-AH25</f>
        <v>0</v>
      </c>
    </row>
    <row r="26" spans="1:35" ht="18" customHeight="1" x14ac:dyDescent="0.2">
      <c r="A26" s="716">
        <f t="shared" si="36"/>
        <v>0</v>
      </c>
      <c r="B26" s="724">
        <f t="shared" ref="B26" si="39">SUM(H26:N26)</f>
        <v>0.99999999999999989</v>
      </c>
      <c r="D26" s="78"/>
      <c r="E26" s="261"/>
      <c r="F26" s="92"/>
      <c r="G26" s="746"/>
      <c r="H26" s="747">
        <f>H24/G24</f>
        <v>0.94444444444444442</v>
      </c>
      <c r="I26" s="747">
        <f>I24/G24</f>
        <v>1.8518518518518517E-2</v>
      </c>
      <c r="J26" s="747">
        <f>J24/G24</f>
        <v>0</v>
      </c>
      <c r="K26" s="747">
        <f>K24/G24</f>
        <v>0</v>
      </c>
      <c r="L26" s="747">
        <f>L24/G24</f>
        <v>0</v>
      </c>
      <c r="M26" s="747">
        <f>M24/G24</f>
        <v>1.8518518518518517E-2</v>
      </c>
      <c r="N26" s="748">
        <f>N24/G24</f>
        <v>1.8518518518518517E-2</v>
      </c>
      <c r="O26" s="749">
        <f>O24/G24</f>
        <v>5.5555555555555552E-2</v>
      </c>
      <c r="P26" s="750"/>
      <c r="Q26" s="750"/>
      <c r="S26" s="78"/>
      <c r="T26" s="261"/>
      <c r="U26" s="92"/>
      <c r="V26" s="746"/>
      <c r="W26" s="747">
        <f>W24/V24</f>
        <v>1</v>
      </c>
      <c r="X26" s="747">
        <f>X24/V24</f>
        <v>0</v>
      </c>
      <c r="Y26" s="747">
        <f>Y24/V24</f>
        <v>0</v>
      </c>
      <c r="Z26" s="747">
        <f>Z24/V24</f>
        <v>0</v>
      </c>
      <c r="AA26" s="747">
        <f>AA24/V24</f>
        <v>0</v>
      </c>
      <c r="AB26" s="747">
        <f>AB24/V24</f>
        <v>0</v>
      </c>
      <c r="AC26" s="748">
        <f>AC24/V24</f>
        <v>0</v>
      </c>
      <c r="AD26" s="749">
        <f>AD24/V24</f>
        <v>0</v>
      </c>
      <c r="AE26" s="750"/>
      <c r="AF26" s="750"/>
      <c r="AH26" s="724">
        <f t="shared" ref="AH26" si="40">SUM(W26:AC26)</f>
        <v>1</v>
      </c>
      <c r="AI26" s="716">
        <f t="shared" si="38"/>
        <v>0</v>
      </c>
    </row>
    <row r="27" spans="1:35" ht="18" customHeight="1" x14ac:dyDescent="0.2">
      <c r="A27" s="716">
        <f t="shared" ref="A27" si="41">B27-F27</f>
        <v>0</v>
      </c>
      <c r="B27" s="694">
        <f t="shared" ref="B27:B28" si="42">G27+P27+Q27</f>
        <v>8</v>
      </c>
      <c r="D27" s="78"/>
      <c r="E27" s="248" t="s">
        <v>298</v>
      </c>
      <c r="F27" s="644">
        <f>[1]表1!E26</f>
        <v>8</v>
      </c>
      <c r="G27" s="718">
        <f t="shared" ref="G27" si="43">SUM(H27:N27)</f>
        <v>8</v>
      </c>
      <c r="H27" s="719">
        <v>5</v>
      </c>
      <c r="I27" s="719">
        <v>1</v>
      </c>
      <c r="J27" s="719">
        <v>0</v>
      </c>
      <c r="K27" s="719">
        <v>1</v>
      </c>
      <c r="L27" s="719">
        <v>1</v>
      </c>
      <c r="M27" s="719">
        <v>0</v>
      </c>
      <c r="N27" s="720">
        <v>0</v>
      </c>
      <c r="O27" s="721">
        <f t="shared" ref="O27" si="44">SUM(I27:N27)</f>
        <v>3</v>
      </c>
      <c r="P27" s="722">
        <v>0</v>
      </c>
      <c r="Q27" s="722">
        <v>0</v>
      </c>
      <c r="S27" s="78"/>
      <c r="T27" s="248" t="s">
        <v>298</v>
      </c>
      <c r="U27" s="91">
        <f>[1]表1!G26</f>
        <v>6</v>
      </c>
      <c r="V27" s="718">
        <f t="shared" ref="V27" si="45">SUM(W27:AC27)</f>
        <v>5</v>
      </c>
      <c r="W27" s="719">
        <v>4</v>
      </c>
      <c r="X27" s="719">
        <v>0</v>
      </c>
      <c r="Y27" s="719">
        <v>0</v>
      </c>
      <c r="Z27" s="719">
        <v>0</v>
      </c>
      <c r="AA27" s="719">
        <v>1</v>
      </c>
      <c r="AB27" s="719">
        <v>0</v>
      </c>
      <c r="AC27" s="720">
        <v>0</v>
      </c>
      <c r="AD27" s="721">
        <f t="shared" ref="AD27" si="46">SUM(X27:AC27)</f>
        <v>1</v>
      </c>
      <c r="AE27" s="722">
        <v>1</v>
      </c>
      <c r="AF27" s="722">
        <v>0</v>
      </c>
      <c r="AH27" s="694">
        <f t="shared" ref="AH27:AH28" si="47">SUM(V27,AE27,AF27)</f>
        <v>6</v>
      </c>
      <c r="AI27" s="716">
        <f t="shared" ref="AI27" si="48">AH27-U27</f>
        <v>0</v>
      </c>
    </row>
    <row r="28" spans="1:35" ht="18" customHeight="1" x14ac:dyDescent="0.2">
      <c r="A28" s="716">
        <f t="shared" ref="A28:A29" si="49">1-B28</f>
        <v>0</v>
      </c>
      <c r="B28" s="724">
        <f t="shared" si="42"/>
        <v>1</v>
      </c>
      <c r="D28" s="78"/>
      <c r="E28" s="252"/>
      <c r="F28" s="80"/>
      <c r="G28" s="726">
        <f>G27/F27</f>
        <v>1</v>
      </c>
      <c r="H28" s="727">
        <f>H27/F27</f>
        <v>0.625</v>
      </c>
      <c r="I28" s="727">
        <f>I27/F27</f>
        <v>0.125</v>
      </c>
      <c r="J28" s="727">
        <f>J27/F27</f>
        <v>0</v>
      </c>
      <c r="K28" s="727">
        <f>K27/F27</f>
        <v>0.125</v>
      </c>
      <c r="L28" s="727">
        <f>L27/G27</f>
        <v>0.125</v>
      </c>
      <c r="M28" s="727">
        <f>M27/G27</f>
        <v>0</v>
      </c>
      <c r="N28" s="728">
        <f>N27/F27</f>
        <v>0</v>
      </c>
      <c r="O28" s="729">
        <f>O27/F27</f>
        <v>0.375</v>
      </c>
      <c r="P28" s="730">
        <f>P27/F27</f>
        <v>0</v>
      </c>
      <c r="Q28" s="730">
        <f>Q27/F27</f>
        <v>0</v>
      </c>
      <c r="S28" s="78"/>
      <c r="T28" s="252"/>
      <c r="U28" s="80"/>
      <c r="V28" s="726">
        <f>V27/U27</f>
        <v>0.83333333333333337</v>
      </c>
      <c r="W28" s="727">
        <f>W27/U27</f>
        <v>0.66666666666666663</v>
      </c>
      <c r="X28" s="727">
        <f>X27/U27</f>
        <v>0</v>
      </c>
      <c r="Y28" s="727">
        <f>Y27/U27</f>
        <v>0</v>
      </c>
      <c r="Z28" s="727">
        <f>Z27/U27</f>
        <v>0</v>
      </c>
      <c r="AA28" s="727">
        <f>AA27/U27</f>
        <v>0.16666666666666666</v>
      </c>
      <c r="AB28" s="727">
        <f>AB27/U27</f>
        <v>0</v>
      </c>
      <c r="AC28" s="728">
        <f>AC27/U27</f>
        <v>0</v>
      </c>
      <c r="AD28" s="729">
        <f>AD27/U27</f>
        <v>0.16666666666666666</v>
      </c>
      <c r="AE28" s="730">
        <f>AE27/U27</f>
        <v>0.16666666666666666</v>
      </c>
      <c r="AF28" s="730">
        <f>AF27/U27</f>
        <v>0</v>
      </c>
      <c r="AH28" s="724">
        <f t="shared" si="47"/>
        <v>1</v>
      </c>
      <c r="AI28" s="716">
        <f t="shared" ref="AI28:AI29" si="50">1-AH28</f>
        <v>0</v>
      </c>
    </row>
    <row r="29" spans="1:35" ht="18" customHeight="1" x14ac:dyDescent="0.2">
      <c r="A29" s="716">
        <f t="shared" si="49"/>
        <v>0</v>
      </c>
      <c r="B29" s="724">
        <f t="shared" ref="B29" si="51">SUM(H29:N29)</f>
        <v>1</v>
      </c>
      <c r="D29" s="78"/>
      <c r="E29" s="252"/>
      <c r="F29" s="92"/>
      <c r="G29" s="746"/>
      <c r="H29" s="747">
        <f>H27/G27</f>
        <v>0.625</v>
      </c>
      <c r="I29" s="747">
        <f>I27/G27</f>
        <v>0.125</v>
      </c>
      <c r="J29" s="747">
        <f>J27/G27</f>
        <v>0</v>
      </c>
      <c r="K29" s="747">
        <f>K27/G27</f>
        <v>0.125</v>
      </c>
      <c r="L29" s="747">
        <f>L27/G27</f>
        <v>0.125</v>
      </c>
      <c r="M29" s="747">
        <f>M27/G27</f>
        <v>0</v>
      </c>
      <c r="N29" s="748">
        <f>N27/G27</f>
        <v>0</v>
      </c>
      <c r="O29" s="749">
        <f>O27/G27</f>
        <v>0.375</v>
      </c>
      <c r="P29" s="750"/>
      <c r="Q29" s="750"/>
      <c r="S29" s="78"/>
      <c r="T29" s="252"/>
      <c r="U29" s="92"/>
      <c r="V29" s="746"/>
      <c r="W29" s="747">
        <f>W27/V27</f>
        <v>0.8</v>
      </c>
      <c r="X29" s="747">
        <f>X27/V27</f>
        <v>0</v>
      </c>
      <c r="Y29" s="747">
        <f>Y27/V27</f>
        <v>0</v>
      </c>
      <c r="Z29" s="747">
        <f>Z27/V27</f>
        <v>0</v>
      </c>
      <c r="AA29" s="747">
        <f>AA27/V27</f>
        <v>0.2</v>
      </c>
      <c r="AB29" s="747">
        <f>AB27/V27</f>
        <v>0</v>
      </c>
      <c r="AC29" s="748">
        <f>AC27/V27</f>
        <v>0</v>
      </c>
      <c r="AD29" s="749">
        <f>AD27/V27</f>
        <v>0.2</v>
      </c>
      <c r="AE29" s="750"/>
      <c r="AF29" s="750"/>
      <c r="AH29" s="724">
        <f t="shared" ref="AH29" si="52">SUM(W29:AC29)</f>
        <v>1</v>
      </c>
      <c r="AI29" s="716">
        <f t="shared" si="50"/>
        <v>0</v>
      </c>
    </row>
    <row r="30" spans="1:35" ht="18" customHeight="1" x14ac:dyDescent="0.2">
      <c r="A30" s="716">
        <f t="shared" ref="A30" si="53">B30-F30</f>
        <v>0</v>
      </c>
      <c r="B30" s="694">
        <f t="shared" ref="B30:B31" si="54">G30+P30+Q30</f>
        <v>149</v>
      </c>
      <c r="D30" s="78"/>
      <c r="E30" s="248" t="s">
        <v>299</v>
      </c>
      <c r="F30" s="644">
        <f>[1]表1!E29</f>
        <v>149</v>
      </c>
      <c r="G30" s="718">
        <f t="shared" ref="G30" si="55">SUM(H30:N30)</f>
        <v>105</v>
      </c>
      <c r="H30" s="719">
        <v>82</v>
      </c>
      <c r="I30" s="719">
        <v>9</v>
      </c>
      <c r="J30" s="719">
        <v>1</v>
      </c>
      <c r="K30" s="719">
        <v>1</v>
      </c>
      <c r="L30" s="719">
        <v>3</v>
      </c>
      <c r="M30" s="719">
        <v>1</v>
      </c>
      <c r="N30" s="720">
        <v>8</v>
      </c>
      <c r="O30" s="721">
        <f t="shared" ref="O30" si="56">SUM(I30:N30)</f>
        <v>23</v>
      </c>
      <c r="P30" s="722">
        <v>33</v>
      </c>
      <c r="Q30" s="722">
        <v>11</v>
      </c>
      <c r="S30" s="78"/>
      <c r="T30" s="248" t="s">
        <v>299</v>
      </c>
      <c r="U30" s="91">
        <f>[1]表1!G29</f>
        <v>125</v>
      </c>
      <c r="V30" s="756">
        <f>SUM(W30:AC30)</f>
        <v>72</v>
      </c>
      <c r="W30" s="723">
        <v>57</v>
      </c>
      <c r="X30" s="719">
        <v>5</v>
      </c>
      <c r="Y30" s="719">
        <v>1</v>
      </c>
      <c r="Z30" s="719">
        <v>0</v>
      </c>
      <c r="AA30" s="719">
        <v>2</v>
      </c>
      <c r="AB30" s="719">
        <v>0</v>
      </c>
      <c r="AC30" s="720">
        <v>7</v>
      </c>
      <c r="AD30" s="721">
        <f>SUM(X30:AC30)</f>
        <v>15</v>
      </c>
      <c r="AE30" s="722">
        <v>36</v>
      </c>
      <c r="AF30" s="722">
        <v>17</v>
      </c>
      <c r="AH30" s="694">
        <f>SUM(V30,AE30,AF30)</f>
        <v>125</v>
      </c>
      <c r="AI30" s="716">
        <f t="shared" ref="AI30" si="57">AH30-U30</f>
        <v>0</v>
      </c>
    </row>
    <row r="31" spans="1:35" ht="18" customHeight="1" x14ac:dyDescent="0.2">
      <c r="A31" s="716">
        <f>1-B31</f>
        <v>0</v>
      </c>
      <c r="B31" s="724">
        <f t="shared" si="54"/>
        <v>1</v>
      </c>
      <c r="D31" s="78"/>
      <c r="E31" s="252"/>
      <c r="F31" s="80"/>
      <c r="G31" s="726">
        <f>G30/F30</f>
        <v>0.70469798657718119</v>
      </c>
      <c r="H31" s="727">
        <f>H30/F30</f>
        <v>0.55033557046979864</v>
      </c>
      <c r="I31" s="727">
        <f>I30/F30</f>
        <v>6.0402684563758392E-2</v>
      </c>
      <c r="J31" s="727">
        <f>J30/F30</f>
        <v>6.7114093959731542E-3</v>
      </c>
      <c r="K31" s="727">
        <f>K30/F30</f>
        <v>6.7114093959731542E-3</v>
      </c>
      <c r="L31" s="727">
        <f>L30/G30</f>
        <v>2.8571428571428571E-2</v>
      </c>
      <c r="M31" s="727">
        <f>M30/G30</f>
        <v>9.5238095238095247E-3</v>
      </c>
      <c r="N31" s="728">
        <f>N30/F30</f>
        <v>5.3691275167785234E-2</v>
      </c>
      <c r="O31" s="729">
        <f>O30/F30</f>
        <v>0.15436241610738255</v>
      </c>
      <c r="P31" s="730">
        <f>P30/F30</f>
        <v>0.22147651006711411</v>
      </c>
      <c r="Q31" s="730">
        <f>Q30/F30</f>
        <v>7.3825503355704702E-2</v>
      </c>
      <c r="S31" s="78"/>
      <c r="T31" s="252"/>
      <c r="U31" s="80"/>
      <c r="V31" s="726">
        <f>V30/U30</f>
        <v>0.57599999999999996</v>
      </c>
      <c r="W31" s="727">
        <f>W30/U30</f>
        <v>0.45600000000000002</v>
      </c>
      <c r="X31" s="727">
        <f>X30/U30</f>
        <v>0.04</v>
      </c>
      <c r="Y31" s="727">
        <f>Y30/U30</f>
        <v>8.0000000000000002E-3</v>
      </c>
      <c r="Z31" s="727">
        <f>Z30/U30</f>
        <v>0</v>
      </c>
      <c r="AA31" s="727">
        <f>AA30/U30</f>
        <v>1.6E-2</v>
      </c>
      <c r="AB31" s="727">
        <f>AB30/U30</f>
        <v>0</v>
      </c>
      <c r="AC31" s="728">
        <f>AC30/U30</f>
        <v>5.6000000000000001E-2</v>
      </c>
      <c r="AD31" s="729">
        <f>AD30/U30</f>
        <v>0.12</v>
      </c>
      <c r="AE31" s="730">
        <f>AE30/U30</f>
        <v>0.28799999999999998</v>
      </c>
      <c r="AF31" s="730">
        <f>AF30/U30</f>
        <v>0.13600000000000001</v>
      </c>
      <c r="AH31" s="724">
        <f t="shared" ref="AH31" si="58">SUM(V31,AE31,AF31)</f>
        <v>0.99999999999999989</v>
      </c>
      <c r="AI31" s="716">
        <f t="shared" ref="AI31:AI32" si="59">1-AH31</f>
        <v>0</v>
      </c>
    </row>
    <row r="32" spans="1:35" ht="18" customHeight="1" thickBot="1" x14ac:dyDescent="0.25">
      <c r="A32" s="716">
        <f t="shared" ref="A32" si="60">1-B32</f>
        <v>0</v>
      </c>
      <c r="B32" s="724">
        <f t="shared" ref="B32" si="61">SUM(H32:N32)</f>
        <v>1</v>
      </c>
      <c r="D32" s="98"/>
      <c r="E32" s="252"/>
      <c r="F32" s="99"/>
      <c r="G32" s="757"/>
      <c r="H32" s="758">
        <f>H30/G30</f>
        <v>0.78095238095238095</v>
      </c>
      <c r="I32" s="758">
        <f>I30/G30</f>
        <v>8.5714285714285715E-2</v>
      </c>
      <c r="J32" s="758">
        <f>J30/G30</f>
        <v>9.5238095238095247E-3</v>
      </c>
      <c r="K32" s="758">
        <f>K30/G30</f>
        <v>9.5238095238095247E-3</v>
      </c>
      <c r="L32" s="758">
        <f>L30/G30</f>
        <v>2.8571428571428571E-2</v>
      </c>
      <c r="M32" s="758">
        <f>M30/G30</f>
        <v>9.5238095238095247E-3</v>
      </c>
      <c r="N32" s="759">
        <f>N30/G30</f>
        <v>7.6190476190476197E-2</v>
      </c>
      <c r="O32" s="760">
        <f>O30/G30</f>
        <v>0.21904761904761905</v>
      </c>
      <c r="P32" s="761"/>
      <c r="Q32" s="761"/>
      <c r="S32" s="98"/>
      <c r="T32" s="252"/>
      <c r="U32" s="99"/>
      <c r="V32" s="757"/>
      <c r="W32" s="758">
        <f>W30/V30</f>
        <v>0.79166666666666663</v>
      </c>
      <c r="X32" s="758">
        <f>X30/V30</f>
        <v>6.9444444444444448E-2</v>
      </c>
      <c r="Y32" s="758">
        <f>Y30/V30</f>
        <v>1.3888888888888888E-2</v>
      </c>
      <c r="Z32" s="758">
        <f>Z30/V30</f>
        <v>0</v>
      </c>
      <c r="AA32" s="758">
        <f>AA30/V30</f>
        <v>2.7777777777777776E-2</v>
      </c>
      <c r="AB32" s="758">
        <f>AB30/V30</f>
        <v>0</v>
      </c>
      <c r="AC32" s="759">
        <f>AC30/V30</f>
        <v>9.7222222222222224E-2</v>
      </c>
      <c r="AD32" s="760">
        <f>AD30/V30</f>
        <v>0.20833333333333334</v>
      </c>
      <c r="AE32" s="761"/>
      <c r="AF32" s="761"/>
      <c r="AH32" s="724">
        <f t="shared" ref="AH32" si="62">SUM(W32:AC32)</f>
        <v>0.99999999999999989</v>
      </c>
      <c r="AI32" s="716">
        <f t="shared" si="59"/>
        <v>0</v>
      </c>
    </row>
    <row r="33" spans="1:35" ht="18" customHeight="1" thickTop="1" x14ac:dyDescent="0.2">
      <c r="A33" s="716">
        <f t="shared" ref="A33" si="63">B33-F33</f>
        <v>0</v>
      </c>
      <c r="B33" s="694">
        <f t="shared" ref="B33:B34" si="64">G33+P33+Q33</f>
        <v>79</v>
      </c>
      <c r="D33" s="70" t="s">
        <v>353</v>
      </c>
      <c r="E33" s="762" t="s">
        <v>225</v>
      </c>
      <c r="F33" s="644">
        <f>[1]表1!E32</f>
        <v>79</v>
      </c>
      <c r="G33" s="763">
        <f t="shared" ref="G33" si="65">SUM(H33:N33)</f>
        <v>38</v>
      </c>
      <c r="H33" s="764">
        <v>30</v>
      </c>
      <c r="I33" s="764">
        <v>2</v>
      </c>
      <c r="J33" s="764">
        <v>0</v>
      </c>
      <c r="K33" s="764">
        <v>0</v>
      </c>
      <c r="L33" s="764">
        <v>0</v>
      </c>
      <c r="M33" s="764">
        <v>1</v>
      </c>
      <c r="N33" s="765">
        <v>5</v>
      </c>
      <c r="O33" s="766">
        <f t="shared" ref="O33" si="66">SUM(I33:N33)</f>
        <v>8</v>
      </c>
      <c r="P33" s="767">
        <v>31</v>
      </c>
      <c r="Q33" s="767">
        <v>10</v>
      </c>
      <c r="S33" s="70" t="s">
        <v>353</v>
      </c>
      <c r="T33" s="762" t="s">
        <v>225</v>
      </c>
      <c r="U33" s="91">
        <f>[1]表1!G32</f>
        <v>48</v>
      </c>
      <c r="V33" s="763">
        <f>SUM(W33:AC33)</f>
        <v>13</v>
      </c>
      <c r="W33" s="764">
        <v>10</v>
      </c>
      <c r="X33" s="764">
        <v>0</v>
      </c>
      <c r="Y33" s="764">
        <v>0</v>
      </c>
      <c r="Z33" s="764">
        <v>0</v>
      </c>
      <c r="AA33" s="764">
        <v>0</v>
      </c>
      <c r="AB33" s="764">
        <v>0</v>
      </c>
      <c r="AC33" s="765">
        <v>3</v>
      </c>
      <c r="AD33" s="766">
        <f t="shared" ref="AD33" si="67">SUM(X33:AC33)</f>
        <v>3</v>
      </c>
      <c r="AE33" s="767">
        <v>25</v>
      </c>
      <c r="AF33" s="767">
        <v>10</v>
      </c>
      <c r="AH33" s="694">
        <f t="shared" ref="AH33:AH34" si="68">SUM(V33,AE33,AF33)</f>
        <v>48</v>
      </c>
      <c r="AI33" s="716">
        <f t="shared" ref="AI33" si="69">AH33-U33</f>
        <v>0</v>
      </c>
    </row>
    <row r="34" spans="1:35" ht="18" customHeight="1" x14ac:dyDescent="0.2">
      <c r="A34" s="716">
        <f t="shared" ref="A34:A35" si="70">1-B34</f>
        <v>0</v>
      </c>
      <c r="B34" s="724">
        <f t="shared" si="64"/>
        <v>1</v>
      </c>
      <c r="D34" s="78"/>
      <c r="E34" s="242"/>
      <c r="F34" s="80"/>
      <c r="G34" s="726">
        <f>G33/F33</f>
        <v>0.48101265822784811</v>
      </c>
      <c r="H34" s="727">
        <f>H33/F33</f>
        <v>0.379746835443038</v>
      </c>
      <c r="I34" s="727">
        <f>I33/F33</f>
        <v>2.5316455696202531E-2</v>
      </c>
      <c r="J34" s="727">
        <f>J33/F33</f>
        <v>0</v>
      </c>
      <c r="K34" s="727">
        <f>K33/F33</f>
        <v>0</v>
      </c>
      <c r="L34" s="727">
        <f>L33/G33</f>
        <v>0</v>
      </c>
      <c r="M34" s="727">
        <f>M33/G33</f>
        <v>2.6315789473684209E-2</v>
      </c>
      <c r="N34" s="728">
        <f>N33/F33</f>
        <v>6.3291139240506333E-2</v>
      </c>
      <c r="O34" s="729">
        <f>O33/F33</f>
        <v>0.10126582278481013</v>
      </c>
      <c r="P34" s="730">
        <f>P33/F33</f>
        <v>0.39240506329113922</v>
      </c>
      <c r="Q34" s="730">
        <f>Q33/F33</f>
        <v>0.12658227848101267</v>
      </c>
      <c r="S34" s="78"/>
      <c r="T34" s="242"/>
      <c r="U34" s="80"/>
      <c r="V34" s="726">
        <f>V33/U33</f>
        <v>0.27083333333333331</v>
      </c>
      <c r="W34" s="727">
        <f>W33/U33</f>
        <v>0.20833333333333334</v>
      </c>
      <c r="X34" s="727">
        <f>X33/U33</f>
        <v>0</v>
      </c>
      <c r="Y34" s="727">
        <f>Y33/U33</f>
        <v>0</v>
      </c>
      <c r="Z34" s="727">
        <f>Z33/U33</f>
        <v>0</v>
      </c>
      <c r="AA34" s="727">
        <f>AA33/U33</f>
        <v>0</v>
      </c>
      <c r="AB34" s="727">
        <f>AB33/U33</f>
        <v>0</v>
      </c>
      <c r="AC34" s="728">
        <f>AC33/U33</f>
        <v>6.25E-2</v>
      </c>
      <c r="AD34" s="729">
        <f>AD33/U33</f>
        <v>6.25E-2</v>
      </c>
      <c r="AE34" s="730">
        <f>AE33/U33</f>
        <v>0.52083333333333337</v>
      </c>
      <c r="AF34" s="730">
        <f>AF33/U33</f>
        <v>0.20833333333333334</v>
      </c>
      <c r="AH34" s="724">
        <f t="shared" si="68"/>
        <v>1</v>
      </c>
      <c r="AI34" s="716">
        <f t="shared" ref="AI34:AI35" si="71">1-AH34</f>
        <v>0</v>
      </c>
    </row>
    <row r="35" spans="1:35" ht="18" customHeight="1" x14ac:dyDescent="0.2">
      <c r="A35" s="716">
        <f t="shared" si="70"/>
        <v>0</v>
      </c>
      <c r="B35" s="724">
        <f t="shared" ref="B35" si="72">SUM(H35:N35)</f>
        <v>0.99999999999999989</v>
      </c>
      <c r="D35" s="78"/>
      <c r="E35" s="768"/>
      <c r="F35" s="92"/>
      <c r="G35" s="746"/>
      <c r="H35" s="747">
        <f>H33/G33</f>
        <v>0.78947368421052633</v>
      </c>
      <c r="I35" s="747">
        <f>I33/G33</f>
        <v>5.2631578947368418E-2</v>
      </c>
      <c r="J35" s="747">
        <f>J33/G33</f>
        <v>0</v>
      </c>
      <c r="K35" s="747">
        <f>K33/G33</f>
        <v>0</v>
      </c>
      <c r="L35" s="747">
        <f>L33/G33</f>
        <v>0</v>
      </c>
      <c r="M35" s="747">
        <f>M33/G33</f>
        <v>2.6315789473684209E-2</v>
      </c>
      <c r="N35" s="748">
        <f>N33/G33</f>
        <v>0.13157894736842105</v>
      </c>
      <c r="O35" s="749">
        <f>O33/G33</f>
        <v>0.21052631578947367</v>
      </c>
      <c r="P35" s="750"/>
      <c r="Q35" s="750"/>
      <c r="S35" s="78"/>
      <c r="T35" s="768"/>
      <c r="U35" s="92"/>
      <c r="V35" s="746"/>
      <c r="W35" s="747">
        <f>W33/V33</f>
        <v>0.76923076923076927</v>
      </c>
      <c r="X35" s="747">
        <f>X33/V33</f>
        <v>0</v>
      </c>
      <c r="Y35" s="747">
        <f>Y33/V33</f>
        <v>0</v>
      </c>
      <c r="Z35" s="747">
        <f>Z33/V33</f>
        <v>0</v>
      </c>
      <c r="AA35" s="747">
        <f>AA33/V33</f>
        <v>0</v>
      </c>
      <c r="AB35" s="747">
        <f>AB33/V33</f>
        <v>0</v>
      </c>
      <c r="AC35" s="748">
        <f>AC33/V33</f>
        <v>0.23076923076923078</v>
      </c>
      <c r="AD35" s="749">
        <f>AD33/V33</f>
        <v>0.23076923076923078</v>
      </c>
      <c r="AE35" s="750"/>
      <c r="AF35" s="750"/>
      <c r="AH35" s="724">
        <f t="shared" ref="AH35" si="73">SUM(W35:AC35)</f>
        <v>1</v>
      </c>
      <c r="AI35" s="716">
        <f t="shared" si="71"/>
        <v>0</v>
      </c>
    </row>
    <row r="36" spans="1:35" ht="18" customHeight="1" x14ac:dyDescent="0.2">
      <c r="A36" s="716">
        <f t="shared" ref="A36" si="74">B36-F36</f>
        <v>0</v>
      </c>
      <c r="B36" s="694">
        <f t="shared" ref="B36:B37" si="75">G36+P36+Q36</f>
        <v>164</v>
      </c>
      <c r="D36" s="78"/>
      <c r="E36" s="768" t="s">
        <v>226</v>
      </c>
      <c r="F36" s="644">
        <f>[1]表1!E35</f>
        <v>164</v>
      </c>
      <c r="G36" s="718">
        <f t="shared" ref="G36" si="76">SUM(H36:N36)</f>
        <v>111</v>
      </c>
      <c r="H36" s="719">
        <v>94</v>
      </c>
      <c r="I36" s="719">
        <v>8</v>
      </c>
      <c r="J36" s="719">
        <v>2</v>
      </c>
      <c r="K36" s="719">
        <v>1</v>
      </c>
      <c r="L36" s="719">
        <v>1</v>
      </c>
      <c r="M36" s="719">
        <v>1</v>
      </c>
      <c r="N36" s="720">
        <v>4</v>
      </c>
      <c r="O36" s="721">
        <f t="shared" ref="O36" si="77">SUM(I36:N36)</f>
        <v>17</v>
      </c>
      <c r="P36" s="722">
        <v>37</v>
      </c>
      <c r="Q36" s="722">
        <v>16</v>
      </c>
      <c r="S36" s="78"/>
      <c r="T36" s="768" t="s">
        <v>226</v>
      </c>
      <c r="U36" s="91">
        <f>[1]表1!G35</f>
        <v>119</v>
      </c>
      <c r="V36" s="718">
        <f t="shared" ref="V36" si="78">SUM(W36:AC36)</f>
        <v>55</v>
      </c>
      <c r="W36" s="719">
        <v>46</v>
      </c>
      <c r="X36" s="719">
        <v>4</v>
      </c>
      <c r="Y36" s="719">
        <v>1</v>
      </c>
      <c r="Z36" s="719">
        <v>1</v>
      </c>
      <c r="AA36" s="719">
        <v>0</v>
      </c>
      <c r="AB36" s="719">
        <v>0</v>
      </c>
      <c r="AC36" s="720">
        <v>3</v>
      </c>
      <c r="AD36" s="721">
        <f t="shared" ref="AD36" si="79">SUM(X36:AC36)</f>
        <v>9</v>
      </c>
      <c r="AE36" s="722">
        <v>42</v>
      </c>
      <c r="AF36" s="722">
        <v>22</v>
      </c>
      <c r="AH36" s="694">
        <f t="shared" ref="AH36:AH37" si="80">SUM(V36,AE36,AF36)</f>
        <v>119</v>
      </c>
      <c r="AI36" s="716">
        <f t="shared" ref="AI36" si="81">AH36-U36</f>
        <v>0</v>
      </c>
    </row>
    <row r="37" spans="1:35" ht="18" customHeight="1" x14ac:dyDescent="0.2">
      <c r="A37" s="716">
        <f t="shared" ref="A37:A38" si="82">1-B37</f>
        <v>0</v>
      </c>
      <c r="B37" s="724">
        <f t="shared" si="75"/>
        <v>1</v>
      </c>
      <c r="D37" s="78"/>
      <c r="E37" s="768"/>
      <c r="F37" s="80"/>
      <c r="G37" s="726">
        <f>G36/F36</f>
        <v>0.67682926829268297</v>
      </c>
      <c r="H37" s="727">
        <f>H36/F36</f>
        <v>0.57317073170731703</v>
      </c>
      <c r="I37" s="727">
        <f>I36/F36</f>
        <v>4.878048780487805E-2</v>
      </c>
      <c r="J37" s="727">
        <f>J36/F36</f>
        <v>1.2195121951219513E-2</v>
      </c>
      <c r="K37" s="727">
        <f>K36/F36</f>
        <v>6.0975609756097563E-3</v>
      </c>
      <c r="L37" s="727">
        <f>L36/G36</f>
        <v>9.0090090090090089E-3</v>
      </c>
      <c r="M37" s="727">
        <f>M36/G36</f>
        <v>9.0090090090090089E-3</v>
      </c>
      <c r="N37" s="728">
        <f>N36/F36</f>
        <v>2.4390243902439025E-2</v>
      </c>
      <c r="O37" s="729">
        <f>O36/F36</f>
        <v>0.10365853658536585</v>
      </c>
      <c r="P37" s="730">
        <f>P36/F36</f>
        <v>0.22560975609756098</v>
      </c>
      <c r="Q37" s="730">
        <f>Q36/F36</f>
        <v>9.7560975609756101E-2</v>
      </c>
      <c r="S37" s="78"/>
      <c r="T37" s="768"/>
      <c r="U37" s="80"/>
      <c r="V37" s="726">
        <f>V36/U36</f>
        <v>0.46218487394957986</v>
      </c>
      <c r="W37" s="727">
        <f>W36/U36</f>
        <v>0.38655462184873951</v>
      </c>
      <c r="X37" s="727">
        <f>X36/U36</f>
        <v>3.3613445378151259E-2</v>
      </c>
      <c r="Y37" s="727">
        <f>Y36/U36</f>
        <v>8.4033613445378148E-3</v>
      </c>
      <c r="Z37" s="727">
        <f>Z36/U36</f>
        <v>8.4033613445378148E-3</v>
      </c>
      <c r="AA37" s="727">
        <f>AA36/U36</f>
        <v>0</v>
      </c>
      <c r="AB37" s="727">
        <f>AB36/U36</f>
        <v>0</v>
      </c>
      <c r="AC37" s="728">
        <f>AC36/U36</f>
        <v>2.5210084033613446E-2</v>
      </c>
      <c r="AD37" s="729">
        <f>AD36/U36</f>
        <v>7.5630252100840331E-2</v>
      </c>
      <c r="AE37" s="730">
        <f>AE36/U36</f>
        <v>0.35294117647058826</v>
      </c>
      <c r="AF37" s="730">
        <f>AF36/U36</f>
        <v>0.18487394957983194</v>
      </c>
      <c r="AH37" s="724">
        <f t="shared" si="80"/>
        <v>1</v>
      </c>
      <c r="AI37" s="716">
        <f t="shared" ref="AI37:AI38" si="83">1-AH37</f>
        <v>0</v>
      </c>
    </row>
    <row r="38" spans="1:35" ht="18" customHeight="1" x14ac:dyDescent="0.2">
      <c r="A38" s="716">
        <f t="shared" si="82"/>
        <v>0</v>
      </c>
      <c r="B38" s="724">
        <f t="shared" ref="B38" si="84">SUM(H38:N38)</f>
        <v>1.0000000000000002</v>
      </c>
      <c r="D38" s="78"/>
      <c r="E38" s="768"/>
      <c r="F38" s="92"/>
      <c r="G38" s="746"/>
      <c r="H38" s="747">
        <f>H36/G36</f>
        <v>0.84684684684684686</v>
      </c>
      <c r="I38" s="747">
        <f>I36/G36</f>
        <v>7.2072072072072071E-2</v>
      </c>
      <c r="J38" s="747">
        <f>J36/G36</f>
        <v>1.8018018018018018E-2</v>
      </c>
      <c r="K38" s="747">
        <f>K36/G36</f>
        <v>9.0090090090090089E-3</v>
      </c>
      <c r="L38" s="747">
        <f>L36/G36</f>
        <v>9.0090090090090089E-3</v>
      </c>
      <c r="M38" s="747">
        <f>M36/G36</f>
        <v>9.0090090090090089E-3</v>
      </c>
      <c r="N38" s="748">
        <f>N36/G36</f>
        <v>3.6036036036036036E-2</v>
      </c>
      <c r="O38" s="749">
        <f>O36/G36</f>
        <v>0.15315315315315314</v>
      </c>
      <c r="P38" s="750"/>
      <c r="Q38" s="750"/>
      <c r="S38" s="78"/>
      <c r="T38" s="768"/>
      <c r="U38" s="92"/>
      <c r="V38" s="746"/>
      <c r="W38" s="747">
        <f>W36/V36</f>
        <v>0.83636363636363631</v>
      </c>
      <c r="X38" s="747">
        <f>X36/V36</f>
        <v>7.2727272727272724E-2</v>
      </c>
      <c r="Y38" s="747">
        <f>Y36/V36</f>
        <v>1.8181818181818181E-2</v>
      </c>
      <c r="Z38" s="747">
        <f>Z36/V36</f>
        <v>1.8181818181818181E-2</v>
      </c>
      <c r="AA38" s="747">
        <f>AA36/V36</f>
        <v>0</v>
      </c>
      <c r="AB38" s="747">
        <f>AB36/V36</f>
        <v>0</v>
      </c>
      <c r="AC38" s="748">
        <f>AC36/V36</f>
        <v>5.4545454545454543E-2</v>
      </c>
      <c r="AD38" s="749">
        <f>AD36/V36</f>
        <v>0.16363636363636364</v>
      </c>
      <c r="AE38" s="750"/>
      <c r="AF38" s="750"/>
      <c r="AH38" s="724">
        <f t="shared" ref="AH38" si="85">SUM(W38:AC38)</f>
        <v>1</v>
      </c>
      <c r="AI38" s="716">
        <f t="shared" si="83"/>
        <v>0</v>
      </c>
    </row>
    <row r="39" spans="1:35" ht="18" customHeight="1" x14ac:dyDescent="0.2">
      <c r="A39" s="716">
        <f t="shared" ref="A39" si="86">B39-F39</f>
        <v>0</v>
      </c>
      <c r="B39" s="694">
        <f t="shared" ref="B39:B40" si="87">G39+P39+Q39</f>
        <v>53</v>
      </c>
      <c r="D39" s="78"/>
      <c r="E39" s="242" t="s">
        <v>227</v>
      </c>
      <c r="F39" s="644">
        <f>[1]表1!E38</f>
        <v>53</v>
      </c>
      <c r="G39" s="718">
        <f t="shared" ref="G39" si="88">SUM(H39:N39)</f>
        <v>39</v>
      </c>
      <c r="H39" s="719">
        <v>34</v>
      </c>
      <c r="I39" s="719">
        <v>3</v>
      </c>
      <c r="J39" s="719">
        <v>0</v>
      </c>
      <c r="K39" s="719">
        <v>1</v>
      </c>
      <c r="L39" s="719">
        <v>1</v>
      </c>
      <c r="M39" s="719">
        <v>0</v>
      </c>
      <c r="N39" s="720">
        <v>0</v>
      </c>
      <c r="O39" s="721">
        <f t="shared" ref="O39" si="89">SUM(I39:N39)</f>
        <v>5</v>
      </c>
      <c r="P39" s="722">
        <v>12</v>
      </c>
      <c r="Q39" s="722">
        <v>2</v>
      </c>
      <c r="S39" s="78"/>
      <c r="T39" s="242" t="s">
        <v>227</v>
      </c>
      <c r="U39" s="91">
        <f>[1]表1!G38</f>
        <v>43</v>
      </c>
      <c r="V39" s="718">
        <f t="shared" ref="V39" si="90">SUM(W39:AC39)</f>
        <v>23</v>
      </c>
      <c r="W39" s="719">
        <v>20</v>
      </c>
      <c r="X39" s="719">
        <v>1</v>
      </c>
      <c r="Y39" s="719">
        <v>0</v>
      </c>
      <c r="Z39" s="719">
        <v>1</v>
      </c>
      <c r="AA39" s="719">
        <v>1</v>
      </c>
      <c r="AB39" s="719">
        <v>0</v>
      </c>
      <c r="AC39" s="720">
        <v>0</v>
      </c>
      <c r="AD39" s="721">
        <f t="shared" ref="AD39" si="91">SUM(X39:AC39)</f>
        <v>3</v>
      </c>
      <c r="AE39" s="722">
        <v>17</v>
      </c>
      <c r="AF39" s="722">
        <v>3</v>
      </c>
      <c r="AH39" s="694">
        <f t="shared" ref="AH39:AH40" si="92">SUM(V39,AE39,AF39)</f>
        <v>43</v>
      </c>
      <c r="AI39" s="716">
        <f t="shared" ref="AI39" si="93">AH39-U39</f>
        <v>0</v>
      </c>
    </row>
    <row r="40" spans="1:35" ht="18" customHeight="1" x14ac:dyDescent="0.2">
      <c r="A40" s="716">
        <f t="shared" ref="A40:A41" si="94">1-B40</f>
        <v>0</v>
      </c>
      <c r="B40" s="724">
        <f t="shared" si="87"/>
        <v>1</v>
      </c>
      <c r="D40" s="78"/>
      <c r="E40" s="768"/>
      <c r="F40" s="80"/>
      <c r="G40" s="726">
        <f>G39/F39</f>
        <v>0.73584905660377353</v>
      </c>
      <c r="H40" s="727">
        <f>H39/F39</f>
        <v>0.64150943396226412</v>
      </c>
      <c r="I40" s="727">
        <f>I39/F39</f>
        <v>5.6603773584905662E-2</v>
      </c>
      <c r="J40" s="727">
        <f>J39/F39</f>
        <v>0</v>
      </c>
      <c r="K40" s="727">
        <f>K39/F39</f>
        <v>1.8867924528301886E-2</v>
      </c>
      <c r="L40" s="727">
        <f>L39/G39</f>
        <v>2.564102564102564E-2</v>
      </c>
      <c r="M40" s="727">
        <f>M39/G39</f>
        <v>0</v>
      </c>
      <c r="N40" s="728">
        <f>N39/F39</f>
        <v>0</v>
      </c>
      <c r="O40" s="729">
        <f>O39/F39</f>
        <v>9.4339622641509441E-2</v>
      </c>
      <c r="P40" s="730">
        <f>P39/F39</f>
        <v>0.22641509433962265</v>
      </c>
      <c r="Q40" s="730">
        <f>Q39/F39</f>
        <v>3.7735849056603772E-2</v>
      </c>
      <c r="S40" s="78"/>
      <c r="T40" s="768"/>
      <c r="U40" s="80"/>
      <c r="V40" s="726">
        <f>V39/U39</f>
        <v>0.53488372093023251</v>
      </c>
      <c r="W40" s="727">
        <f>W39/U39</f>
        <v>0.46511627906976744</v>
      </c>
      <c r="X40" s="727">
        <f>X39/U39</f>
        <v>2.3255813953488372E-2</v>
      </c>
      <c r="Y40" s="727">
        <f>Y39/U39</f>
        <v>0</v>
      </c>
      <c r="Z40" s="727">
        <f>Z39/U39</f>
        <v>2.3255813953488372E-2</v>
      </c>
      <c r="AA40" s="727">
        <f>AA39/U39</f>
        <v>2.3255813953488372E-2</v>
      </c>
      <c r="AB40" s="727">
        <f>AB39/U39</f>
        <v>0</v>
      </c>
      <c r="AC40" s="728">
        <f>AC39/U39</f>
        <v>0</v>
      </c>
      <c r="AD40" s="729">
        <f>AD39/U39</f>
        <v>6.9767441860465115E-2</v>
      </c>
      <c r="AE40" s="730">
        <f>AE39/U39</f>
        <v>0.39534883720930231</v>
      </c>
      <c r="AF40" s="730">
        <f>AF39/U39</f>
        <v>6.9767441860465115E-2</v>
      </c>
      <c r="AH40" s="724">
        <f t="shared" si="92"/>
        <v>0.99999999999999989</v>
      </c>
      <c r="AI40" s="716">
        <f t="shared" ref="AI40:AI41" si="95">1-AH40</f>
        <v>0</v>
      </c>
    </row>
    <row r="41" spans="1:35" ht="18" customHeight="1" x14ac:dyDescent="0.2">
      <c r="A41" s="716">
        <f t="shared" si="94"/>
        <v>0</v>
      </c>
      <c r="B41" s="724">
        <f t="shared" ref="B41" si="96">SUM(H41:N41)</f>
        <v>1</v>
      </c>
      <c r="D41" s="78"/>
      <c r="E41" s="768"/>
      <c r="F41" s="92"/>
      <c r="G41" s="751"/>
      <c r="H41" s="752">
        <f>H39/G39</f>
        <v>0.87179487179487181</v>
      </c>
      <c r="I41" s="752">
        <f>I39/G39</f>
        <v>7.6923076923076927E-2</v>
      </c>
      <c r="J41" s="752">
        <f>J39/G39</f>
        <v>0</v>
      </c>
      <c r="K41" s="752">
        <f>K39/G39</f>
        <v>2.564102564102564E-2</v>
      </c>
      <c r="L41" s="752">
        <f>L39/G39</f>
        <v>2.564102564102564E-2</v>
      </c>
      <c r="M41" s="752">
        <f>M39/G39</f>
        <v>0</v>
      </c>
      <c r="N41" s="753">
        <f>N39/G39</f>
        <v>0</v>
      </c>
      <c r="O41" s="754">
        <f>O39/G39</f>
        <v>0.12820512820512819</v>
      </c>
      <c r="P41" s="755"/>
      <c r="Q41" s="755"/>
      <c r="S41" s="78"/>
      <c r="T41" s="768"/>
      <c r="U41" s="92"/>
      <c r="V41" s="751"/>
      <c r="W41" s="752">
        <f>W39/V39</f>
        <v>0.86956521739130432</v>
      </c>
      <c r="X41" s="752">
        <f>X39/V39</f>
        <v>4.3478260869565216E-2</v>
      </c>
      <c r="Y41" s="752">
        <f>Y39/V39</f>
        <v>0</v>
      </c>
      <c r="Z41" s="752">
        <f>Z39/V39</f>
        <v>4.3478260869565216E-2</v>
      </c>
      <c r="AA41" s="752">
        <f>AA39/V39</f>
        <v>4.3478260869565216E-2</v>
      </c>
      <c r="AB41" s="752">
        <f>AB39/V39</f>
        <v>0</v>
      </c>
      <c r="AC41" s="753">
        <f>AC39/V39</f>
        <v>0</v>
      </c>
      <c r="AD41" s="754">
        <f>AD39/V39</f>
        <v>0.13043478260869565</v>
      </c>
      <c r="AE41" s="755"/>
      <c r="AF41" s="755"/>
      <c r="AH41" s="724">
        <f t="shared" ref="AH41" si="97">SUM(W41:AC41)</f>
        <v>0.99999999999999989</v>
      </c>
      <c r="AI41" s="716">
        <f t="shared" si="95"/>
        <v>0</v>
      </c>
    </row>
    <row r="42" spans="1:35" ht="18" customHeight="1" x14ac:dyDescent="0.2">
      <c r="A42" s="716">
        <f t="shared" ref="A42" si="98">B42-F42</f>
        <v>0</v>
      </c>
      <c r="B42" s="694">
        <f t="shared" ref="B42:B43" si="99">G42+P42+Q42</f>
        <v>26</v>
      </c>
      <c r="D42" s="78"/>
      <c r="E42" s="768" t="s">
        <v>228</v>
      </c>
      <c r="F42" s="644">
        <f>[1]表1!E41</f>
        <v>26</v>
      </c>
      <c r="G42" s="737">
        <f t="shared" ref="G42" si="100">SUM(H42:N42)</f>
        <v>25</v>
      </c>
      <c r="H42" s="738">
        <v>22</v>
      </c>
      <c r="I42" s="738">
        <v>0</v>
      </c>
      <c r="J42" s="738">
        <v>0</v>
      </c>
      <c r="K42" s="738">
        <v>1</v>
      </c>
      <c r="L42" s="738">
        <v>0</v>
      </c>
      <c r="M42" s="738">
        <v>1</v>
      </c>
      <c r="N42" s="739">
        <v>1</v>
      </c>
      <c r="O42" s="740">
        <f t="shared" ref="O42" si="101">SUM(I42:N42)</f>
        <v>3</v>
      </c>
      <c r="P42" s="741">
        <v>1</v>
      </c>
      <c r="Q42" s="741">
        <v>0</v>
      </c>
      <c r="S42" s="78"/>
      <c r="T42" s="768" t="s">
        <v>228</v>
      </c>
      <c r="U42" s="91">
        <f>[1]表1!G41</f>
        <v>26</v>
      </c>
      <c r="V42" s="737">
        <f t="shared" ref="V42" si="102">SUM(W42:AC42)</f>
        <v>22</v>
      </c>
      <c r="W42" s="738">
        <v>20</v>
      </c>
      <c r="X42" s="738">
        <v>0</v>
      </c>
      <c r="Y42" s="738">
        <v>0</v>
      </c>
      <c r="Z42" s="738">
        <v>0</v>
      </c>
      <c r="AA42" s="738">
        <v>0</v>
      </c>
      <c r="AB42" s="738">
        <v>1</v>
      </c>
      <c r="AC42" s="739">
        <v>1</v>
      </c>
      <c r="AD42" s="740">
        <f t="shared" ref="AD42" si="103">SUM(X42:AC42)</f>
        <v>2</v>
      </c>
      <c r="AE42" s="741">
        <v>2</v>
      </c>
      <c r="AF42" s="741">
        <v>2</v>
      </c>
      <c r="AH42" s="694">
        <f t="shared" ref="AH42:AH43" si="104">SUM(V42,AE42,AF42)</f>
        <v>26</v>
      </c>
      <c r="AI42" s="716">
        <f t="shared" ref="AI42" si="105">AH42-U42</f>
        <v>0</v>
      </c>
    </row>
    <row r="43" spans="1:35" ht="18" customHeight="1" x14ac:dyDescent="0.2">
      <c r="A43" s="716">
        <f t="shared" ref="A43:A44" si="106">1-B43</f>
        <v>0</v>
      </c>
      <c r="B43" s="724">
        <f t="shared" si="99"/>
        <v>1</v>
      </c>
      <c r="D43" s="78"/>
      <c r="E43" s="768"/>
      <c r="F43" s="80"/>
      <c r="G43" s="726">
        <f>G42/F42</f>
        <v>0.96153846153846156</v>
      </c>
      <c r="H43" s="727">
        <f>H42/F42</f>
        <v>0.84615384615384615</v>
      </c>
      <c r="I43" s="727">
        <f>I42/F42</f>
        <v>0</v>
      </c>
      <c r="J43" s="727">
        <f>J42/F42</f>
        <v>0</v>
      </c>
      <c r="K43" s="727">
        <f>K42/F42</f>
        <v>3.8461538461538464E-2</v>
      </c>
      <c r="L43" s="727">
        <f>L42/G42</f>
        <v>0</v>
      </c>
      <c r="M43" s="727">
        <f>M42/G42</f>
        <v>0.04</v>
      </c>
      <c r="N43" s="728">
        <f>N42/F42</f>
        <v>3.8461538461538464E-2</v>
      </c>
      <c r="O43" s="729">
        <f>O42/F42</f>
        <v>0.11538461538461539</v>
      </c>
      <c r="P43" s="730">
        <f>P42/F42</f>
        <v>3.8461538461538464E-2</v>
      </c>
      <c r="Q43" s="730">
        <f>Q42/F42</f>
        <v>0</v>
      </c>
      <c r="S43" s="78"/>
      <c r="T43" s="768"/>
      <c r="U43" s="80"/>
      <c r="V43" s="726">
        <f>V42/U42</f>
        <v>0.84615384615384615</v>
      </c>
      <c r="W43" s="727">
        <f>W42/U42</f>
        <v>0.76923076923076927</v>
      </c>
      <c r="X43" s="727">
        <f>X42/U42</f>
        <v>0</v>
      </c>
      <c r="Y43" s="727">
        <f>Y42/U42</f>
        <v>0</v>
      </c>
      <c r="Z43" s="727">
        <f>Z42/U42</f>
        <v>0</v>
      </c>
      <c r="AA43" s="727">
        <f>AA42/U42</f>
        <v>0</v>
      </c>
      <c r="AB43" s="727">
        <f>AB42/U42</f>
        <v>3.8461538461538464E-2</v>
      </c>
      <c r="AC43" s="728">
        <f>AC42/U42</f>
        <v>3.8461538461538464E-2</v>
      </c>
      <c r="AD43" s="729">
        <f>AD42/U42</f>
        <v>7.6923076923076927E-2</v>
      </c>
      <c r="AE43" s="730">
        <f>AE42/U42</f>
        <v>7.6923076923076927E-2</v>
      </c>
      <c r="AF43" s="730">
        <f>AF42/U42</f>
        <v>7.6923076923076927E-2</v>
      </c>
      <c r="AH43" s="724">
        <f t="shared" si="104"/>
        <v>1</v>
      </c>
      <c r="AI43" s="716">
        <f t="shared" ref="AI43:AI44" si="107">1-AH43</f>
        <v>0</v>
      </c>
    </row>
    <row r="44" spans="1:35" ht="18" customHeight="1" x14ac:dyDescent="0.2">
      <c r="A44" s="716">
        <f t="shared" si="106"/>
        <v>0</v>
      </c>
      <c r="B44" s="724">
        <f t="shared" ref="B44" si="108">SUM(H44:N44)</f>
        <v>1</v>
      </c>
      <c r="D44" s="78"/>
      <c r="E44" s="768"/>
      <c r="F44" s="92"/>
      <c r="G44" s="746"/>
      <c r="H44" s="747">
        <f>H42/G42</f>
        <v>0.88</v>
      </c>
      <c r="I44" s="747">
        <f>I42/G42</f>
        <v>0</v>
      </c>
      <c r="J44" s="747">
        <f>J42/G42</f>
        <v>0</v>
      </c>
      <c r="K44" s="747">
        <f>K42/G42</f>
        <v>0.04</v>
      </c>
      <c r="L44" s="747">
        <f>L42/G42</f>
        <v>0</v>
      </c>
      <c r="M44" s="747">
        <f>M42/G42</f>
        <v>0.04</v>
      </c>
      <c r="N44" s="748">
        <f>N42/G42</f>
        <v>0.04</v>
      </c>
      <c r="O44" s="749">
        <f>O42/G42</f>
        <v>0.12</v>
      </c>
      <c r="P44" s="750"/>
      <c r="Q44" s="750"/>
      <c r="S44" s="78"/>
      <c r="T44" s="768"/>
      <c r="U44" s="92"/>
      <c r="V44" s="746"/>
      <c r="W44" s="747">
        <f>W42/V42</f>
        <v>0.90909090909090906</v>
      </c>
      <c r="X44" s="747">
        <f>X42/V42</f>
        <v>0</v>
      </c>
      <c r="Y44" s="747">
        <f>Y42/V42</f>
        <v>0</v>
      </c>
      <c r="Z44" s="747">
        <f>Z42/V42</f>
        <v>0</v>
      </c>
      <c r="AA44" s="747">
        <f>AA42/V42</f>
        <v>0</v>
      </c>
      <c r="AB44" s="747">
        <f>AB42/V42</f>
        <v>4.5454545454545456E-2</v>
      </c>
      <c r="AC44" s="748">
        <f>AC42/V42</f>
        <v>4.5454545454545456E-2</v>
      </c>
      <c r="AD44" s="749">
        <f>AD42/V42</f>
        <v>9.0909090909090912E-2</v>
      </c>
      <c r="AE44" s="750"/>
      <c r="AF44" s="750"/>
      <c r="AH44" s="724">
        <f t="shared" ref="AH44" si="109">SUM(W44:AC44)</f>
        <v>0.99999999999999989</v>
      </c>
      <c r="AI44" s="716">
        <f t="shared" si="107"/>
        <v>0</v>
      </c>
    </row>
    <row r="45" spans="1:35" ht="18" customHeight="1" x14ac:dyDescent="0.2">
      <c r="A45" s="716">
        <f t="shared" ref="A45" si="110">B45-F45</f>
        <v>0</v>
      </c>
      <c r="B45" s="694">
        <f t="shared" ref="B45:B46" si="111">G45+P45+Q45</f>
        <v>31</v>
      </c>
      <c r="D45" s="78"/>
      <c r="E45" s="768" t="s">
        <v>229</v>
      </c>
      <c r="F45" s="644">
        <f>[1]表1!E44</f>
        <v>31</v>
      </c>
      <c r="G45" s="718">
        <f t="shared" ref="G45" si="112">SUM(H45:N45)</f>
        <v>30</v>
      </c>
      <c r="H45" s="719">
        <v>24</v>
      </c>
      <c r="I45" s="719">
        <v>2</v>
      </c>
      <c r="J45" s="719">
        <v>0</v>
      </c>
      <c r="K45" s="719">
        <v>1</v>
      </c>
      <c r="L45" s="719">
        <v>2</v>
      </c>
      <c r="M45" s="719">
        <v>0</v>
      </c>
      <c r="N45" s="720">
        <v>1</v>
      </c>
      <c r="O45" s="721">
        <f t="shared" ref="O45" si="113">SUM(I45:N45)</f>
        <v>6</v>
      </c>
      <c r="P45" s="722">
        <v>0</v>
      </c>
      <c r="Q45" s="722">
        <v>1</v>
      </c>
      <c r="S45" s="78"/>
      <c r="T45" s="768" t="s">
        <v>229</v>
      </c>
      <c r="U45" s="91">
        <f>[1]表1!G44</f>
        <v>28</v>
      </c>
      <c r="V45" s="718">
        <f t="shared" ref="V45" si="114">SUM(W45:AC45)</f>
        <v>27</v>
      </c>
      <c r="W45" s="719">
        <v>22</v>
      </c>
      <c r="X45" s="719">
        <v>2</v>
      </c>
      <c r="Y45" s="719">
        <v>0</v>
      </c>
      <c r="Z45" s="719">
        <v>0</v>
      </c>
      <c r="AA45" s="719">
        <v>2</v>
      </c>
      <c r="AB45" s="719">
        <v>0</v>
      </c>
      <c r="AC45" s="720">
        <v>1</v>
      </c>
      <c r="AD45" s="721">
        <f t="shared" ref="AD45" si="115">SUM(X45:AC45)</f>
        <v>5</v>
      </c>
      <c r="AE45" s="722">
        <v>1</v>
      </c>
      <c r="AF45" s="722">
        <v>0</v>
      </c>
      <c r="AH45" s="694">
        <f t="shared" ref="AH45:AH46" si="116">SUM(V45,AE45,AF45)</f>
        <v>28</v>
      </c>
      <c r="AI45" s="716">
        <f t="shared" ref="AI45" si="117">AH45-U45</f>
        <v>0</v>
      </c>
    </row>
    <row r="46" spans="1:35" ht="18" customHeight="1" x14ac:dyDescent="0.2">
      <c r="A46" s="716">
        <f t="shared" ref="A46:A47" si="118">1-B46</f>
        <v>0</v>
      </c>
      <c r="B46" s="724">
        <f t="shared" si="111"/>
        <v>1</v>
      </c>
      <c r="D46" s="78"/>
      <c r="E46" s="239"/>
      <c r="F46" s="80"/>
      <c r="G46" s="726">
        <f>G45/F45</f>
        <v>0.967741935483871</v>
      </c>
      <c r="H46" s="727">
        <f>H45/F45</f>
        <v>0.77419354838709675</v>
      </c>
      <c r="I46" s="727">
        <f>I45/F45</f>
        <v>6.4516129032258063E-2</v>
      </c>
      <c r="J46" s="727">
        <f>J45/F45</f>
        <v>0</v>
      </c>
      <c r="K46" s="727">
        <f>K45/F45</f>
        <v>3.2258064516129031E-2</v>
      </c>
      <c r="L46" s="727">
        <f>L45/G45</f>
        <v>6.6666666666666666E-2</v>
      </c>
      <c r="M46" s="727">
        <f>M45/G45</f>
        <v>0</v>
      </c>
      <c r="N46" s="728">
        <f>N45/F45</f>
        <v>3.2258064516129031E-2</v>
      </c>
      <c r="O46" s="729">
        <f>O45/F45</f>
        <v>0.19354838709677419</v>
      </c>
      <c r="P46" s="730">
        <f>P45/F45</f>
        <v>0</v>
      </c>
      <c r="Q46" s="730">
        <f>Q45/F45</f>
        <v>3.2258064516129031E-2</v>
      </c>
      <c r="S46" s="78"/>
      <c r="T46" s="239"/>
      <c r="U46" s="80"/>
      <c r="V46" s="726">
        <f>V45/U45</f>
        <v>0.9642857142857143</v>
      </c>
      <c r="W46" s="727">
        <f>W45/U45</f>
        <v>0.7857142857142857</v>
      </c>
      <c r="X46" s="727">
        <f>X45/U45</f>
        <v>7.1428571428571425E-2</v>
      </c>
      <c r="Y46" s="727">
        <f>Y45/U45</f>
        <v>0</v>
      </c>
      <c r="Z46" s="727">
        <f>Z45/U45</f>
        <v>0</v>
      </c>
      <c r="AA46" s="727">
        <f>AA45/U45</f>
        <v>7.1428571428571425E-2</v>
      </c>
      <c r="AB46" s="727">
        <f>AB45/U45</f>
        <v>0</v>
      </c>
      <c r="AC46" s="728">
        <f>AC45/U45</f>
        <v>3.5714285714285712E-2</v>
      </c>
      <c r="AD46" s="729">
        <f>AD45/U45</f>
        <v>0.17857142857142858</v>
      </c>
      <c r="AE46" s="730">
        <f>AE45/U45</f>
        <v>3.5714285714285712E-2</v>
      </c>
      <c r="AF46" s="730">
        <f>AF45/U45</f>
        <v>0</v>
      </c>
      <c r="AH46" s="724">
        <f t="shared" si="116"/>
        <v>1</v>
      </c>
      <c r="AI46" s="716">
        <f t="shared" ref="AI46:AI47" si="119">1-AH46</f>
        <v>0</v>
      </c>
    </row>
    <row r="47" spans="1:35" ht="18" customHeight="1" x14ac:dyDescent="0.2">
      <c r="A47" s="716">
        <f t="shared" si="118"/>
        <v>0</v>
      </c>
      <c r="B47" s="724">
        <f t="shared" ref="B47" si="120">SUM(H47:N47)</f>
        <v>1</v>
      </c>
      <c r="D47" s="78"/>
      <c r="E47" s="239"/>
      <c r="F47" s="92"/>
      <c r="G47" s="751"/>
      <c r="H47" s="752">
        <f>H45/G45</f>
        <v>0.8</v>
      </c>
      <c r="I47" s="752">
        <f>I45/G45</f>
        <v>6.6666666666666666E-2</v>
      </c>
      <c r="J47" s="752">
        <f>J45/G45</f>
        <v>0</v>
      </c>
      <c r="K47" s="752">
        <f>K45/G45</f>
        <v>3.3333333333333333E-2</v>
      </c>
      <c r="L47" s="752">
        <f>L45/G45</f>
        <v>6.6666666666666666E-2</v>
      </c>
      <c r="M47" s="752">
        <f>M45/G45</f>
        <v>0</v>
      </c>
      <c r="N47" s="753">
        <f>N45/G45</f>
        <v>3.3333333333333333E-2</v>
      </c>
      <c r="O47" s="754">
        <f>O45/G45</f>
        <v>0.2</v>
      </c>
      <c r="P47" s="755"/>
      <c r="Q47" s="755"/>
      <c r="S47" s="78"/>
      <c r="T47" s="239"/>
      <c r="U47" s="92"/>
      <c r="V47" s="757"/>
      <c r="W47" s="758">
        <f>W45/V45</f>
        <v>0.81481481481481477</v>
      </c>
      <c r="X47" s="758">
        <f>X45/V45</f>
        <v>7.407407407407407E-2</v>
      </c>
      <c r="Y47" s="758">
        <f>Y45/V45</f>
        <v>0</v>
      </c>
      <c r="Z47" s="758">
        <f>Z45/V45</f>
        <v>0</v>
      </c>
      <c r="AA47" s="758">
        <f>AA45/V45</f>
        <v>7.407407407407407E-2</v>
      </c>
      <c r="AB47" s="758">
        <f>AB45/V45</f>
        <v>0</v>
      </c>
      <c r="AC47" s="759">
        <f>AC45/V45</f>
        <v>3.7037037037037035E-2</v>
      </c>
      <c r="AD47" s="760">
        <f>AD45/V45</f>
        <v>0.18518518518518517</v>
      </c>
      <c r="AE47" s="761"/>
      <c r="AF47" s="761"/>
      <c r="AH47" s="724">
        <f t="shared" ref="AH47" si="121">SUM(W47:AC47)</f>
        <v>1</v>
      </c>
      <c r="AI47" s="716">
        <f t="shared" si="119"/>
        <v>0</v>
      </c>
    </row>
    <row r="48" spans="1:35" ht="18" customHeight="1" x14ac:dyDescent="0.2">
      <c r="A48" s="716">
        <f t="shared" ref="A48" si="122">B48-F48</f>
        <v>0</v>
      </c>
      <c r="B48" s="694">
        <f t="shared" ref="B48:B49" si="123">G48+P48+Q48</f>
        <v>26</v>
      </c>
      <c r="D48" s="78"/>
      <c r="E48" s="768" t="s">
        <v>230</v>
      </c>
      <c r="F48" s="644">
        <f>[1]表1!E47</f>
        <v>26</v>
      </c>
      <c r="G48" s="737">
        <f t="shared" ref="G48" si="124">SUM(H48:N48)</f>
        <v>26</v>
      </c>
      <c r="H48" s="738">
        <v>19</v>
      </c>
      <c r="I48" s="738">
        <v>0</v>
      </c>
      <c r="J48" s="738">
        <v>1</v>
      </c>
      <c r="K48" s="738">
        <v>2</v>
      </c>
      <c r="L48" s="738">
        <v>3</v>
      </c>
      <c r="M48" s="738">
        <v>1</v>
      </c>
      <c r="N48" s="739">
        <v>0</v>
      </c>
      <c r="O48" s="740">
        <f t="shared" ref="O48" si="125">SUM(I48:N48)</f>
        <v>7</v>
      </c>
      <c r="P48" s="741">
        <v>0</v>
      </c>
      <c r="Q48" s="741">
        <v>0</v>
      </c>
      <c r="S48" s="78"/>
      <c r="T48" s="768" t="s">
        <v>230</v>
      </c>
      <c r="U48" s="91">
        <f>[1]表1!G47</f>
        <v>19</v>
      </c>
      <c r="V48" s="737">
        <f t="shared" ref="V48" si="126">SUM(W48:AC48)</f>
        <v>18</v>
      </c>
      <c r="W48" s="738">
        <v>15</v>
      </c>
      <c r="X48" s="738">
        <v>0</v>
      </c>
      <c r="Y48" s="738">
        <v>1</v>
      </c>
      <c r="Z48" s="738">
        <v>0</v>
      </c>
      <c r="AA48" s="738">
        <v>2</v>
      </c>
      <c r="AB48" s="738">
        <v>0</v>
      </c>
      <c r="AC48" s="739">
        <v>0</v>
      </c>
      <c r="AD48" s="740">
        <f t="shared" ref="AD48" si="127">SUM(X48:AC48)</f>
        <v>3</v>
      </c>
      <c r="AE48" s="741">
        <v>0</v>
      </c>
      <c r="AF48" s="741">
        <v>1</v>
      </c>
      <c r="AH48" s="694">
        <f t="shared" ref="AH48:AH49" si="128">SUM(V48,AE48,AF48)</f>
        <v>19</v>
      </c>
      <c r="AI48" s="716">
        <f t="shared" ref="AI48" si="129">AH48-U48</f>
        <v>0</v>
      </c>
    </row>
    <row r="49" spans="1:35" ht="18" customHeight="1" x14ac:dyDescent="0.2">
      <c r="A49" s="716">
        <f t="shared" ref="A49:A50" si="130">1-B49</f>
        <v>0</v>
      </c>
      <c r="B49" s="724">
        <f t="shared" si="123"/>
        <v>1</v>
      </c>
      <c r="D49" s="78"/>
      <c r="E49" s="239"/>
      <c r="F49" s="80"/>
      <c r="G49" s="726">
        <f>G48/F48</f>
        <v>1</v>
      </c>
      <c r="H49" s="727">
        <f>H48/F48</f>
        <v>0.73076923076923073</v>
      </c>
      <c r="I49" s="727">
        <f>I48/F48</f>
        <v>0</v>
      </c>
      <c r="J49" s="727">
        <f>J48/F48</f>
        <v>3.8461538461538464E-2</v>
      </c>
      <c r="K49" s="727">
        <f>K48/F48</f>
        <v>7.6923076923076927E-2</v>
      </c>
      <c r="L49" s="727">
        <f>L48/G48</f>
        <v>0.11538461538461539</v>
      </c>
      <c r="M49" s="727">
        <f>M48/G48</f>
        <v>3.8461538461538464E-2</v>
      </c>
      <c r="N49" s="728">
        <f>N48/F48</f>
        <v>0</v>
      </c>
      <c r="O49" s="729">
        <f>O48/F48</f>
        <v>0.26923076923076922</v>
      </c>
      <c r="P49" s="730">
        <f>P48/F48</f>
        <v>0</v>
      </c>
      <c r="Q49" s="730">
        <f>Q48/F48</f>
        <v>0</v>
      </c>
      <c r="S49" s="78"/>
      <c r="T49" s="239"/>
      <c r="U49" s="80"/>
      <c r="V49" s="726">
        <f>V48/U48</f>
        <v>0.94736842105263153</v>
      </c>
      <c r="W49" s="727">
        <f>W48/U48</f>
        <v>0.78947368421052633</v>
      </c>
      <c r="X49" s="727">
        <f>X48/U48</f>
        <v>0</v>
      </c>
      <c r="Y49" s="727">
        <f>Y48/U48</f>
        <v>5.2631578947368418E-2</v>
      </c>
      <c r="Z49" s="727">
        <f>Z48/U48</f>
        <v>0</v>
      </c>
      <c r="AA49" s="727">
        <f>AA48/U48</f>
        <v>0.10526315789473684</v>
      </c>
      <c r="AB49" s="727">
        <f>AB48/U48</f>
        <v>0</v>
      </c>
      <c r="AC49" s="728">
        <f>AC48/U48</f>
        <v>0</v>
      </c>
      <c r="AD49" s="729">
        <f>AD48/U48</f>
        <v>0.15789473684210525</v>
      </c>
      <c r="AE49" s="730">
        <f>AE48/U48</f>
        <v>0</v>
      </c>
      <c r="AF49" s="730">
        <f>AF48/U48</f>
        <v>5.2631578947368418E-2</v>
      </c>
      <c r="AH49" s="724">
        <f t="shared" si="128"/>
        <v>1</v>
      </c>
      <c r="AI49" s="716">
        <f t="shared" ref="AI49:AI50" si="131">1-AH49</f>
        <v>0</v>
      </c>
    </row>
    <row r="50" spans="1:35" ht="18" customHeight="1" thickBot="1" x14ac:dyDescent="0.25">
      <c r="A50" s="716">
        <f t="shared" si="130"/>
        <v>0</v>
      </c>
      <c r="B50" s="724">
        <f t="shared" ref="B50" si="132">SUM(H50:N50)</f>
        <v>0.99999999999999989</v>
      </c>
      <c r="D50" s="78"/>
      <c r="E50" s="769"/>
      <c r="F50" s="99"/>
      <c r="G50" s="732"/>
      <c r="H50" s="733">
        <f>H48/G48</f>
        <v>0.73076923076923073</v>
      </c>
      <c r="I50" s="733">
        <f>I48/G48</f>
        <v>0</v>
      </c>
      <c r="J50" s="733">
        <f>J48/G48</f>
        <v>3.8461538461538464E-2</v>
      </c>
      <c r="K50" s="733">
        <f>K48/G48</f>
        <v>7.6923076923076927E-2</v>
      </c>
      <c r="L50" s="733">
        <f>L48/G48</f>
        <v>0.11538461538461539</v>
      </c>
      <c r="M50" s="733">
        <f>M48/G48</f>
        <v>3.8461538461538464E-2</v>
      </c>
      <c r="N50" s="734">
        <f>N48/G48</f>
        <v>0</v>
      </c>
      <c r="O50" s="735">
        <f>O48/G48</f>
        <v>0.26923076923076922</v>
      </c>
      <c r="P50" s="736"/>
      <c r="Q50" s="736"/>
      <c r="S50" s="78"/>
      <c r="T50" s="769"/>
      <c r="U50" s="99"/>
      <c r="V50" s="732"/>
      <c r="W50" s="733">
        <f>W48/V48</f>
        <v>0.83333333333333337</v>
      </c>
      <c r="X50" s="733">
        <f>X48/V48</f>
        <v>0</v>
      </c>
      <c r="Y50" s="733">
        <f>Y48/V48</f>
        <v>5.5555555555555552E-2</v>
      </c>
      <c r="Z50" s="733">
        <f>Z48/V48</f>
        <v>0</v>
      </c>
      <c r="AA50" s="733">
        <f>AA48/V48</f>
        <v>0.1111111111111111</v>
      </c>
      <c r="AB50" s="733">
        <f>AB48/V48</f>
        <v>0</v>
      </c>
      <c r="AC50" s="734">
        <f>AC48/V48</f>
        <v>0</v>
      </c>
      <c r="AD50" s="735">
        <f>AD48/V48</f>
        <v>0.16666666666666666</v>
      </c>
      <c r="AE50" s="736"/>
      <c r="AF50" s="736"/>
      <c r="AH50" s="724">
        <f t="shared" ref="AH50" si="133">SUM(W50:AC50)</f>
        <v>1</v>
      </c>
      <c r="AI50" s="716">
        <f t="shared" si="131"/>
        <v>0</v>
      </c>
    </row>
    <row r="51" spans="1:35" ht="18" customHeight="1" thickTop="1" x14ac:dyDescent="0.2">
      <c r="A51" s="716">
        <f t="shared" ref="A51" si="134">B51-F51</f>
        <v>0</v>
      </c>
      <c r="B51" s="694">
        <f t="shared" ref="B51:B52" si="135">G51+P51+Q51</f>
        <v>274</v>
      </c>
      <c r="D51" s="78"/>
      <c r="E51" s="113" t="s">
        <v>231</v>
      </c>
      <c r="F51" s="525">
        <f>F36+F39+F42+F45</f>
        <v>274</v>
      </c>
      <c r="G51" s="737">
        <f>G36+G39+G42+G45</f>
        <v>205</v>
      </c>
      <c r="H51" s="738">
        <f>H36+H39+H42+H45</f>
        <v>174</v>
      </c>
      <c r="I51" s="738">
        <f>I36+I39+I42+I45</f>
        <v>13</v>
      </c>
      <c r="J51" s="738">
        <f t="shared" ref="J51:P51" si="136">J36+J39+J42+J45</f>
        <v>2</v>
      </c>
      <c r="K51" s="738">
        <f t="shared" si="136"/>
        <v>4</v>
      </c>
      <c r="L51" s="738">
        <f t="shared" si="136"/>
        <v>4</v>
      </c>
      <c r="M51" s="738">
        <f t="shared" si="136"/>
        <v>2</v>
      </c>
      <c r="N51" s="739">
        <f t="shared" si="136"/>
        <v>6</v>
      </c>
      <c r="O51" s="740">
        <f t="shared" si="136"/>
        <v>31</v>
      </c>
      <c r="P51" s="741">
        <f t="shared" si="136"/>
        <v>50</v>
      </c>
      <c r="Q51" s="741">
        <f>Q36+Q39+Q42+Q45</f>
        <v>19</v>
      </c>
      <c r="S51" s="78"/>
      <c r="T51" s="113" t="s">
        <v>231</v>
      </c>
      <c r="U51" s="525">
        <f>U36+U39+U42+U45</f>
        <v>216</v>
      </c>
      <c r="V51" s="737">
        <f>V36+V39+V42+V45</f>
        <v>127</v>
      </c>
      <c r="W51" s="738">
        <f>W36+W39+W42+W45</f>
        <v>108</v>
      </c>
      <c r="X51" s="738">
        <f t="shared" ref="X51:AD51" si="137">X36+X39+X42+X45</f>
        <v>7</v>
      </c>
      <c r="Y51" s="738">
        <f t="shared" si="137"/>
        <v>1</v>
      </c>
      <c r="Z51" s="738">
        <f t="shared" si="137"/>
        <v>2</v>
      </c>
      <c r="AA51" s="738">
        <f t="shared" si="137"/>
        <v>3</v>
      </c>
      <c r="AB51" s="738">
        <f t="shared" si="137"/>
        <v>1</v>
      </c>
      <c r="AC51" s="739">
        <f t="shared" si="137"/>
        <v>5</v>
      </c>
      <c r="AD51" s="740">
        <f t="shared" si="137"/>
        <v>19</v>
      </c>
      <c r="AE51" s="741">
        <f>AE36+AE39+AE42+AE45</f>
        <v>62</v>
      </c>
      <c r="AF51" s="741">
        <f>AF36+AF39+AF42+AF45</f>
        <v>27</v>
      </c>
      <c r="AH51" s="694">
        <f t="shared" ref="AH51:AH52" si="138">SUM(V51,AE51,AF51)</f>
        <v>216</v>
      </c>
      <c r="AI51" s="716">
        <f t="shared" ref="AI51" si="139">AH51-U51</f>
        <v>0</v>
      </c>
    </row>
    <row r="52" spans="1:35" ht="18" customHeight="1" x14ac:dyDescent="0.2">
      <c r="A52" s="716">
        <f t="shared" ref="A52:A53" si="140">1-B52</f>
        <v>0</v>
      </c>
      <c r="B52" s="724">
        <f t="shared" si="135"/>
        <v>1</v>
      </c>
      <c r="D52" s="78"/>
      <c r="E52" s="115" t="s">
        <v>232</v>
      </c>
      <c r="F52" s="511"/>
      <c r="G52" s="726">
        <f>G51/F51</f>
        <v>0.74817518248175185</v>
      </c>
      <c r="H52" s="727">
        <f>H51/F51</f>
        <v>0.63503649635036497</v>
      </c>
      <c r="I52" s="727">
        <f>I51/F51</f>
        <v>4.7445255474452552E-2</v>
      </c>
      <c r="J52" s="727">
        <f>J51/F51</f>
        <v>7.2992700729927005E-3</v>
      </c>
      <c r="K52" s="727">
        <f>K51/F51</f>
        <v>1.4598540145985401E-2</v>
      </c>
      <c r="L52" s="727">
        <f>L51/F51</f>
        <v>1.4598540145985401E-2</v>
      </c>
      <c r="M52" s="727">
        <f>M51/F51</f>
        <v>7.2992700729927005E-3</v>
      </c>
      <c r="N52" s="728">
        <f>N51/F51</f>
        <v>2.1897810218978103E-2</v>
      </c>
      <c r="O52" s="729">
        <f>O51/F51</f>
        <v>0.11313868613138686</v>
      </c>
      <c r="P52" s="730">
        <f>P51/F51</f>
        <v>0.18248175182481752</v>
      </c>
      <c r="Q52" s="730">
        <f>Q51/F51</f>
        <v>6.9343065693430656E-2</v>
      </c>
      <c r="S52" s="78"/>
      <c r="T52" s="115" t="s">
        <v>232</v>
      </c>
      <c r="U52" s="511"/>
      <c r="V52" s="726">
        <f>V51/U51</f>
        <v>0.58796296296296291</v>
      </c>
      <c r="W52" s="727">
        <f>W51/U51</f>
        <v>0.5</v>
      </c>
      <c r="X52" s="727">
        <f>X51/U51</f>
        <v>3.2407407407407406E-2</v>
      </c>
      <c r="Y52" s="727">
        <f>Y51/U51</f>
        <v>4.6296296296296294E-3</v>
      </c>
      <c r="Z52" s="727">
        <f>Z51/U51</f>
        <v>9.2592592592592587E-3</v>
      </c>
      <c r="AA52" s="727">
        <f>AA51/U51</f>
        <v>1.3888888888888888E-2</v>
      </c>
      <c r="AB52" s="727">
        <f>AB51/U51</f>
        <v>4.6296296296296294E-3</v>
      </c>
      <c r="AC52" s="728">
        <f>AC51/U51</f>
        <v>2.3148148148148147E-2</v>
      </c>
      <c r="AD52" s="729">
        <f>AD51/U51</f>
        <v>8.7962962962962965E-2</v>
      </c>
      <c r="AE52" s="730">
        <f>AE51/U51</f>
        <v>0.28703703703703703</v>
      </c>
      <c r="AF52" s="730">
        <f>AF51/U51</f>
        <v>0.125</v>
      </c>
      <c r="AH52" s="724">
        <f t="shared" si="138"/>
        <v>1</v>
      </c>
      <c r="AI52" s="716">
        <f t="shared" ref="AI52:AI53" si="141">1-AH52</f>
        <v>0</v>
      </c>
    </row>
    <row r="53" spans="1:35" ht="18" customHeight="1" x14ac:dyDescent="0.2">
      <c r="A53" s="716">
        <f t="shared" si="140"/>
        <v>0</v>
      </c>
      <c r="B53" s="724">
        <f t="shared" ref="B53" si="142">SUM(H53:N53)</f>
        <v>1</v>
      </c>
      <c r="D53" s="78"/>
      <c r="E53" s="122"/>
      <c r="F53" s="512"/>
      <c r="G53" s="751"/>
      <c r="H53" s="752">
        <f>H51/G51</f>
        <v>0.84878048780487803</v>
      </c>
      <c r="I53" s="752">
        <f>I51/G51</f>
        <v>6.3414634146341464E-2</v>
      </c>
      <c r="J53" s="752">
        <f>J51/G51</f>
        <v>9.7560975609756097E-3</v>
      </c>
      <c r="K53" s="752">
        <f>K51/G51</f>
        <v>1.9512195121951219E-2</v>
      </c>
      <c r="L53" s="752">
        <f>L51/G51</f>
        <v>1.9512195121951219E-2</v>
      </c>
      <c r="M53" s="752">
        <f>M51/G51</f>
        <v>9.7560975609756097E-3</v>
      </c>
      <c r="N53" s="753">
        <f>N51/G51</f>
        <v>2.9268292682926831E-2</v>
      </c>
      <c r="O53" s="754">
        <f>O51/G51</f>
        <v>0.15121951219512195</v>
      </c>
      <c r="P53" s="755"/>
      <c r="Q53" s="755"/>
      <c r="S53" s="78"/>
      <c r="T53" s="122"/>
      <c r="U53" s="512"/>
      <c r="V53" s="757"/>
      <c r="W53" s="758">
        <f>W51/V51</f>
        <v>0.85039370078740162</v>
      </c>
      <c r="X53" s="758">
        <f>X51/V51</f>
        <v>5.5118110236220472E-2</v>
      </c>
      <c r="Y53" s="758">
        <f>Y51/V51</f>
        <v>7.874015748031496E-3</v>
      </c>
      <c r="Z53" s="758">
        <f>Z51/V51</f>
        <v>1.5748031496062992E-2</v>
      </c>
      <c r="AA53" s="758">
        <f>AA51/V51</f>
        <v>2.3622047244094488E-2</v>
      </c>
      <c r="AB53" s="758">
        <f>AB51/V51</f>
        <v>7.874015748031496E-3</v>
      </c>
      <c r="AC53" s="759">
        <f>AC51/V51</f>
        <v>3.937007874015748E-2</v>
      </c>
      <c r="AD53" s="760">
        <f>AD51/V51</f>
        <v>0.14960629921259844</v>
      </c>
      <c r="AE53" s="761"/>
      <c r="AF53" s="761"/>
      <c r="AH53" s="724">
        <f t="shared" ref="AH53" si="143">SUM(W53:AC53)</f>
        <v>1</v>
      </c>
      <c r="AI53" s="716">
        <f t="shared" si="141"/>
        <v>0</v>
      </c>
    </row>
    <row r="54" spans="1:35" ht="18" customHeight="1" x14ac:dyDescent="0.2">
      <c r="A54" s="716">
        <f t="shared" ref="A54" si="144">B54-F54</f>
        <v>0</v>
      </c>
      <c r="B54" s="694">
        <f t="shared" ref="B54:B55" si="145">G54+P54+Q54</f>
        <v>136</v>
      </c>
      <c r="D54" s="78"/>
      <c r="E54" s="124" t="s">
        <v>231</v>
      </c>
      <c r="F54" s="525">
        <f>F39+F42+F45+F48</f>
        <v>136</v>
      </c>
      <c r="G54" s="737">
        <f>G39+G42+G45+G48</f>
        <v>120</v>
      </c>
      <c r="H54" s="738">
        <f>H39+H42+H45+H48</f>
        <v>99</v>
      </c>
      <c r="I54" s="738">
        <f>I39+I42+I45+I48</f>
        <v>5</v>
      </c>
      <c r="J54" s="738">
        <f t="shared" ref="J54:P54" si="146">J39+J42+J45+J48</f>
        <v>1</v>
      </c>
      <c r="K54" s="738">
        <f t="shared" si="146"/>
        <v>5</v>
      </c>
      <c r="L54" s="738">
        <f t="shared" si="146"/>
        <v>6</v>
      </c>
      <c r="M54" s="738">
        <f t="shared" si="146"/>
        <v>2</v>
      </c>
      <c r="N54" s="739">
        <f t="shared" si="146"/>
        <v>2</v>
      </c>
      <c r="O54" s="740">
        <f t="shared" si="146"/>
        <v>21</v>
      </c>
      <c r="P54" s="741">
        <f t="shared" si="146"/>
        <v>13</v>
      </c>
      <c r="Q54" s="770">
        <f>Q39+Q42+Q45+Q48</f>
        <v>3</v>
      </c>
      <c r="S54" s="78"/>
      <c r="T54" s="124" t="s">
        <v>231</v>
      </c>
      <c r="U54" s="525">
        <f>U39+U42+U45+U48</f>
        <v>116</v>
      </c>
      <c r="V54" s="737">
        <f>V39+V42+V45+V48</f>
        <v>90</v>
      </c>
      <c r="W54" s="738">
        <f>W39+W42+W45+W48</f>
        <v>77</v>
      </c>
      <c r="X54" s="738">
        <f t="shared" ref="X54:AE54" si="147">X39+X42+X45+X48</f>
        <v>3</v>
      </c>
      <c r="Y54" s="738">
        <f t="shared" si="147"/>
        <v>1</v>
      </c>
      <c r="Z54" s="738">
        <f t="shared" si="147"/>
        <v>1</v>
      </c>
      <c r="AA54" s="738">
        <f t="shared" si="147"/>
        <v>5</v>
      </c>
      <c r="AB54" s="738">
        <f t="shared" si="147"/>
        <v>1</v>
      </c>
      <c r="AC54" s="739">
        <f t="shared" si="147"/>
        <v>2</v>
      </c>
      <c r="AD54" s="740">
        <f t="shared" si="147"/>
        <v>13</v>
      </c>
      <c r="AE54" s="741">
        <f t="shared" si="147"/>
        <v>20</v>
      </c>
      <c r="AF54" s="741">
        <f>AF39+AF42+AF45+AF48</f>
        <v>6</v>
      </c>
      <c r="AH54" s="694">
        <f t="shared" ref="AH54:AH55" si="148">SUM(V54,AE54,AF54)</f>
        <v>116</v>
      </c>
      <c r="AI54" s="716">
        <f t="shared" ref="AI54" si="149">AH54-U54</f>
        <v>0</v>
      </c>
    </row>
    <row r="55" spans="1:35" ht="18" customHeight="1" x14ac:dyDescent="0.2">
      <c r="A55" s="716">
        <f t="shared" ref="A55:A56" si="150">1-B55</f>
        <v>0</v>
      </c>
      <c r="B55" s="724">
        <f t="shared" si="145"/>
        <v>1</v>
      </c>
      <c r="D55" s="78"/>
      <c r="E55" s="115" t="s">
        <v>233</v>
      </c>
      <c r="F55" s="511"/>
      <c r="G55" s="726">
        <f>G54/F54</f>
        <v>0.88235294117647056</v>
      </c>
      <c r="H55" s="727">
        <f>H54/F54</f>
        <v>0.7279411764705882</v>
      </c>
      <c r="I55" s="727">
        <f>I54/F54</f>
        <v>3.6764705882352942E-2</v>
      </c>
      <c r="J55" s="727">
        <f>J54/F54</f>
        <v>7.3529411764705881E-3</v>
      </c>
      <c r="K55" s="727">
        <f>K54/F54</f>
        <v>3.6764705882352942E-2</v>
      </c>
      <c r="L55" s="727">
        <f>L54/F54</f>
        <v>4.4117647058823532E-2</v>
      </c>
      <c r="M55" s="727">
        <f>M54/F54</f>
        <v>1.4705882352941176E-2</v>
      </c>
      <c r="N55" s="728">
        <f>N54/F54</f>
        <v>1.4705882352941176E-2</v>
      </c>
      <c r="O55" s="729">
        <f>O54/F54</f>
        <v>0.15441176470588236</v>
      </c>
      <c r="P55" s="730">
        <f>P54/F54</f>
        <v>9.5588235294117641E-2</v>
      </c>
      <c r="Q55" s="730">
        <f>Q54/F54</f>
        <v>2.2058823529411766E-2</v>
      </c>
      <c r="S55" s="78"/>
      <c r="T55" s="115" t="s">
        <v>233</v>
      </c>
      <c r="U55" s="511"/>
      <c r="V55" s="726">
        <f>V54/U54</f>
        <v>0.77586206896551724</v>
      </c>
      <c r="W55" s="727">
        <f>W54/U54</f>
        <v>0.66379310344827591</v>
      </c>
      <c r="X55" s="727">
        <f>X54/U54</f>
        <v>2.5862068965517241E-2</v>
      </c>
      <c r="Y55" s="727">
        <f>Y54/U54</f>
        <v>8.6206896551724137E-3</v>
      </c>
      <c r="Z55" s="727">
        <f>Z54/U54</f>
        <v>8.6206896551724137E-3</v>
      </c>
      <c r="AA55" s="727">
        <f>AA54/U54</f>
        <v>4.3103448275862072E-2</v>
      </c>
      <c r="AB55" s="727">
        <f>AB54/U54</f>
        <v>8.6206896551724137E-3</v>
      </c>
      <c r="AC55" s="728">
        <f>AC54/U54</f>
        <v>1.7241379310344827E-2</v>
      </c>
      <c r="AD55" s="729">
        <f>AD54/U54</f>
        <v>0.11206896551724138</v>
      </c>
      <c r="AE55" s="730">
        <f>AE54/U54</f>
        <v>0.17241379310344829</v>
      </c>
      <c r="AF55" s="730">
        <f>AF54/U54</f>
        <v>5.1724137931034482E-2</v>
      </c>
      <c r="AH55" s="724">
        <f t="shared" si="148"/>
        <v>1</v>
      </c>
      <c r="AI55" s="716">
        <f t="shared" ref="AI55:AI56" si="151">1-AH55</f>
        <v>0</v>
      </c>
    </row>
    <row r="56" spans="1:35" ht="18" customHeight="1" thickBot="1" x14ac:dyDescent="0.25">
      <c r="A56" s="716">
        <f t="shared" si="150"/>
        <v>0</v>
      </c>
      <c r="B56" s="724">
        <f t="shared" ref="B56" si="152">SUM(H56:N56)</f>
        <v>1</v>
      </c>
      <c r="D56" s="125"/>
      <c r="E56" s="122"/>
      <c r="F56" s="512"/>
      <c r="G56" s="771"/>
      <c r="H56" s="772">
        <f>H54/G54</f>
        <v>0.82499999999999996</v>
      </c>
      <c r="I56" s="772">
        <f>I54/G54</f>
        <v>4.1666666666666664E-2</v>
      </c>
      <c r="J56" s="772">
        <f>J54/G54</f>
        <v>8.3333333333333332E-3</v>
      </c>
      <c r="K56" s="772">
        <f>K54/G54</f>
        <v>4.1666666666666664E-2</v>
      </c>
      <c r="L56" s="772">
        <f>L54/G54</f>
        <v>0.05</v>
      </c>
      <c r="M56" s="772">
        <f>M54/G54</f>
        <v>1.6666666666666666E-2</v>
      </c>
      <c r="N56" s="773">
        <f>N54/G54</f>
        <v>1.6666666666666666E-2</v>
      </c>
      <c r="O56" s="774">
        <f>O54/G54</f>
        <v>0.17499999999999999</v>
      </c>
      <c r="P56" s="775"/>
      <c r="Q56" s="775"/>
      <c r="S56" s="125"/>
      <c r="T56" s="122"/>
      <c r="U56" s="512"/>
      <c r="V56" s="771"/>
      <c r="W56" s="772">
        <f>W54/V54</f>
        <v>0.85555555555555551</v>
      </c>
      <c r="X56" s="772">
        <f>X54/V54</f>
        <v>3.3333333333333333E-2</v>
      </c>
      <c r="Y56" s="772">
        <f>Y54/V54</f>
        <v>1.1111111111111112E-2</v>
      </c>
      <c r="Z56" s="772">
        <f>Z54/V54</f>
        <v>1.1111111111111112E-2</v>
      </c>
      <c r="AA56" s="772">
        <f>AA54/V54</f>
        <v>5.5555555555555552E-2</v>
      </c>
      <c r="AB56" s="772">
        <f>AB54/V54</f>
        <v>1.1111111111111112E-2</v>
      </c>
      <c r="AC56" s="773">
        <f>AC54/V54</f>
        <v>2.2222222222222223E-2</v>
      </c>
      <c r="AD56" s="774">
        <f>AD54/V54</f>
        <v>0.14444444444444443</v>
      </c>
      <c r="AE56" s="775"/>
      <c r="AF56" s="775"/>
      <c r="AH56" s="724">
        <f t="shared" ref="AH56" si="153">SUM(W56:AC56)</f>
        <v>0.99999999999999989</v>
      </c>
      <c r="AI56" s="716">
        <f t="shared" si="151"/>
        <v>0</v>
      </c>
    </row>
    <row r="57" spans="1:35" ht="6.75" customHeight="1" x14ac:dyDescent="0.2">
      <c r="A57" s="716"/>
      <c r="E57" s="776"/>
      <c r="F57" s="132"/>
      <c r="G57" s="777"/>
      <c r="H57" s="777"/>
      <c r="I57" s="777"/>
      <c r="J57" s="777"/>
      <c r="K57" s="777"/>
      <c r="L57" s="777"/>
      <c r="M57" s="777"/>
      <c r="N57" s="777"/>
      <c r="O57" s="777"/>
      <c r="P57" s="777"/>
      <c r="Q57" s="777"/>
      <c r="T57" s="776"/>
      <c r="U57" s="132"/>
      <c r="V57" s="777"/>
      <c r="W57" s="777"/>
      <c r="X57" s="777"/>
      <c r="Y57" s="777"/>
      <c r="Z57" s="777"/>
      <c r="AA57" s="777"/>
      <c r="AB57" s="777"/>
      <c r="AC57" s="777"/>
      <c r="AD57" s="777"/>
      <c r="AE57" s="777"/>
      <c r="AF57" s="777"/>
    </row>
    <row r="58" spans="1:35" x14ac:dyDescent="0.2">
      <c r="D58" s="694" t="s">
        <v>234</v>
      </c>
      <c r="F58" s="694">
        <f>F33+F36+F39+F42+F45+F48</f>
        <v>379</v>
      </c>
      <c r="G58" s="694">
        <f t="shared" ref="G58:R58" si="154">G33+G36+G39+G42+G45+G48</f>
        <v>269</v>
      </c>
      <c r="H58" s="694">
        <f t="shared" si="154"/>
        <v>223</v>
      </c>
      <c r="I58" s="694">
        <f t="shared" si="154"/>
        <v>15</v>
      </c>
      <c r="J58" s="694">
        <f t="shared" si="154"/>
        <v>3</v>
      </c>
      <c r="K58" s="694">
        <f t="shared" si="154"/>
        <v>6</v>
      </c>
      <c r="L58" s="694">
        <f t="shared" si="154"/>
        <v>7</v>
      </c>
      <c r="M58" s="694">
        <f t="shared" si="154"/>
        <v>4</v>
      </c>
      <c r="N58" s="694">
        <f t="shared" si="154"/>
        <v>11</v>
      </c>
      <c r="O58" s="694">
        <f t="shared" si="154"/>
        <v>46</v>
      </c>
      <c r="P58" s="694">
        <f>P33+P36+P39+P42+P45+P48</f>
        <v>81</v>
      </c>
      <c r="Q58" s="694">
        <f t="shared" si="154"/>
        <v>29</v>
      </c>
      <c r="R58" s="694">
        <f t="shared" si="154"/>
        <v>0</v>
      </c>
      <c r="U58" s="694">
        <f>U33+U36+U39+U42+U45+U48</f>
        <v>283</v>
      </c>
      <c r="V58" s="694">
        <f t="shared" ref="V58:AF58" si="155">V33+V36+V39+V42+V45+V48</f>
        <v>158</v>
      </c>
      <c r="W58" s="694">
        <f t="shared" si="155"/>
        <v>133</v>
      </c>
      <c r="X58" s="694">
        <f t="shared" si="155"/>
        <v>7</v>
      </c>
      <c r="Y58" s="694">
        <f t="shared" si="155"/>
        <v>2</v>
      </c>
      <c r="Z58" s="694">
        <f t="shared" si="155"/>
        <v>2</v>
      </c>
      <c r="AA58" s="694">
        <f t="shared" si="155"/>
        <v>5</v>
      </c>
      <c r="AB58" s="694">
        <f t="shared" si="155"/>
        <v>1</v>
      </c>
      <c r="AC58" s="694">
        <f t="shared" si="155"/>
        <v>8</v>
      </c>
      <c r="AD58" s="694">
        <f t="shared" si="155"/>
        <v>25</v>
      </c>
      <c r="AE58" s="694">
        <f t="shared" si="155"/>
        <v>87</v>
      </c>
      <c r="AF58" s="694">
        <f t="shared" si="155"/>
        <v>38</v>
      </c>
    </row>
    <row r="59" spans="1:35" x14ac:dyDescent="0.2">
      <c r="D59" s="724" t="s">
        <v>235</v>
      </c>
      <c r="G59" s="778">
        <f>G58/F58</f>
        <v>0.70976253298153036</v>
      </c>
      <c r="H59" s="778">
        <f>H58/F58</f>
        <v>0.58839050131926118</v>
      </c>
      <c r="I59" s="778">
        <f>I58/F58</f>
        <v>3.9577836411609502E-2</v>
      </c>
      <c r="J59" s="778">
        <f>J58/F58</f>
        <v>7.9155672823219003E-3</v>
      </c>
      <c r="K59" s="778">
        <f>K58/F58</f>
        <v>1.5831134564643801E-2</v>
      </c>
      <c r="L59" s="778">
        <f>L58/F58</f>
        <v>1.8469656992084433E-2</v>
      </c>
      <c r="M59" s="778">
        <f>M58/F58</f>
        <v>1.0554089709762533E-2</v>
      </c>
      <c r="N59" s="778">
        <f>N58/F58</f>
        <v>2.9023746701846966E-2</v>
      </c>
      <c r="O59" s="778">
        <f>O58/F58</f>
        <v>0.12137203166226913</v>
      </c>
      <c r="P59" s="778">
        <f>P58/F58</f>
        <v>0.21372031662269128</v>
      </c>
      <c r="Q59" s="778">
        <f>Q58/F58</f>
        <v>7.6517150395778361E-2</v>
      </c>
      <c r="V59" s="778">
        <f>V58/U58</f>
        <v>0.55830388692579502</v>
      </c>
      <c r="W59" s="778">
        <f>W58/U58</f>
        <v>0.46996466431095407</v>
      </c>
      <c r="X59" s="778">
        <f>X58/U58</f>
        <v>2.4734982332155476E-2</v>
      </c>
      <c r="Y59" s="778">
        <f>Y58/U58</f>
        <v>7.0671378091872791E-3</v>
      </c>
      <c r="Z59" s="778">
        <f>Z58/U58</f>
        <v>7.0671378091872791E-3</v>
      </c>
      <c r="AA59" s="778">
        <f>AA58/U58</f>
        <v>1.7667844522968199E-2</v>
      </c>
      <c r="AB59" s="778">
        <f>AB58/U58</f>
        <v>3.5335689045936395E-3</v>
      </c>
      <c r="AC59" s="778">
        <f>AC58/U58</f>
        <v>2.8268551236749116E-2</v>
      </c>
      <c r="AD59" s="778">
        <f>AD58/U58</f>
        <v>8.8339222614840993E-2</v>
      </c>
      <c r="AE59" s="778">
        <f>AE58/U58</f>
        <v>0.30742049469964666</v>
      </c>
      <c r="AF59" s="778">
        <f>AF58/U58</f>
        <v>0.13427561837455831</v>
      </c>
    </row>
    <row r="60" spans="1:35" x14ac:dyDescent="0.2">
      <c r="D60" s="724" t="s">
        <v>236</v>
      </c>
      <c r="G60" s="778"/>
      <c r="H60" s="778">
        <f>H58/G58</f>
        <v>0.82899628252788105</v>
      </c>
      <c r="I60" s="778">
        <f>I58/G58</f>
        <v>5.5762081784386616E-2</v>
      </c>
      <c r="J60" s="778">
        <f>J58/G58</f>
        <v>1.1152416356877323E-2</v>
      </c>
      <c r="K60" s="778">
        <f>K58/G58</f>
        <v>2.2304832713754646E-2</v>
      </c>
      <c r="L60" s="778">
        <f>L58/G58</f>
        <v>2.6022304832713755E-2</v>
      </c>
      <c r="M60" s="778">
        <f>M58/G58</f>
        <v>1.4869888475836431E-2</v>
      </c>
      <c r="N60" s="778">
        <f>N58/G58</f>
        <v>4.0892193308550186E-2</v>
      </c>
      <c r="O60" s="778">
        <f>O58/G58</f>
        <v>0.17100371747211895</v>
      </c>
      <c r="P60" s="778"/>
      <c r="Q60" s="778"/>
      <c r="V60" s="778"/>
      <c r="W60" s="778">
        <f>W58/V58</f>
        <v>0.84177215189873422</v>
      </c>
      <c r="X60" s="778">
        <f>X58/V58</f>
        <v>4.4303797468354431E-2</v>
      </c>
      <c r="Y60" s="778">
        <f>Y58/V58</f>
        <v>1.2658227848101266E-2</v>
      </c>
      <c r="Z60" s="778">
        <f>Z58/V58</f>
        <v>1.2658227848101266E-2</v>
      </c>
      <c r="AA60" s="778">
        <f>AA58/V58</f>
        <v>3.1645569620253167E-2</v>
      </c>
      <c r="AB60" s="778">
        <f>AB58/V58</f>
        <v>6.3291139240506328E-3</v>
      </c>
      <c r="AC60" s="778">
        <f>AC58/V58</f>
        <v>5.0632911392405063E-2</v>
      </c>
      <c r="AD60" s="778">
        <f>AD58/V58</f>
        <v>0.15822784810126583</v>
      </c>
      <c r="AE60" s="778"/>
      <c r="AF60" s="778"/>
    </row>
    <row r="61" spans="1:35" x14ac:dyDescent="0.2">
      <c r="D61" s="779"/>
      <c r="G61" s="778"/>
      <c r="H61" s="778"/>
      <c r="I61" s="778"/>
      <c r="J61" s="778"/>
      <c r="K61" s="778"/>
      <c r="L61" s="778"/>
      <c r="M61" s="778"/>
      <c r="N61" s="778"/>
      <c r="O61" s="778"/>
      <c r="P61" s="778"/>
      <c r="Q61" s="778"/>
      <c r="V61" s="778"/>
      <c r="W61" s="778"/>
      <c r="X61" s="778"/>
      <c r="Y61" s="778"/>
      <c r="Z61" s="778"/>
      <c r="AA61" s="778"/>
      <c r="AB61" s="778"/>
      <c r="AC61" s="778"/>
      <c r="AD61" s="778"/>
      <c r="AE61" s="778"/>
      <c r="AF61" s="778"/>
    </row>
    <row r="62" spans="1:35" x14ac:dyDescent="0.2">
      <c r="D62" s="694" t="s">
        <v>237</v>
      </c>
      <c r="F62" s="780">
        <f>F51+F33+F48</f>
        <v>379</v>
      </c>
      <c r="G62" s="780">
        <f>G51+G33+G48</f>
        <v>269</v>
      </c>
      <c r="H62" s="780">
        <f t="shared" ref="H62:Q62" si="156">H51+H33+H48</f>
        <v>223</v>
      </c>
      <c r="I62" s="780">
        <f t="shared" si="156"/>
        <v>15</v>
      </c>
      <c r="J62" s="780">
        <f t="shared" si="156"/>
        <v>3</v>
      </c>
      <c r="K62" s="780">
        <f t="shared" si="156"/>
        <v>6</v>
      </c>
      <c r="L62" s="780">
        <f t="shared" si="156"/>
        <v>7</v>
      </c>
      <c r="M62" s="780">
        <f t="shared" si="156"/>
        <v>4</v>
      </c>
      <c r="N62" s="780">
        <f t="shared" si="156"/>
        <v>11</v>
      </c>
      <c r="O62" s="780">
        <f t="shared" si="156"/>
        <v>46</v>
      </c>
      <c r="P62" s="780">
        <f t="shared" si="156"/>
        <v>81</v>
      </c>
      <c r="Q62" s="780">
        <f t="shared" si="156"/>
        <v>29</v>
      </c>
      <c r="U62" s="780">
        <f>U51+U33+U48</f>
        <v>283</v>
      </c>
      <c r="V62" s="780">
        <f>V51+V33+V48</f>
        <v>158</v>
      </c>
      <c r="W62" s="780">
        <f t="shared" ref="W62:AF62" si="157">W51+W33+W48</f>
        <v>133</v>
      </c>
      <c r="X62" s="780">
        <f t="shared" si="157"/>
        <v>7</v>
      </c>
      <c r="Y62" s="780">
        <f t="shared" si="157"/>
        <v>2</v>
      </c>
      <c r="Z62" s="780">
        <f t="shared" si="157"/>
        <v>2</v>
      </c>
      <c r="AA62" s="780">
        <f t="shared" si="157"/>
        <v>5</v>
      </c>
      <c r="AB62" s="780">
        <f t="shared" si="157"/>
        <v>1</v>
      </c>
      <c r="AC62" s="780">
        <f t="shared" si="157"/>
        <v>8</v>
      </c>
      <c r="AD62" s="780">
        <f t="shared" si="157"/>
        <v>25</v>
      </c>
      <c r="AE62" s="780">
        <f t="shared" si="157"/>
        <v>87</v>
      </c>
      <c r="AF62" s="780">
        <f t="shared" si="157"/>
        <v>38</v>
      </c>
    </row>
    <row r="63" spans="1:35" x14ac:dyDescent="0.2">
      <c r="F63" s="781">
        <f>F54+F33+F36</f>
        <v>379</v>
      </c>
      <c r="G63" s="781">
        <f>G54+G33+G36</f>
        <v>269</v>
      </c>
      <c r="H63" s="781">
        <f t="shared" ref="H63:Q63" si="158">H54+H33+H36</f>
        <v>223</v>
      </c>
      <c r="I63" s="781">
        <f t="shared" si="158"/>
        <v>15</v>
      </c>
      <c r="J63" s="781">
        <f t="shared" si="158"/>
        <v>3</v>
      </c>
      <c r="K63" s="781">
        <f t="shared" si="158"/>
        <v>6</v>
      </c>
      <c r="L63" s="781">
        <f t="shared" si="158"/>
        <v>7</v>
      </c>
      <c r="M63" s="781">
        <f t="shared" si="158"/>
        <v>4</v>
      </c>
      <c r="N63" s="781">
        <f t="shared" si="158"/>
        <v>11</v>
      </c>
      <c r="O63" s="781">
        <f t="shared" si="158"/>
        <v>46</v>
      </c>
      <c r="P63" s="781">
        <f t="shared" si="158"/>
        <v>81</v>
      </c>
      <c r="Q63" s="781">
        <f t="shared" si="158"/>
        <v>29</v>
      </c>
      <c r="U63" s="781">
        <f>U54+U33+U36</f>
        <v>283</v>
      </c>
      <c r="V63" s="781">
        <f>V54+V33+V36</f>
        <v>158</v>
      </c>
      <c r="W63" s="781">
        <f t="shared" ref="W63:AF63" si="159">W54+W33+W36</f>
        <v>133</v>
      </c>
      <c r="X63" s="781">
        <f t="shared" si="159"/>
        <v>7</v>
      </c>
      <c r="Y63" s="781">
        <f t="shared" si="159"/>
        <v>2</v>
      </c>
      <c r="Z63" s="781">
        <f t="shared" si="159"/>
        <v>2</v>
      </c>
      <c r="AA63" s="781">
        <f t="shared" si="159"/>
        <v>5</v>
      </c>
      <c r="AB63" s="781">
        <f t="shared" si="159"/>
        <v>1</v>
      </c>
      <c r="AC63" s="781">
        <f t="shared" si="159"/>
        <v>8</v>
      </c>
      <c r="AD63" s="781">
        <f t="shared" si="159"/>
        <v>25</v>
      </c>
      <c r="AE63" s="781">
        <f t="shared" si="159"/>
        <v>87</v>
      </c>
      <c r="AF63" s="781">
        <f t="shared" si="159"/>
        <v>38</v>
      </c>
    </row>
    <row r="65" spans="4:32" x14ac:dyDescent="0.2">
      <c r="D65" s="716" t="s">
        <v>238</v>
      </c>
      <c r="F65" s="782">
        <f>F12-F58</f>
        <v>0</v>
      </c>
      <c r="G65" s="716">
        <f t="shared" ref="G65:R65" si="160">G12-G58</f>
        <v>0</v>
      </c>
      <c r="H65" s="716">
        <f t="shared" si="160"/>
        <v>0</v>
      </c>
      <c r="I65" s="716">
        <f t="shared" si="160"/>
        <v>0</v>
      </c>
      <c r="J65" s="716">
        <f t="shared" si="160"/>
        <v>0</v>
      </c>
      <c r="K65" s="716">
        <f t="shared" si="160"/>
        <v>0</v>
      </c>
      <c r="L65" s="716">
        <f t="shared" si="160"/>
        <v>0</v>
      </c>
      <c r="M65" s="716">
        <f t="shared" si="160"/>
        <v>0</v>
      </c>
      <c r="N65" s="716">
        <f t="shared" si="160"/>
        <v>0</v>
      </c>
      <c r="O65" s="716">
        <f t="shared" si="160"/>
        <v>0</v>
      </c>
      <c r="P65" s="716">
        <f>P12-P58</f>
        <v>0</v>
      </c>
      <c r="Q65" s="716">
        <f>Q12-Q58</f>
        <v>0</v>
      </c>
      <c r="R65" s="694">
        <f t="shared" si="160"/>
        <v>0</v>
      </c>
      <c r="U65" s="716">
        <f>U12-U58</f>
        <v>0</v>
      </c>
      <c r="V65" s="716">
        <f t="shared" ref="V65:AE65" si="161">V12-V58</f>
        <v>0</v>
      </c>
      <c r="W65" s="716">
        <f t="shared" si="161"/>
        <v>0</v>
      </c>
      <c r="X65" s="716">
        <f t="shared" si="161"/>
        <v>0</v>
      </c>
      <c r="Y65" s="716">
        <f t="shared" si="161"/>
        <v>0</v>
      </c>
      <c r="Z65" s="716">
        <f t="shared" si="161"/>
        <v>0</v>
      </c>
      <c r="AA65" s="716">
        <f t="shared" si="161"/>
        <v>0</v>
      </c>
      <c r="AB65" s="716">
        <f t="shared" si="161"/>
        <v>0</v>
      </c>
      <c r="AC65" s="716">
        <f t="shared" si="161"/>
        <v>0</v>
      </c>
      <c r="AD65" s="716">
        <f t="shared" si="161"/>
        <v>0</v>
      </c>
      <c r="AE65" s="716">
        <f t="shared" si="161"/>
        <v>0</v>
      </c>
      <c r="AF65" s="716">
        <f>AF12-AF58</f>
        <v>0</v>
      </c>
    </row>
    <row r="66" spans="4:32" x14ac:dyDescent="0.2">
      <c r="F66" s="716">
        <f t="shared" ref="F66:Q67" si="162">F13-F59</f>
        <v>0</v>
      </c>
      <c r="G66" s="716">
        <f t="shared" si="162"/>
        <v>0</v>
      </c>
      <c r="H66" s="716">
        <f t="shared" si="162"/>
        <v>0</v>
      </c>
      <c r="I66" s="716">
        <f t="shared" si="162"/>
        <v>0</v>
      </c>
      <c r="J66" s="716">
        <f t="shared" si="162"/>
        <v>0</v>
      </c>
      <c r="K66" s="716">
        <f t="shared" si="162"/>
        <v>0</v>
      </c>
      <c r="L66" s="716">
        <f t="shared" si="162"/>
        <v>0</v>
      </c>
      <c r="M66" s="716">
        <f t="shared" si="162"/>
        <v>0</v>
      </c>
      <c r="N66" s="716">
        <f t="shared" si="162"/>
        <v>0</v>
      </c>
      <c r="O66" s="716">
        <f t="shared" si="162"/>
        <v>0</v>
      </c>
      <c r="P66" s="716">
        <f t="shared" si="162"/>
        <v>0</v>
      </c>
      <c r="Q66" s="716">
        <f t="shared" si="162"/>
        <v>0</v>
      </c>
      <c r="U66" s="716">
        <f t="shared" ref="U66:AF67" si="163">U13-U59</f>
        <v>0</v>
      </c>
      <c r="V66" s="716">
        <f t="shared" si="163"/>
        <v>0</v>
      </c>
      <c r="W66" s="716">
        <f>W13-W59</f>
        <v>0</v>
      </c>
      <c r="X66" s="716">
        <f t="shared" si="163"/>
        <v>0</v>
      </c>
      <c r="Y66" s="716">
        <f t="shared" si="163"/>
        <v>0</v>
      </c>
      <c r="Z66" s="716">
        <f t="shared" si="163"/>
        <v>0</v>
      </c>
      <c r="AA66" s="716">
        <f t="shared" si="163"/>
        <v>0</v>
      </c>
      <c r="AB66" s="716">
        <f t="shared" si="163"/>
        <v>0</v>
      </c>
      <c r="AC66" s="716">
        <f t="shared" si="163"/>
        <v>0</v>
      </c>
      <c r="AD66" s="716">
        <f t="shared" si="163"/>
        <v>0</v>
      </c>
      <c r="AE66" s="716">
        <f t="shared" si="163"/>
        <v>0</v>
      </c>
      <c r="AF66" s="716">
        <f t="shared" si="163"/>
        <v>0</v>
      </c>
    </row>
    <row r="67" spans="4:32" x14ac:dyDescent="0.2">
      <c r="F67" s="716"/>
      <c r="G67" s="716"/>
      <c r="H67" s="716">
        <f t="shared" si="162"/>
        <v>0</v>
      </c>
      <c r="I67" s="716">
        <f t="shared" si="162"/>
        <v>0</v>
      </c>
      <c r="J67" s="716">
        <f t="shared" si="162"/>
        <v>0</v>
      </c>
      <c r="K67" s="716">
        <f t="shared" si="162"/>
        <v>0</v>
      </c>
      <c r="L67" s="716">
        <f t="shared" si="162"/>
        <v>0</v>
      </c>
      <c r="M67" s="716">
        <f t="shared" si="162"/>
        <v>0</v>
      </c>
      <c r="N67" s="716">
        <f t="shared" si="162"/>
        <v>0</v>
      </c>
      <c r="O67" s="716">
        <f t="shared" si="162"/>
        <v>0</v>
      </c>
      <c r="P67" s="716"/>
      <c r="Q67" s="716"/>
      <c r="U67" s="716"/>
      <c r="V67" s="716"/>
      <c r="W67" s="716">
        <f>W14-W60</f>
        <v>0</v>
      </c>
      <c r="X67" s="716">
        <f t="shared" si="163"/>
        <v>0</v>
      </c>
      <c r="Y67" s="716">
        <f t="shared" si="163"/>
        <v>0</v>
      </c>
      <c r="Z67" s="716">
        <f t="shared" si="163"/>
        <v>0</v>
      </c>
      <c r="AA67" s="716">
        <f t="shared" si="163"/>
        <v>0</v>
      </c>
      <c r="AB67" s="716">
        <f t="shared" si="163"/>
        <v>0</v>
      </c>
      <c r="AC67" s="716">
        <f t="shared" si="163"/>
        <v>0</v>
      </c>
      <c r="AD67" s="716">
        <f>AD14-AD60</f>
        <v>0</v>
      </c>
      <c r="AE67" s="716"/>
      <c r="AF67" s="716"/>
    </row>
    <row r="68" spans="4:32" x14ac:dyDescent="0.2"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U68" s="716"/>
      <c r="V68" s="716"/>
      <c r="W68" s="716"/>
      <c r="X68" s="716"/>
      <c r="Y68" s="716"/>
      <c r="Z68" s="716"/>
      <c r="AA68" s="716"/>
      <c r="AB68" s="716"/>
      <c r="AC68" s="716"/>
      <c r="AD68" s="716"/>
      <c r="AE68" s="716"/>
      <c r="AF68" s="716"/>
    </row>
    <row r="69" spans="4:32" x14ac:dyDescent="0.2">
      <c r="F69" s="716">
        <f>F62-F58</f>
        <v>0</v>
      </c>
      <c r="G69" s="716">
        <f t="shared" ref="G69:Q69" si="164">G62-G58</f>
        <v>0</v>
      </c>
      <c r="H69" s="716">
        <f t="shared" si="164"/>
        <v>0</v>
      </c>
      <c r="I69" s="716">
        <f t="shared" si="164"/>
        <v>0</v>
      </c>
      <c r="J69" s="716">
        <f t="shared" si="164"/>
        <v>0</v>
      </c>
      <c r="K69" s="716">
        <f t="shared" si="164"/>
        <v>0</v>
      </c>
      <c r="L69" s="716">
        <f t="shared" si="164"/>
        <v>0</v>
      </c>
      <c r="M69" s="716">
        <f t="shared" si="164"/>
        <v>0</v>
      </c>
      <c r="N69" s="716">
        <f t="shared" si="164"/>
        <v>0</v>
      </c>
      <c r="O69" s="716">
        <f t="shared" si="164"/>
        <v>0</v>
      </c>
      <c r="P69" s="716">
        <f t="shared" si="164"/>
        <v>0</v>
      </c>
      <c r="Q69" s="716">
        <f t="shared" si="164"/>
        <v>0</v>
      </c>
      <c r="U69" s="716">
        <f>U62-U58</f>
        <v>0</v>
      </c>
      <c r="V69" s="716">
        <f t="shared" ref="V69:AF69" si="165">V62-V58</f>
        <v>0</v>
      </c>
      <c r="W69" s="716">
        <f t="shared" si="165"/>
        <v>0</v>
      </c>
      <c r="X69" s="716">
        <f t="shared" si="165"/>
        <v>0</v>
      </c>
      <c r="Y69" s="716">
        <f t="shared" si="165"/>
        <v>0</v>
      </c>
      <c r="Z69" s="716">
        <f t="shared" si="165"/>
        <v>0</v>
      </c>
      <c r="AA69" s="716">
        <f t="shared" si="165"/>
        <v>0</v>
      </c>
      <c r="AB69" s="716">
        <f t="shared" si="165"/>
        <v>0</v>
      </c>
      <c r="AC69" s="716">
        <f t="shared" si="165"/>
        <v>0</v>
      </c>
      <c r="AD69" s="716">
        <f t="shared" si="165"/>
        <v>0</v>
      </c>
      <c r="AE69" s="716">
        <f t="shared" si="165"/>
        <v>0</v>
      </c>
      <c r="AF69" s="716">
        <f t="shared" si="165"/>
        <v>0</v>
      </c>
    </row>
    <row r="70" spans="4:32" x14ac:dyDescent="0.2">
      <c r="F70" s="716">
        <f>F63-F58</f>
        <v>0</v>
      </c>
      <c r="G70" s="716">
        <f t="shared" ref="G70:Q70" si="166">G63-G58</f>
        <v>0</v>
      </c>
      <c r="H70" s="716">
        <f t="shared" si="166"/>
        <v>0</v>
      </c>
      <c r="I70" s="716">
        <f t="shared" si="166"/>
        <v>0</v>
      </c>
      <c r="J70" s="716">
        <f t="shared" si="166"/>
        <v>0</v>
      </c>
      <c r="K70" s="716">
        <f t="shared" si="166"/>
        <v>0</v>
      </c>
      <c r="L70" s="716">
        <f t="shared" si="166"/>
        <v>0</v>
      </c>
      <c r="M70" s="716">
        <f t="shared" si="166"/>
        <v>0</v>
      </c>
      <c r="N70" s="716">
        <f t="shared" si="166"/>
        <v>0</v>
      </c>
      <c r="O70" s="716">
        <f t="shared" si="166"/>
        <v>0</v>
      </c>
      <c r="P70" s="716">
        <f t="shared" si="166"/>
        <v>0</v>
      </c>
      <c r="Q70" s="716">
        <f t="shared" si="166"/>
        <v>0</v>
      </c>
      <c r="U70" s="716">
        <f>U63-U58</f>
        <v>0</v>
      </c>
      <c r="V70" s="716">
        <f t="shared" ref="V70:AF70" si="167">V63-V58</f>
        <v>0</v>
      </c>
      <c r="W70" s="716">
        <f t="shared" si="167"/>
        <v>0</v>
      </c>
      <c r="X70" s="716">
        <f t="shared" si="167"/>
        <v>0</v>
      </c>
      <c r="Y70" s="716">
        <f t="shared" si="167"/>
        <v>0</v>
      </c>
      <c r="Z70" s="716">
        <f t="shared" si="167"/>
        <v>0</v>
      </c>
      <c r="AA70" s="716">
        <f t="shared" si="167"/>
        <v>0</v>
      </c>
      <c r="AB70" s="716">
        <f t="shared" si="167"/>
        <v>0</v>
      </c>
      <c r="AC70" s="716">
        <f t="shared" si="167"/>
        <v>0</v>
      </c>
      <c r="AD70" s="716">
        <f t="shared" si="167"/>
        <v>0</v>
      </c>
      <c r="AE70" s="716">
        <f t="shared" si="167"/>
        <v>0</v>
      </c>
      <c r="AF70" s="716">
        <f t="shared" si="167"/>
        <v>0</v>
      </c>
    </row>
    <row r="72" spans="4:32" ht="13.8" thickBot="1" x14ac:dyDescent="0.25"/>
    <row r="73" spans="4:32" ht="25.5" customHeight="1" thickBot="1" x14ac:dyDescent="0.25">
      <c r="G73" s="783"/>
      <c r="H73" s="784" t="s">
        <v>431</v>
      </c>
      <c r="I73" s="785"/>
      <c r="J73" s="786"/>
      <c r="K73" s="787" t="s">
        <v>277</v>
      </c>
      <c r="L73" s="787"/>
      <c r="M73" s="787" t="s">
        <v>432</v>
      </c>
    </row>
    <row r="74" spans="4:32" ht="59.4" thickBot="1" x14ac:dyDescent="0.25">
      <c r="G74" s="788" t="s">
        <v>433</v>
      </c>
      <c r="H74" s="789" t="s">
        <v>434</v>
      </c>
      <c r="I74" s="790" t="s">
        <v>435</v>
      </c>
      <c r="J74" s="791"/>
      <c r="K74" s="792">
        <v>1</v>
      </c>
      <c r="L74" s="793"/>
      <c r="M74" s="794">
        <v>1</v>
      </c>
    </row>
    <row r="75" spans="4:32" ht="53.4" thickBot="1" x14ac:dyDescent="0.25">
      <c r="G75" s="795"/>
      <c r="H75" s="796"/>
      <c r="I75" s="790" t="s">
        <v>436</v>
      </c>
      <c r="J75" s="791"/>
      <c r="K75" s="792">
        <v>2</v>
      </c>
      <c r="L75" s="793"/>
      <c r="M75" s="794">
        <v>2</v>
      </c>
    </row>
    <row r="76" spans="4:32" ht="13.8" thickBot="1" x14ac:dyDescent="0.25">
      <c r="G76" s="795"/>
      <c r="H76" s="796"/>
      <c r="I76" s="790" t="s">
        <v>437</v>
      </c>
      <c r="J76" s="791"/>
      <c r="K76" s="792">
        <v>3</v>
      </c>
      <c r="L76" s="793"/>
      <c r="M76" s="794">
        <v>3</v>
      </c>
    </row>
    <row r="77" spans="4:32" ht="53.4" thickBot="1" x14ac:dyDescent="0.25">
      <c r="G77" s="795"/>
      <c r="H77" s="796"/>
      <c r="I77" s="790" t="s">
        <v>438</v>
      </c>
      <c r="J77" s="791"/>
      <c r="K77" s="792">
        <v>4</v>
      </c>
      <c r="L77" s="793"/>
      <c r="M77" s="794">
        <v>4</v>
      </c>
    </row>
    <row r="78" spans="4:32" ht="13.8" thickBot="1" x14ac:dyDescent="0.25">
      <c r="G78" s="795"/>
      <c r="H78" s="796"/>
      <c r="I78" s="790" t="s">
        <v>439</v>
      </c>
      <c r="J78" s="791"/>
      <c r="K78" s="792">
        <v>5</v>
      </c>
      <c r="L78" s="793"/>
      <c r="M78" s="794">
        <v>5</v>
      </c>
    </row>
    <row r="79" spans="4:32" ht="40.200000000000003" thickBot="1" x14ac:dyDescent="0.25">
      <c r="G79" s="795"/>
      <c r="H79" s="797"/>
      <c r="I79" s="790" t="s">
        <v>440</v>
      </c>
      <c r="J79" s="791"/>
      <c r="K79" s="792">
        <v>6</v>
      </c>
      <c r="L79" s="793"/>
      <c r="M79" s="794">
        <v>6</v>
      </c>
    </row>
    <row r="80" spans="4:32" ht="25.5" customHeight="1" thickBot="1" x14ac:dyDescent="0.25">
      <c r="G80" s="798"/>
      <c r="H80" s="799" t="s">
        <v>441</v>
      </c>
      <c r="I80" s="800"/>
      <c r="J80" s="791"/>
      <c r="K80" s="792">
        <v>7</v>
      </c>
      <c r="L80" s="793"/>
      <c r="M80" s="794">
        <v>7</v>
      </c>
    </row>
    <row r="81" spans="7:13" ht="13.8" thickBot="1" x14ac:dyDescent="0.25">
      <c r="G81" s="799" t="s">
        <v>442</v>
      </c>
      <c r="H81" s="801"/>
      <c r="I81" s="800"/>
      <c r="J81" s="802"/>
      <c r="K81" s="803">
        <v>8</v>
      </c>
      <c r="L81" s="804"/>
      <c r="M81" s="805">
        <v>8</v>
      </c>
    </row>
  </sheetData>
  <mergeCells count="47">
    <mergeCell ref="G81:I81"/>
    <mergeCell ref="E45:E47"/>
    <mergeCell ref="T45:T47"/>
    <mergeCell ref="E48:E50"/>
    <mergeCell ref="T48:T50"/>
    <mergeCell ref="H73:I73"/>
    <mergeCell ref="G74:G80"/>
    <mergeCell ref="H74:H79"/>
    <mergeCell ref="H80:I80"/>
    <mergeCell ref="D33:D56"/>
    <mergeCell ref="E33:E35"/>
    <mergeCell ref="S33:S56"/>
    <mergeCell ref="T33:T35"/>
    <mergeCell ref="E36:E38"/>
    <mergeCell ref="T36:T38"/>
    <mergeCell ref="E39:E41"/>
    <mergeCell ref="T39:T41"/>
    <mergeCell ref="E42:E44"/>
    <mergeCell ref="T42:T44"/>
    <mergeCell ref="E24:E26"/>
    <mergeCell ref="T24:T26"/>
    <mergeCell ref="E27:E29"/>
    <mergeCell ref="T27:T29"/>
    <mergeCell ref="E30:E32"/>
    <mergeCell ref="T30:T32"/>
    <mergeCell ref="D12:E14"/>
    <mergeCell ref="S12:T14"/>
    <mergeCell ref="D15:D32"/>
    <mergeCell ref="E15:E17"/>
    <mergeCell ref="S15:S32"/>
    <mergeCell ref="T15:T17"/>
    <mergeCell ref="E18:E20"/>
    <mergeCell ref="T18:T20"/>
    <mergeCell ref="E21:E23"/>
    <mergeCell ref="T21:T23"/>
    <mergeCell ref="AE9:AE11"/>
    <mergeCell ref="AF9:AF11"/>
    <mergeCell ref="H10:H11"/>
    <mergeCell ref="O10:O11"/>
    <mergeCell ref="W10:W11"/>
    <mergeCell ref="AD10:AD11"/>
    <mergeCell ref="F9:F11"/>
    <mergeCell ref="G9:G11"/>
    <mergeCell ref="P9:P11"/>
    <mergeCell ref="Q9:Q11"/>
    <mergeCell ref="U9:U11"/>
    <mergeCell ref="V9:V11"/>
  </mergeCells>
  <phoneticPr fontId="3"/>
  <pageMargins left="0.83" right="0.55000000000000004" top="0.82" bottom="0.35433070866141736" header="0.19685039370078741" footer="0.19685039370078741"/>
  <pageSetup paperSize="9" scale="80" orientation="portrait" r:id="rId1"/>
  <headerFooter alignWithMargins="0"/>
  <colBreaks count="1" manualBreakCount="1">
    <brk id="17" min="1" max="5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08A87-730F-4490-A66E-554A1866AB21}">
  <sheetPr>
    <tabColor rgb="FF92D050"/>
    <pageSetUpPr fitToPage="1"/>
  </sheetPr>
  <dimension ref="B2:AD59"/>
  <sheetViews>
    <sheetView view="pageBreakPreview" zoomScaleNormal="100" zoomScaleSheetLayoutView="100" workbookViewId="0">
      <pane xSplit="3" ySplit="11" topLeftCell="D12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2" width="4.6640625" style="694" customWidth="1"/>
    <col min="3" max="3" width="19.33203125" style="694" customWidth="1"/>
    <col min="4" max="5" width="9" style="694"/>
    <col min="6" max="10" width="8.6640625" style="694" customWidth="1"/>
    <col min="11" max="11" width="8.6640625" style="779" customWidth="1"/>
    <col min="12" max="16" width="8.6640625" style="694" customWidth="1"/>
    <col min="17" max="22" width="8.6640625" style="779" customWidth="1"/>
    <col min="23" max="23" width="8.6640625" style="694" customWidth="1"/>
    <col min="24" max="24" width="8" style="779" customWidth="1"/>
    <col min="25" max="27" width="7.6640625" style="694" customWidth="1"/>
    <col min="28" max="28" width="9.6640625" style="694" customWidth="1"/>
    <col min="29" max="29" width="9.109375" style="694" customWidth="1"/>
    <col min="30" max="30" width="7.6640625" style="694" customWidth="1"/>
    <col min="31" max="33" width="8.6640625" style="694" customWidth="1"/>
    <col min="34" max="34" width="9.44140625" style="694" customWidth="1"/>
    <col min="35" max="51" width="8.6640625" style="694" customWidth="1"/>
    <col min="52" max="71" width="4.6640625" style="694" customWidth="1"/>
    <col min="72" max="16384" width="9" style="694"/>
  </cols>
  <sheetData>
    <row r="2" spans="2:30" ht="17.100000000000001" customHeight="1" x14ac:dyDescent="0.2">
      <c r="B2" s="695" t="s">
        <v>443</v>
      </c>
    </row>
    <row r="4" spans="2:30" x14ac:dyDescent="0.2">
      <c r="P4" s="806" t="s">
        <v>444</v>
      </c>
    </row>
    <row r="5" spans="2:30" x14ac:dyDescent="0.2">
      <c r="P5" s="806" t="s">
        <v>445</v>
      </c>
    </row>
    <row r="6" spans="2:30" ht="13.8" thickBot="1" x14ac:dyDescent="0.25">
      <c r="W6" s="697" t="s">
        <v>446</v>
      </c>
    </row>
    <row r="7" spans="2:30" ht="21.6" customHeight="1" x14ac:dyDescent="0.2">
      <c r="B7" s="109"/>
      <c r="C7" s="807"/>
      <c r="D7" s="141" t="s">
        <v>243</v>
      </c>
      <c r="E7" s="142" t="s">
        <v>244</v>
      </c>
      <c r="F7" s="527" t="s">
        <v>447</v>
      </c>
      <c r="G7" s="528"/>
      <c r="H7" s="528"/>
      <c r="I7" s="528"/>
      <c r="J7" s="528"/>
      <c r="K7" s="529"/>
      <c r="L7" s="527" t="s">
        <v>448</v>
      </c>
      <c r="M7" s="528"/>
      <c r="N7" s="528"/>
      <c r="O7" s="528"/>
      <c r="P7" s="528"/>
      <c r="Q7" s="529"/>
      <c r="R7" s="527" t="s">
        <v>449</v>
      </c>
      <c r="S7" s="528"/>
      <c r="T7" s="528"/>
      <c r="U7" s="528"/>
      <c r="V7" s="528"/>
      <c r="W7" s="529"/>
    </row>
    <row r="8" spans="2:30" s="776" customFormat="1" ht="21.6" customHeight="1" x14ac:dyDescent="0.2">
      <c r="B8" s="808"/>
      <c r="C8" s="809"/>
      <c r="D8" s="148"/>
      <c r="E8" s="149"/>
      <c r="F8" s="810" t="s">
        <v>450</v>
      </c>
      <c r="G8" s="811"/>
      <c r="H8" s="812"/>
      <c r="I8" s="813" t="s">
        <v>451</v>
      </c>
      <c r="J8" s="813"/>
      <c r="K8" s="814"/>
      <c r="L8" s="810" t="s">
        <v>450</v>
      </c>
      <c r="M8" s="811"/>
      <c r="N8" s="812"/>
      <c r="O8" s="813" t="s">
        <v>451</v>
      </c>
      <c r="P8" s="813"/>
      <c r="Q8" s="814"/>
      <c r="R8" s="815" t="s">
        <v>450</v>
      </c>
      <c r="S8" s="816"/>
      <c r="T8" s="817"/>
      <c r="U8" s="813" t="s">
        <v>451</v>
      </c>
      <c r="V8" s="813"/>
      <c r="W8" s="814"/>
    </row>
    <row r="9" spans="2:30" ht="21.6" customHeight="1" x14ac:dyDescent="0.2">
      <c r="B9" s="107"/>
      <c r="C9" s="817"/>
      <c r="D9" s="163"/>
      <c r="E9" s="164"/>
      <c r="F9" s="818" t="s">
        <v>252</v>
      </c>
      <c r="G9" s="819" t="s">
        <v>253</v>
      </c>
      <c r="H9" s="820" t="s">
        <v>216</v>
      </c>
      <c r="I9" s="821" t="s">
        <v>452</v>
      </c>
      <c r="J9" s="821" t="s">
        <v>453</v>
      </c>
      <c r="K9" s="822" t="s">
        <v>292</v>
      </c>
      <c r="L9" s="823" t="s">
        <v>252</v>
      </c>
      <c r="M9" s="819" t="s">
        <v>253</v>
      </c>
      <c r="N9" s="820" t="s">
        <v>216</v>
      </c>
      <c r="O9" s="821" t="s">
        <v>452</v>
      </c>
      <c r="P9" s="821" t="s">
        <v>453</v>
      </c>
      <c r="Q9" s="822" t="s">
        <v>292</v>
      </c>
      <c r="R9" s="823" t="s">
        <v>252</v>
      </c>
      <c r="S9" s="819" t="s">
        <v>253</v>
      </c>
      <c r="T9" s="820" t="s">
        <v>216</v>
      </c>
      <c r="U9" s="821" t="s">
        <v>452</v>
      </c>
      <c r="V9" s="821" t="s">
        <v>453</v>
      </c>
      <c r="W9" s="822" t="s">
        <v>292</v>
      </c>
      <c r="X9" s="694"/>
      <c r="Y9" s="694" t="s">
        <v>454</v>
      </c>
      <c r="Z9" s="694" t="s">
        <v>455</v>
      </c>
      <c r="AA9" s="694" t="s">
        <v>456</v>
      </c>
      <c r="AB9" s="710" t="s">
        <v>215</v>
      </c>
    </row>
    <row r="10" spans="2:30" ht="21.6" customHeight="1" x14ac:dyDescent="0.2">
      <c r="B10" s="42" t="s">
        <v>457</v>
      </c>
      <c r="C10" s="43"/>
      <c r="D10" s="824">
        <f>SUM(D12:D23)</f>
        <v>379</v>
      </c>
      <c r="E10" s="825">
        <f>SUM(E12:E23)</f>
        <v>283</v>
      </c>
      <c r="F10" s="826">
        <f>F12+F14+F16+F18+F20+F22</f>
        <v>23002</v>
      </c>
      <c r="G10" s="827">
        <f>G12+G14+G16+G18+G20+G22</f>
        <v>6263</v>
      </c>
      <c r="H10" s="827">
        <f>F10+G10</f>
        <v>29265</v>
      </c>
      <c r="I10" s="828">
        <f>I12+I14+I16+I18+I20+I22</f>
        <v>31</v>
      </c>
      <c r="J10" s="828">
        <f>J12+J14+J16+J18+J20+J22</f>
        <v>15</v>
      </c>
      <c r="K10" s="829">
        <f>K12+K14+K16+K18+K20+K22</f>
        <v>46</v>
      </c>
      <c r="L10" s="826">
        <f>L12+L14+L16+L18+L20+L22</f>
        <v>14236</v>
      </c>
      <c r="M10" s="827">
        <f>M12+M14+M16+M18+M20+M22</f>
        <v>1945</v>
      </c>
      <c r="N10" s="827">
        <f>L10+M10</f>
        <v>16181</v>
      </c>
      <c r="O10" s="828">
        <f>O12+O14+O16+O18+O20+O22</f>
        <v>13</v>
      </c>
      <c r="P10" s="828">
        <f>P12+P14+P16+P18+P20+P22</f>
        <v>8</v>
      </c>
      <c r="Q10" s="829">
        <f>Q12+Q14+Q16+Q18+Q20+Q22</f>
        <v>21</v>
      </c>
      <c r="R10" s="826">
        <f>R12+R14+R16+R18+R20+R22</f>
        <v>8766</v>
      </c>
      <c r="S10" s="827">
        <f>S12+S14+S16+S18+S20+S22</f>
        <v>4318</v>
      </c>
      <c r="T10" s="827">
        <f>R10+S10</f>
        <v>13084</v>
      </c>
      <c r="U10" s="828">
        <f>U12+U14+U16+U18+U20+U22</f>
        <v>18</v>
      </c>
      <c r="V10" s="828">
        <f>V12+V14+V16+V18+V20+V22</f>
        <v>7</v>
      </c>
      <c r="W10" s="829">
        <f>W12+W14+W16+W18+W20+W22</f>
        <v>25</v>
      </c>
      <c r="X10" s="694"/>
      <c r="Y10" s="781">
        <f>L10+R10</f>
        <v>23002</v>
      </c>
      <c r="Z10" s="781">
        <f>M10+S10</f>
        <v>6263</v>
      </c>
      <c r="AA10" s="781">
        <f t="shared" ref="AA10" si="0">N10+T10</f>
        <v>29265</v>
      </c>
      <c r="AB10" s="830">
        <f>Y10-F10</f>
        <v>0</v>
      </c>
      <c r="AC10" s="830">
        <f>Z10-G10</f>
        <v>0</v>
      </c>
      <c r="AD10" s="830">
        <f>AA10-H10</f>
        <v>0</v>
      </c>
    </row>
    <row r="11" spans="2:30" ht="21.6" customHeight="1" thickBot="1" x14ac:dyDescent="0.25">
      <c r="B11" s="61"/>
      <c r="C11" s="62"/>
      <c r="D11" s="181"/>
      <c r="E11" s="182"/>
      <c r="F11" s="831"/>
      <c r="G11" s="832"/>
      <c r="H11" s="832"/>
      <c r="I11" s="833">
        <f>I10/F10</f>
        <v>1.3477088948787063E-3</v>
      </c>
      <c r="J11" s="833">
        <f>J10/G10</f>
        <v>2.3950183618074404E-3</v>
      </c>
      <c r="K11" s="834">
        <f>K10/H10</f>
        <v>1.5718434990603109E-3</v>
      </c>
      <c r="L11" s="831"/>
      <c r="M11" s="832"/>
      <c r="N11" s="832"/>
      <c r="O11" s="833">
        <f>O10/L10</f>
        <v>9.1317785894914297E-4</v>
      </c>
      <c r="P11" s="833">
        <f>P10/M10</f>
        <v>4.1131105398457581E-3</v>
      </c>
      <c r="Q11" s="834">
        <f>Q10/N10</f>
        <v>1.2978184290216921E-3</v>
      </c>
      <c r="R11" s="831"/>
      <c r="S11" s="832"/>
      <c r="T11" s="832"/>
      <c r="U11" s="833">
        <f>U10/R10</f>
        <v>2.0533880903490761E-3</v>
      </c>
      <c r="V11" s="833">
        <f>V10/S10</f>
        <v>1.6211208893006021E-3</v>
      </c>
      <c r="W11" s="834">
        <f>W10/T10</f>
        <v>1.9107306634056863E-3</v>
      </c>
      <c r="X11" s="694"/>
    </row>
    <row r="12" spans="2:30" ht="21.6" customHeight="1" thickTop="1" x14ac:dyDescent="0.2">
      <c r="B12" s="70" t="s">
        <v>293</v>
      </c>
      <c r="C12" s="252" t="s">
        <v>294</v>
      </c>
      <c r="D12" s="835">
        <f>表13!E15</f>
        <v>44</v>
      </c>
      <c r="E12" s="835">
        <f>表13!R15</f>
        <v>11</v>
      </c>
      <c r="F12" s="836">
        <f>L12+R12</f>
        <v>728</v>
      </c>
      <c r="G12" s="837">
        <f>M12+S12</f>
        <v>76</v>
      </c>
      <c r="H12" s="837">
        <f>F12+G12</f>
        <v>804</v>
      </c>
      <c r="I12" s="838">
        <f>O12+U12</f>
        <v>0</v>
      </c>
      <c r="J12" s="838">
        <f>P12+V12</f>
        <v>0</v>
      </c>
      <c r="K12" s="839">
        <f>I12+J12</f>
        <v>0</v>
      </c>
      <c r="L12" s="840">
        <f>[1]表2!I18</f>
        <v>612</v>
      </c>
      <c r="M12" s="841">
        <f>[1]表2!O18</f>
        <v>50</v>
      </c>
      <c r="N12" s="842">
        <f>L12+M12</f>
        <v>662</v>
      </c>
      <c r="O12" s="838">
        <v>0</v>
      </c>
      <c r="P12" s="838">
        <v>0</v>
      </c>
      <c r="Q12" s="839">
        <f>O12+P12</f>
        <v>0</v>
      </c>
      <c r="R12" s="840">
        <f>[1]表2!J18</f>
        <v>116</v>
      </c>
      <c r="S12" s="841">
        <f>[1]表2!P18</f>
        <v>26</v>
      </c>
      <c r="T12" s="837">
        <f>R12+S12</f>
        <v>142</v>
      </c>
      <c r="U12" s="838">
        <v>0</v>
      </c>
      <c r="V12" s="838">
        <v>0</v>
      </c>
      <c r="W12" s="839">
        <f>U12+V12</f>
        <v>0</v>
      </c>
      <c r="X12" s="694"/>
      <c r="Y12" s="781">
        <f t="shared" ref="Y12:AA12" si="1">L12+R12</f>
        <v>728</v>
      </c>
      <c r="Z12" s="781">
        <f t="shared" si="1"/>
        <v>76</v>
      </c>
      <c r="AA12" s="781">
        <f t="shared" si="1"/>
        <v>804</v>
      </c>
      <c r="AB12" s="830">
        <f t="shared" ref="AB12:AD12" si="2">Y12-F12</f>
        <v>0</v>
      </c>
      <c r="AC12" s="830">
        <f t="shared" si="2"/>
        <v>0</v>
      </c>
      <c r="AD12" s="830">
        <f t="shared" si="2"/>
        <v>0</v>
      </c>
    </row>
    <row r="13" spans="2:30" ht="21.6" customHeight="1" x14ac:dyDescent="0.2">
      <c r="B13" s="78"/>
      <c r="C13" s="252"/>
      <c r="D13" s="843"/>
      <c r="E13" s="843"/>
      <c r="F13" s="844"/>
      <c r="G13" s="845"/>
      <c r="H13" s="845"/>
      <c r="I13" s="846">
        <f>I12/F12</f>
        <v>0</v>
      </c>
      <c r="J13" s="846">
        <f>J12/G12</f>
        <v>0</v>
      </c>
      <c r="K13" s="847">
        <f>K12/H12</f>
        <v>0</v>
      </c>
      <c r="L13" s="848">
        <f>[1]表1!M11</f>
        <v>361</v>
      </c>
      <c r="M13" s="849">
        <f>[1]表1!N11</f>
        <v>228</v>
      </c>
      <c r="N13" s="850"/>
      <c r="O13" s="846">
        <f>O12/L12</f>
        <v>0</v>
      </c>
      <c r="P13" s="846">
        <f>P12/M12</f>
        <v>0</v>
      </c>
      <c r="Q13" s="847">
        <f>Q12/N12</f>
        <v>0</v>
      </c>
      <c r="R13" s="848">
        <f>[1]表1!S11</f>
        <v>182</v>
      </c>
      <c r="S13" s="849">
        <f>[1]表1!T11</f>
        <v>401</v>
      </c>
      <c r="T13" s="845"/>
      <c r="U13" s="846">
        <f>U12/R12</f>
        <v>0</v>
      </c>
      <c r="V13" s="846">
        <f>V12/S12</f>
        <v>0</v>
      </c>
      <c r="W13" s="847">
        <f>W12/T12</f>
        <v>0</v>
      </c>
      <c r="X13" s="694"/>
    </row>
    <row r="14" spans="2:30" ht="21.6" customHeight="1" x14ac:dyDescent="0.2">
      <c r="B14" s="78"/>
      <c r="C14" s="248" t="s">
        <v>295</v>
      </c>
      <c r="D14" s="851">
        <f>表13!E18</f>
        <v>73</v>
      </c>
      <c r="E14" s="851">
        <f>表13!R18</f>
        <v>58</v>
      </c>
      <c r="F14" s="826">
        <f>L14+R14</f>
        <v>10115</v>
      </c>
      <c r="G14" s="827">
        <f>M14+S14</f>
        <v>934</v>
      </c>
      <c r="H14" s="827">
        <f>F14+G14</f>
        <v>11049</v>
      </c>
      <c r="I14" s="828">
        <f>O14+U14</f>
        <v>15</v>
      </c>
      <c r="J14" s="828">
        <f>P14+V14</f>
        <v>10</v>
      </c>
      <c r="K14" s="829">
        <f>I14+J14</f>
        <v>25</v>
      </c>
      <c r="L14" s="852">
        <f>[1]表2!I21</f>
        <v>8060</v>
      </c>
      <c r="M14" s="853">
        <f>[1]表2!O21</f>
        <v>425</v>
      </c>
      <c r="N14" s="850">
        <f>L14+M14</f>
        <v>8485</v>
      </c>
      <c r="O14" s="828">
        <v>10</v>
      </c>
      <c r="P14" s="828">
        <v>8</v>
      </c>
      <c r="Q14" s="829">
        <f t="shared" ref="Q14" si="3">O14+P14</f>
        <v>18</v>
      </c>
      <c r="R14" s="852">
        <f>[1]表2!J21</f>
        <v>2055</v>
      </c>
      <c r="S14" s="853">
        <f>[1]表2!P21</f>
        <v>509</v>
      </c>
      <c r="T14" s="827">
        <f>R14+S14</f>
        <v>2564</v>
      </c>
      <c r="U14" s="828">
        <v>5</v>
      </c>
      <c r="V14" s="828">
        <v>2</v>
      </c>
      <c r="W14" s="829">
        <f t="shared" ref="W14" si="4">U14+V14</f>
        <v>7</v>
      </c>
      <c r="X14" s="694"/>
      <c r="Y14" s="781">
        <f t="shared" ref="Y14:AA14" si="5">L14+R14</f>
        <v>10115</v>
      </c>
      <c r="Z14" s="781">
        <f t="shared" si="5"/>
        <v>934</v>
      </c>
      <c r="AA14" s="781">
        <f t="shared" si="5"/>
        <v>11049</v>
      </c>
      <c r="AB14" s="830">
        <f t="shared" ref="AB14:AD14" si="6">Y14-F14</f>
        <v>0</v>
      </c>
      <c r="AC14" s="830">
        <f t="shared" si="6"/>
        <v>0</v>
      </c>
      <c r="AD14" s="830">
        <f t="shared" si="6"/>
        <v>0</v>
      </c>
    </row>
    <row r="15" spans="2:30" ht="21.6" customHeight="1" x14ac:dyDescent="0.2">
      <c r="B15" s="78"/>
      <c r="C15" s="252"/>
      <c r="D15" s="843"/>
      <c r="E15" s="843"/>
      <c r="F15" s="844"/>
      <c r="G15" s="845"/>
      <c r="H15" s="845"/>
      <c r="I15" s="846">
        <f>I14/F14</f>
        <v>1.4829461196243204E-3</v>
      </c>
      <c r="J15" s="846">
        <f>J14/G14</f>
        <v>1.0706638115631691E-2</v>
      </c>
      <c r="K15" s="847">
        <f>K14/H14</f>
        <v>2.2626482034573264E-3</v>
      </c>
      <c r="L15" s="848">
        <f>[1]表1!M13</f>
        <v>0.9</v>
      </c>
      <c r="M15" s="849">
        <f>[1]表1!N13</f>
        <v>0.56899999999999995</v>
      </c>
      <c r="N15" s="850"/>
      <c r="O15" s="846">
        <f>O14/L14</f>
        <v>1.2406947890818859E-3</v>
      </c>
      <c r="P15" s="846">
        <f>P14/M14</f>
        <v>1.8823529411764704E-2</v>
      </c>
      <c r="Q15" s="847">
        <f>Q14/N14</f>
        <v>2.1213906894519742E-3</v>
      </c>
      <c r="R15" s="848">
        <f>[1]表1!S13</f>
        <v>0.45400000000000001</v>
      </c>
      <c r="S15" s="849">
        <f>[1]表1!T13</f>
        <v>0</v>
      </c>
      <c r="T15" s="845"/>
      <c r="U15" s="846">
        <f>U14/R14</f>
        <v>2.4330900243309003E-3</v>
      </c>
      <c r="V15" s="846">
        <f>V14/S14</f>
        <v>3.929273084479371E-3</v>
      </c>
      <c r="W15" s="847">
        <f>W14/T14</f>
        <v>2.7301092043681748E-3</v>
      </c>
      <c r="X15" s="694"/>
    </row>
    <row r="16" spans="2:30" ht="21.6" customHeight="1" x14ac:dyDescent="0.2">
      <c r="B16" s="78"/>
      <c r="C16" s="248" t="s">
        <v>296</v>
      </c>
      <c r="D16" s="851">
        <f>表13!E21</f>
        <v>24</v>
      </c>
      <c r="E16" s="851">
        <f>表13!R21</f>
        <v>13</v>
      </c>
      <c r="F16" s="826">
        <f>L16+R16</f>
        <v>1369</v>
      </c>
      <c r="G16" s="827">
        <f>M16+S16</f>
        <v>119</v>
      </c>
      <c r="H16" s="827">
        <f>F16+G16</f>
        <v>1488</v>
      </c>
      <c r="I16" s="828">
        <f>O16+U16</f>
        <v>1</v>
      </c>
      <c r="J16" s="828">
        <f>P16+V16</f>
        <v>0</v>
      </c>
      <c r="K16" s="829">
        <f>I16+J16</f>
        <v>1</v>
      </c>
      <c r="L16" s="854">
        <f>[1]表2!I24</f>
        <v>1169</v>
      </c>
      <c r="M16" s="853">
        <f>[1]表2!O24</f>
        <v>88</v>
      </c>
      <c r="N16" s="850">
        <f>L16+M16</f>
        <v>1257</v>
      </c>
      <c r="O16" s="828">
        <v>1</v>
      </c>
      <c r="P16" s="828">
        <v>0</v>
      </c>
      <c r="Q16" s="829">
        <f t="shared" ref="Q16" si="7">O16+P16</f>
        <v>1</v>
      </c>
      <c r="R16" s="854">
        <f>[1]表2!J24</f>
        <v>200</v>
      </c>
      <c r="S16" s="853">
        <f>[1]表2!P24</f>
        <v>31</v>
      </c>
      <c r="T16" s="827">
        <f>R16+S16</f>
        <v>231</v>
      </c>
      <c r="U16" s="828">
        <v>0</v>
      </c>
      <c r="V16" s="828">
        <v>0</v>
      </c>
      <c r="W16" s="829">
        <f t="shared" ref="W16" si="8">U16+V16</f>
        <v>0</v>
      </c>
      <c r="X16" s="694"/>
      <c r="Y16" s="781">
        <f t="shared" ref="Y16:AA16" si="9">L16+R16</f>
        <v>1369</v>
      </c>
      <c r="Z16" s="781">
        <f t="shared" si="9"/>
        <v>119</v>
      </c>
      <c r="AA16" s="781">
        <f t="shared" si="9"/>
        <v>1488</v>
      </c>
      <c r="AB16" s="830">
        <f t="shared" ref="AB16:AD16" si="10">Y16-F16</f>
        <v>0</v>
      </c>
      <c r="AC16" s="830">
        <f t="shared" si="10"/>
        <v>0</v>
      </c>
      <c r="AD16" s="830">
        <f t="shared" si="10"/>
        <v>0</v>
      </c>
    </row>
    <row r="17" spans="2:30" ht="21.6" customHeight="1" x14ac:dyDescent="0.2">
      <c r="B17" s="78"/>
      <c r="C17" s="261"/>
      <c r="D17" s="843"/>
      <c r="E17" s="843"/>
      <c r="F17" s="844"/>
      <c r="G17" s="845"/>
      <c r="H17" s="845"/>
      <c r="I17" s="846">
        <f>I16/F16</f>
        <v>7.3046018991964939E-4</v>
      </c>
      <c r="J17" s="846">
        <f>J16/G16</f>
        <v>0</v>
      </c>
      <c r="K17" s="847">
        <f>K16/H16</f>
        <v>6.7204301075268823E-4</v>
      </c>
      <c r="L17" s="848">
        <f>[1]表1!M15</f>
        <v>1</v>
      </c>
      <c r="M17" s="849">
        <f>[1]表1!N15</f>
        <v>0.2</v>
      </c>
      <c r="N17" s="850"/>
      <c r="O17" s="846">
        <f>O16/L16</f>
        <v>8.5543199315654401E-4</v>
      </c>
      <c r="P17" s="846">
        <f>P16/M16</f>
        <v>0</v>
      </c>
      <c r="Q17" s="847">
        <f>Q16/N16</f>
        <v>7.955449482895784E-4</v>
      </c>
      <c r="R17" s="848">
        <f>[1]表1!S15</f>
        <v>0.311</v>
      </c>
      <c r="S17" s="849">
        <f>[1]表1!T15</f>
        <v>1</v>
      </c>
      <c r="T17" s="845"/>
      <c r="U17" s="846">
        <f>U16/R16</f>
        <v>0</v>
      </c>
      <c r="V17" s="846">
        <f>V16/S16</f>
        <v>0</v>
      </c>
      <c r="W17" s="847">
        <f>W16/T16</f>
        <v>0</v>
      </c>
      <c r="X17" s="694"/>
    </row>
    <row r="18" spans="2:30" ht="21.6" customHeight="1" x14ac:dyDescent="0.2">
      <c r="B18" s="78"/>
      <c r="C18" s="248" t="s">
        <v>458</v>
      </c>
      <c r="D18" s="851">
        <f>表13!E24</f>
        <v>81</v>
      </c>
      <c r="E18" s="851">
        <f>表13!R24</f>
        <v>70</v>
      </c>
      <c r="F18" s="826">
        <f>L18+R18</f>
        <v>1732</v>
      </c>
      <c r="G18" s="827">
        <f>M18+S18</f>
        <v>1015</v>
      </c>
      <c r="H18" s="827">
        <f>F18+G18</f>
        <v>2747</v>
      </c>
      <c r="I18" s="828">
        <f>O18+U18</f>
        <v>2</v>
      </c>
      <c r="J18" s="828">
        <f>P18+V18</f>
        <v>1</v>
      </c>
      <c r="K18" s="829">
        <f>I18+J18</f>
        <v>3</v>
      </c>
      <c r="L18" s="852">
        <f>[1]表2!I27</f>
        <v>1057</v>
      </c>
      <c r="M18" s="853">
        <f>[1]表2!O27</f>
        <v>228</v>
      </c>
      <c r="N18" s="850">
        <f>L18+M18</f>
        <v>1285</v>
      </c>
      <c r="O18" s="828">
        <v>1</v>
      </c>
      <c r="P18" s="828">
        <v>0</v>
      </c>
      <c r="Q18" s="829">
        <f t="shared" ref="Q18" si="11">O18+P18</f>
        <v>1</v>
      </c>
      <c r="R18" s="852">
        <f>[1]表2!J27</f>
        <v>675</v>
      </c>
      <c r="S18" s="853">
        <f>[1]表2!P27</f>
        <v>787</v>
      </c>
      <c r="T18" s="827">
        <f>R18+S18</f>
        <v>1462</v>
      </c>
      <c r="U18" s="828">
        <v>1</v>
      </c>
      <c r="V18" s="828">
        <v>1</v>
      </c>
      <c r="W18" s="829">
        <f t="shared" ref="W18" si="12">U18+V18</f>
        <v>2</v>
      </c>
      <c r="X18" s="694"/>
      <c r="Y18" s="781">
        <f t="shared" ref="Y18:AA18" si="13">L18+R18</f>
        <v>1732</v>
      </c>
      <c r="Z18" s="781">
        <f t="shared" si="13"/>
        <v>1015</v>
      </c>
      <c r="AA18" s="781">
        <f t="shared" si="13"/>
        <v>2747</v>
      </c>
      <c r="AB18" s="830">
        <f t="shared" ref="AB18:AD18" si="14">Y18-F18</f>
        <v>0</v>
      </c>
      <c r="AC18" s="830">
        <f t="shared" si="14"/>
        <v>0</v>
      </c>
      <c r="AD18" s="830">
        <f t="shared" si="14"/>
        <v>0</v>
      </c>
    </row>
    <row r="19" spans="2:30" ht="21.6" customHeight="1" x14ac:dyDescent="0.2">
      <c r="B19" s="78"/>
      <c r="C19" s="252"/>
      <c r="D19" s="843"/>
      <c r="E19" s="843"/>
      <c r="F19" s="844"/>
      <c r="G19" s="845"/>
      <c r="H19" s="845"/>
      <c r="I19" s="846">
        <f>I18/F18</f>
        <v>1.1547344110854503E-3</v>
      </c>
      <c r="J19" s="846">
        <f>J18/G18</f>
        <v>9.8522167487684722E-4</v>
      </c>
      <c r="K19" s="847">
        <f>K18/H18</f>
        <v>1.0921004732435385E-3</v>
      </c>
      <c r="L19" s="848">
        <f>[1]表1!M17</f>
        <v>71</v>
      </c>
      <c r="M19" s="849">
        <f>[1]表1!N17</f>
        <v>47</v>
      </c>
      <c r="N19" s="850"/>
      <c r="O19" s="846">
        <f>O18/L18</f>
        <v>9.4607379375591296E-4</v>
      </c>
      <c r="P19" s="846">
        <f>P18/M18</f>
        <v>0</v>
      </c>
      <c r="Q19" s="847">
        <f>Q18/N18</f>
        <v>7.7821011673151756E-4</v>
      </c>
      <c r="R19" s="848">
        <f>[1]表1!S17</f>
        <v>31</v>
      </c>
      <c r="S19" s="849">
        <f>[1]表1!T17</f>
        <v>75</v>
      </c>
      <c r="T19" s="845"/>
      <c r="U19" s="846">
        <f>U18/R18</f>
        <v>1.4814814814814814E-3</v>
      </c>
      <c r="V19" s="846">
        <f>V18/S18</f>
        <v>1.2706480304955528E-3</v>
      </c>
      <c r="W19" s="847">
        <f>W18/T18</f>
        <v>1.3679890560875513E-3</v>
      </c>
      <c r="X19" s="694"/>
    </row>
    <row r="20" spans="2:30" ht="21.6" customHeight="1" x14ac:dyDescent="0.2">
      <c r="B20" s="78"/>
      <c r="C20" s="248" t="s">
        <v>298</v>
      </c>
      <c r="D20" s="851">
        <f>表13!E27</f>
        <v>8</v>
      </c>
      <c r="E20" s="851">
        <f>表13!R27</f>
        <v>6</v>
      </c>
      <c r="F20" s="826">
        <f>L20+R20</f>
        <v>1174</v>
      </c>
      <c r="G20" s="827">
        <f>M20+S20</f>
        <v>206</v>
      </c>
      <c r="H20" s="827">
        <f>F20+G20</f>
        <v>1380</v>
      </c>
      <c r="I20" s="828">
        <f>O20+U20</f>
        <v>1</v>
      </c>
      <c r="J20" s="828">
        <f>P20+V20</f>
        <v>0</v>
      </c>
      <c r="K20" s="829">
        <f>I20+J20</f>
        <v>1</v>
      </c>
      <c r="L20" s="852">
        <f>[1]表2!I30</f>
        <v>469</v>
      </c>
      <c r="M20" s="853">
        <f>[1]表2!O30</f>
        <v>21</v>
      </c>
      <c r="N20" s="850">
        <f>L20+M20</f>
        <v>490</v>
      </c>
      <c r="O20" s="828">
        <v>0</v>
      </c>
      <c r="P20" s="828">
        <v>0</v>
      </c>
      <c r="Q20" s="829">
        <f t="shared" ref="Q20" si="15">O20+P20</f>
        <v>0</v>
      </c>
      <c r="R20" s="852">
        <f>[1]表2!J30</f>
        <v>705</v>
      </c>
      <c r="S20" s="853">
        <f>[1]表2!P30</f>
        <v>185</v>
      </c>
      <c r="T20" s="827">
        <f>R20+S20</f>
        <v>890</v>
      </c>
      <c r="U20" s="828">
        <v>1</v>
      </c>
      <c r="V20" s="828">
        <v>0</v>
      </c>
      <c r="W20" s="829">
        <f t="shared" ref="W20" si="16">U20+V20</f>
        <v>1</v>
      </c>
      <c r="X20" s="694"/>
      <c r="Y20" s="781">
        <f t="shared" ref="Y20:AA20" si="17">L20+R20</f>
        <v>1174</v>
      </c>
      <c r="Z20" s="781">
        <f t="shared" si="17"/>
        <v>206</v>
      </c>
      <c r="AA20" s="781">
        <f t="shared" si="17"/>
        <v>1380</v>
      </c>
      <c r="AB20" s="830">
        <f t="shared" ref="AB20:AD20" si="18">Y20-F20</f>
        <v>0</v>
      </c>
      <c r="AC20" s="830">
        <f t="shared" si="18"/>
        <v>0</v>
      </c>
      <c r="AD20" s="830">
        <f t="shared" si="18"/>
        <v>0</v>
      </c>
    </row>
    <row r="21" spans="2:30" ht="21.6" customHeight="1" x14ac:dyDescent="0.2">
      <c r="B21" s="78"/>
      <c r="C21" s="252"/>
      <c r="D21" s="843"/>
      <c r="E21" s="843"/>
      <c r="F21" s="844"/>
      <c r="G21" s="845"/>
      <c r="H21" s="845"/>
      <c r="I21" s="846">
        <f>I20/F20</f>
        <v>8.5178875638841568E-4</v>
      </c>
      <c r="J21" s="846">
        <f>J20/G20</f>
        <v>0</v>
      </c>
      <c r="K21" s="847">
        <f>K20/H20</f>
        <v>7.246376811594203E-4</v>
      </c>
      <c r="L21" s="848">
        <f>[1]表1!M19</f>
        <v>0.94699999999999995</v>
      </c>
      <c r="M21" s="849">
        <f>[1]表1!N19</f>
        <v>0.627</v>
      </c>
      <c r="N21" s="850"/>
      <c r="O21" s="846">
        <f>O20/L20</f>
        <v>0</v>
      </c>
      <c r="P21" s="846">
        <f>P20/M20</f>
        <v>0</v>
      </c>
      <c r="Q21" s="847">
        <f>Q20/N20</f>
        <v>0</v>
      </c>
      <c r="R21" s="848">
        <f>[1]表1!S19</f>
        <v>0.41299999999999998</v>
      </c>
      <c r="S21" s="849">
        <f>[1]表1!T19</f>
        <v>0</v>
      </c>
      <c r="T21" s="845"/>
      <c r="U21" s="846">
        <f>U20/R20</f>
        <v>1.4184397163120568E-3</v>
      </c>
      <c r="V21" s="846">
        <f>V20/S20</f>
        <v>0</v>
      </c>
      <c r="W21" s="847">
        <f>W20/T20</f>
        <v>1.1235955056179776E-3</v>
      </c>
      <c r="X21" s="694"/>
    </row>
    <row r="22" spans="2:30" ht="21.6" customHeight="1" x14ac:dyDescent="0.2">
      <c r="B22" s="78"/>
      <c r="C22" s="248" t="s">
        <v>299</v>
      </c>
      <c r="D22" s="851">
        <f>表13!E30</f>
        <v>149</v>
      </c>
      <c r="E22" s="851">
        <f>表13!R30</f>
        <v>125</v>
      </c>
      <c r="F22" s="826">
        <f>L22+R22</f>
        <v>7884</v>
      </c>
      <c r="G22" s="827">
        <f>M22+S22</f>
        <v>3913</v>
      </c>
      <c r="H22" s="827">
        <f>F22+G22</f>
        <v>11797</v>
      </c>
      <c r="I22" s="828">
        <f>O22+U22</f>
        <v>12</v>
      </c>
      <c r="J22" s="828">
        <f>P22+V22</f>
        <v>4</v>
      </c>
      <c r="K22" s="829">
        <f>I22+J22</f>
        <v>16</v>
      </c>
      <c r="L22" s="854">
        <f>[1]表2!I33</f>
        <v>2869</v>
      </c>
      <c r="M22" s="855">
        <f>[1]表2!O33</f>
        <v>1133</v>
      </c>
      <c r="N22" s="850">
        <f>L22+M22</f>
        <v>4002</v>
      </c>
      <c r="O22" s="828">
        <v>1</v>
      </c>
      <c r="P22" s="828">
        <v>0</v>
      </c>
      <c r="Q22" s="829">
        <f t="shared" ref="Q22" si="19">O22+P22</f>
        <v>1</v>
      </c>
      <c r="R22" s="854">
        <f>[1]表2!J33</f>
        <v>5015</v>
      </c>
      <c r="S22" s="855">
        <f>[1]表2!P33</f>
        <v>2780</v>
      </c>
      <c r="T22" s="827">
        <f>R22+S22</f>
        <v>7795</v>
      </c>
      <c r="U22" s="828">
        <v>11</v>
      </c>
      <c r="V22" s="828">
        <v>4</v>
      </c>
      <c r="W22" s="829">
        <f t="shared" ref="W22" si="20">U22+V22</f>
        <v>15</v>
      </c>
      <c r="X22" s="694"/>
      <c r="Y22" s="781">
        <f t="shared" ref="Y22:AA22" si="21">L22+R22</f>
        <v>7884</v>
      </c>
      <c r="Z22" s="781">
        <f t="shared" si="21"/>
        <v>3913</v>
      </c>
      <c r="AA22" s="781">
        <f t="shared" si="21"/>
        <v>11797</v>
      </c>
      <c r="AB22" s="830">
        <f t="shared" ref="AB22:AD22" si="22">Y22-F22</f>
        <v>0</v>
      </c>
      <c r="AC22" s="830">
        <f t="shared" si="22"/>
        <v>0</v>
      </c>
      <c r="AD22" s="830">
        <f t="shared" si="22"/>
        <v>0</v>
      </c>
    </row>
    <row r="23" spans="2:30" ht="21.6" customHeight="1" thickBot="1" x14ac:dyDescent="0.25">
      <c r="B23" s="98"/>
      <c r="C23" s="318"/>
      <c r="D23" s="843"/>
      <c r="E23" s="856"/>
      <c r="F23" s="844"/>
      <c r="G23" s="845"/>
      <c r="H23" s="845"/>
      <c r="I23" s="846">
        <f>I22/F22</f>
        <v>1.5220700152207001E-3</v>
      </c>
      <c r="J23" s="846">
        <f>J22/G22</f>
        <v>1.0222335803731152E-3</v>
      </c>
      <c r="K23" s="847">
        <f>K22/H22</f>
        <v>1.3562770195812495E-3</v>
      </c>
      <c r="L23" s="857">
        <f>[1]表1!M21</f>
        <v>1</v>
      </c>
      <c r="M23" s="858">
        <f>[1]表1!N21</f>
        <v>0.41699999999999998</v>
      </c>
      <c r="N23" s="859"/>
      <c r="O23" s="846">
        <f>O22/L22</f>
        <v>3.4855350296270478E-4</v>
      </c>
      <c r="P23" s="846">
        <f>P22/M22</f>
        <v>0</v>
      </c>
      <c r="Q23" s="847">
        <f>Q22/N22</f>
        <v>2.4987506246876561E-4</v>
      </c>
      <c r="R23" s="857">
        <f>[1]表1!S21</f>
        <v>0.33300000000000002</v>
      </c>
      <c r="S23" s="858">
        <f>[1]表1!T21</f>
        <v>1</v>
      </c>
      <c r="T23" s="845"/>
      <c r="U23" s="846">
        <f>U22/R22</f>
        <v>2.1934197407776669E-3</v>
      </c>
      <c r="V23" s="846">
        <f>V22/S22</f>
        <v>1.4388489208633094E-3</v>
      </c>
      <c r="W23" s="847">
        <f>W22/T22</f>
        <v>1.9243104554201411E-3</v>
      </c>
      <c r="X23" s="694"/>
    </row>
    <row r="24" spans="2:30" ht="21.6" customHeight="1" thickTop="1" x14ac:dyDescent="0.2">
      <c r="B24" s="70" t="s">
        <v>224</v>
      </c>
      <c r="C24" s="252" t="s">
        <v>300</v>
      </c>
      <c r="D24" s="835">
        <f>表13!E33</f>
        <v>79</v>
      </c>
      <c r="E24" s="835">
        <f>表13!R33</f>
        <v>48</v>
      </c>
      <c r="F24" s="836">
        <f>L24+R24</f>
        <v>404</v>
      </c>
      <c r="G24" s="837">
        <f>M24+S24</f>
        <v>179</v>
      </c>
      <c r="H24" s="837">
        <f>F24+G24</f>
        <v>583</v>
      </c>
      <c r="I24" s="742">
        <f>O24+U24</f>
        <v>8</v>
      </c>
      <c r="J24" s="742">
        <f>P24+V24</f>
        <v>8</v>
      </c>
      <c r="K24" s="860">
        <f>I24+J24</f>
        <v>16</v>
      </c>
      <c r="L24" s="861">
        <f>[1]表2!I36</f>
        <v>232</v>
      </c>
      <c r="M24" s="841">
        <f>[1]表2!O36</f>
        <v>37</v>
      </c>
      <c r="N24" s="837">
        <f>L24+M24</f>
        <v>269</v>
      </c>
      <c r="O24" s="742">
        <v>8</v>
      </c>
      <c r="P24" s="742">
        <v>8</v>
      </c>
      <c r="Q24" s="860">
        <f t="shared" ref="Q24" si="23">O24+P24</f>
        <v>16</v>
      </c>
      <c r="R24" s="861">
        <f>[1]表2!J36</f>
        <v>172</v>
      </c>
      <c r="S24" s="841">
        <f>[1]表2!P36</f>
        <v>142</v>
      </c>
      <c r="T24" s="837">
        <f>R24+S24</f>
        <v>314</v>
      </c>
      <c r="U24" s="742">
        <v>0</v>
      </c>
      <c r="V24" s="742">
        <v>0</v>
      </c>
      <c r="W24" s="860">
        <f t="shared" ref="W24" si="24">U24+V24</f>
        <v>0</v>
      </c>
      <c r="X24" s="694"/>
      <c r="Y24" s="781">
        <f t="shared" ref="Y24:AA24" si="25">L24+R24</f>
        <v>404</v>
      </c>
      <c r="Z24" s="781">
        <f t="shared" si="25"/>
        <v>179</v>
      </c>
      <c r="AA24" s="781">
        <f t="shared" si="25"/>
        <v>583</v>
      </c>
      <c r="AB24" s="830">
        <f t="shared" ref="AB24:AD24" si="26">Y24-F24</f>
        <v>0</v>
      </c>
      <c r="AC24" s="830">
        <f t="shared" si="26"/>
        <v>0</v>
      </c>
      <c r="AD24" s="830">
        <f t="shared" si="26"/>
        <v>0</v>
      </c>
    </row>
    <row r="25" spans="2:30" ht="21.6" customHeight="1" x14ac:dyDescent="0.2">
      <c r="B25" s="78"/>
      <c r="C25" s="252"/>
      <c r="D25" s="843"/>
      <c r="E25" s="843"/>
      <c r="F25" s="844"/>
      <c r="G25" s="845"/>
      <c r="H25" s="845"/>
      <c r="I25" s="846">
        <f>I24/F24</f>
        <v>1.9801980198019802E-2</v>
      </c>
      <c r="J25" s="846">
        <f>J24/G24</f>
        <v>4.4692737430167599E-2</v>
      </c>
      <c r="K25" s="847">
        <f>K24/H24</f>
        <v>2.7444253859348199E-2</v>
      </c>
      <c r="L25" s="862">
        <f>[1]表1!M23</f>
        <v>75</v>
      </c>
      <c r="M25" s="849">
        <f>[1]表1!N23</f>
        <v>49</v>
      </c>
      <c r="N25" s="845"/>
      <c r="O25" s="846">
        <f>O24/L24</f>
        <v>3.4482758620689655E-2</v>
      </c>
      <c r="P25" s="846">
        <f>P24/M24</f>
        <v>0.21621621621621623</v>
      </c>
      <c r="Q25" s="847">
        <f>Q24/N24</f>
        <v>5.9479553903345722E-2</v>
      </c>
      <c r="R25" s="862">
        <f>[1]表1!S23</f>
        <v>46</v>
      </c>
      <c r="S25" s="849">
        <f>[1]表1!T23</f>
        <v>90</v>
      </c>
      <c r="T25" s="845"/>
      <c r="U25" s="846">
        <f>U24/R24</f>
        <v>0</v>
      </c>
      <c r="V25" s="846">
        <f>V24/S24</f>
        <v>0</v>
      </c>
      <c r="W25" s="847">
        <f>W24/T24</f>
        <v>0</v>
      </c>
      <c r="X25" s="694"/>
    </row>
    <row r="26" spans="2:30" ht="21.6" customHeight="1" x14ac:dyDescent="0.2">
      <c r="B26" s="78"/>
      <c r="C26" s="248" t="s">
        <v>301</v>
      </c>
      <c r="D26" s="851">
        <f>表13!E36</f>
        <v>164</v>
      </c>
      <c r="E26" s="851">
        <f>表13!R36</f>
        <v>119</v>
      </c>
      <c r="F26" s="826">
        <f>L26+R26</f>
        <v>1980</v>
      </c>
      <c r="G26" s="827">
        <f>M26+S26</f>
        <v>896</v>
      </c>
      <c r="H26" s="827">
        <f>F26+G26</f>
        <v>2876</v>
      </c>
      <c r="I26" s="828">
        <f>O26+U26</f>
        <v>3</v>
      </c>
      <c r="J26" s="828">
        <f>P26+V26</f>
        <v>1</v>
      </c>
      <c r="K26" s="829">
        <f>I26+J26</f>
        <v>4</v>
      </c>
      <c r="L26" s="863">
        <f>[1]表2!I39</f>
        <v>1172</v>
      </c>
      <c r="M26" s="853">
        <f>[1]表2!O39</f>
        <v>278</v>
      </c>
      <c r="N26" s="827">
        <f>L26+M26</f>
        <v>1450</v>
      </c>
      <c r="O26" s="828">
        <v>0</v>
      </c>
      <c r="P26" s="828">
        <v>0</v>
      </c>
      <c r="Q26" s="829">
        <f t="shared" ref="Q26" si="27">O26+P26</f>
        <v>0</v>
      </c>
      <c r="R26" s="863">
        <f>[1]表2!J39</f>
        <v>808</v>
      </c>
      <c r="S26" s="853">
        <f>[1]表2!P39</f>
        <v>618</v>
      </c>
      <c r="T26" s="827">
        <f>R26+S26</f>
        <v>1426</v>
      </c>
      <c r="U26" s="828">
        <v>3</v>
      </c>
      <c r="V26" s="828">
        <v>1</v>
      </c>
      <c r="W26" s="829">
        <f t="shared" ref="W26" si="28">U26+V26</f>
        <v>4</v>
      </c>
      <c r="X26" s="694"/>
      <c r="Y26" s="781">
        <f>L26+R26</f>
        <v>1980</v>
      </c>
      <c r="Z26" s="781">
        <f>M26+S26</f>
        <v>896</v>
      </c>
      <c r="AA26" s="781">
        <f t="shared" ref="AA26" si="29">N26+T26</f>
        <v>2876</v>
      </c>
      <c r="AB26" s="830">
        <f t="shared" ref="AB26:AD26" si="30">Y26-F26</f>
        <v>0</v>
      </c>
      <c r="AC26" s="830">
        <f t="shared" si="30"/>
        <v>0</v>
      </c>
      <c r="AD26" s="830">
        <f t="shared" si="30"/>
        <v>0</v>
      </c>
    </row>
    <row r="27" spans="2:30" ht="21.6" customHeight="1" x14ac:dyDescent="0.2">
      <c r="B27" s="78"/>
      <c r="C27" s="252"/>
      <c r="D27" s="843"/>
      <c r="E27" s="843"/>
      <c r="F27" s="844"/>
      <c r="G27" s="845"/>
      <c r="H27" s="845"/>
      <c r="I27" s="846">
        <f>I26/F26</f>
        <v>1.5151515151515152E-3</v>
      </c>
      <c r="J27" s="846">
        <f>J26/G26</f>
        <v>1.1160714285714285E-3</v>
      </c>
      <c r="K27" s="847">
        <f>K26/H26</f>
        <v>1.3908205841446453E-3</v>
      </c>
      <c r="L27" s="862">
        <f>[1]表1!M25</f>
        <v>0.83299999999999996</v>
      </c>
      <c r="M27" s="849">
        <f>[1]表1!N25</f>
        <v>0.54400000000000004</v>
      </c>
      <c r="N27" s="845"/>
      <c r="O27" s="846">
        <f>O26/L26</f>
        <v>0</v>
      </c>
      <c r="P27" s="846">
        <f>P26/M26</f>
        <v>0</v>
      </c>
      <c r="Q27" s="847">
        <f>Q26/N26</f>
        <v>0</v>
      </c>
      <c r="R27" s="862">
        <f>[1]表1!S25</f>
        <v>0.51100000000000001</v>
      </c>
      <c r="S27" s="849">
        <f>[1]表1!T25</f>
        <v>0</v>
      </c>
      <c r="T27" s="845"/>
      <c r="U27" s="846">
        <f>U26/R26</f>
        <v>3.7128712871287127E-3</v>
      </c>
      <c r="V27" s="846">
        <f>V26/S26</f>
        <v>1.6181229773462784E-3</v>
      </c>
      <c r="W27" s="847">
        <f>W26/T26</f>
        <v>2.8050490883590462E-3</v>
      </c>
      <c r="X27" s="694"/>
    </row>
    <row r="28" spans="2:30" ht="21.6" customHeight="1" x14ac:dyDescent="0.2">
      <c r="B28" s="78"/>
      <c r="C28" s="248" t="s">
        <v>302</v>
      </c>
      <c r="D28" s="851">
        <f>表13!E39</f>
        <v>53</v>
      </c>
      <c r="E28" s="851">
        <f>表13!R39</f>
        <v>43</v>
      </c>
      <c r="F28" s="826">
        <f>L28+R28</f>
        <v>1301</v>
      </c>
      <c r="G28" s="827">
        <f>M28+S28</f>
        <v>539</v>
      </c>
      <c r="H28" s="827">
        <f>F28+G28</f>
        <v>1840</v>
      </c>
      <c r="I28" s="828">
        <f>O28+U28</f>
        <v>3</v>
      </c>
      <c r="J28" s="828">
        <f>P28+V28</f>
        <v>0</v>
      </c>
      <c r="K28" s="829">
        <f>I28+J28</f>
        <v>3</v>
      </c>
      <c r="L28" s="863">
        <f>[1]表2!I42</f>
        <v>761</v>
      </c>
      <c r="M28" s="853">
        <f>[1]表2!O42</f>
        <v>188</v>
      </c>
      <c r="N28" s="827">
        <f>L28+M28</f>
        <v>949</v>
      </c>
      <c r="O28" s="828">
        <v>1</v>
      </c>
      <c r="P28" s="828">
        <v>0</v>
      </c>
      <c r="Q28" s="829">
        <f t="shared" ref="Q28" si="31">O28+P28</f>
        <v>1</v>
      </c>
      <c r="R28" s="863">
        <f>[1]表2!J42</f>
        <v>540</v>
      </c>
      <c r="S28" s="853">
        <f>[1]表2!P42</f>
        <v>351</v>
      </c>
      <c r="T28" s="827">
        <f>R28+S28</f>
        <v>891</v>
      </c>
      <c r="U28" s="828">
        <v>2</v>
      </c>
      <c r="V28" s="828">
        <v>0</v>
      </c>
      <c r="W28" s="829">
        <f t="shared" ref="W28" si="32">U28+V28</f>
        <v>2</v>
      </c>
      <c r="X28" s="694"/>
      <c r="Y28" s="781">
        <f>L28+R28</f>
        <v>1301</v>
      </c>
      <c r="Z28" s="781">
        <f>M28+S28</f>
        <v>539</v>
      </c>
      <c r="AA28" s="781">
        <f>N28+T28</f>
        <v>1840</v>
      </c>
      <c r="AB28" s="830">
        <f>Y28-F28</f>
        <v>0</v>
      </c>
      <c r="AC28" s="830">
        <f>Z28-G28</f>
        <v>0</v>
      </c>
      <c r="AD28" s="830">
        <f t="shared" ref="AD28" si="33">AA28-H28</f>
        <v>0</v>
      </c>
    </row>
    <row r="29" spans="2:30" ht="21.6" customHeight="1" x14ac:dyDescent="0.2">
      <c r="B29" s="78"/>
      <c r="C29" s="252"/>
      <c r="D29" s="843"/>
      <c r="E29" s="843"/>
      <c r="F29" s="844"/>
      <c r="G29" s="845"/>
      <c r="H29" s="845"/>
      <c r="I29" s="846">
        <f>I28/F28</f>
        <v>2.3059185242121443E-3</v>
      </c>
      <c r="J29" s="846">
        <f>J28/G28</f>
        <v>0</v>
      </c>
      <c r="K29" s="847">
        <f>K28/H28</f>
        <v>1.6304347826086956E-3</v>
      </c>
      <c r="L29" s="862">
        <f>[1]表1!M27</f>
        <v>1</v>
      </c>
      <c r="M29" s="849">
        <f>[1]表1!N27</f>
        <v>0.75</v>
      </c>
      <c r="N29" s="845"/>
      <c r="O29" s="846">
        <f>O28/L28</f>
        <v>1.3140604467805519E-3</v>
      </c>
      <c r="P29" s="846">
        <f>P28/M28</f>
        <v>0</v>
      </c>
      <c r="Q29" s="847">
        <f>Q28/N28</f>
        <v>1.053740779768177E-3</v>
      </c>
      <c r="R29" s="862">
        <f>[1]表1!S27</f>
        <v>0.5</v>
      </c>
      <c r="S29" s="849">
        <f>[1]表1!T27</f>
        <v>1</v>
      </c>
      <c r="T29" s="845"/>
      <c r="U29" s="846">
        <f>U28/R28</f>
        <v>3.7037037037037038E-3</v>
      </c>
      <c r="V29" s="846">
        <f>V28/S28</f>
        <v>0</v>
      </c>
      <c r="W29" s="847">
        <f>W28/T28</f>
        <v>2.2446689113355782E-3</v>
      </c>
      <c r="X29" s="694"/>
    </row>
    <row r="30" spans="2:30" ht="21.6" customHeight="1" x14ac:dyDescent="0.2">
      <c r="B30" s="78"/>
      <c r="C30" s="248" t="s">
        <v>303</v>
      </c>
      <c r="D30" s="851">
        <f>表13!E42</f>
        <v>26</v>
      </c>
      <c r="E30" s="851">
        <f>表13!R42</f>
        <v>26</v>
      </c>
      <c r="F30" s="826">
        <f>L30+R30</f>
        <v>1030</v>
      </c>
      <c r="G30" s="827">
        <f>M30+S30</f>
        <v>682</v>
      </c>
      <c r="H30" s="827">
        <f>F30+G30</f>
        <v>1712</v>
      </c>
      <c r="I30" s="828">
        <f>O30+U30</f>
        <v>1</v>
      </c>
      <c r="J30" s="828">
        <f>P30+V30</f>
        <v>1</v>
      </c>
      <c r="K30" s="829">
        <f>I30+J30</f>
        <v>2</v>
      </c>
      <c r="L30" s="863">
        <f>[1]表2!I45</f>
        <v>591</v>
      </c>
      <c r="M30" s="853">
        <f>[1]表2!O45</f>
        <v>253</v>
      </c>
      <c r="N30" s="827">
        <f>L30+M30</f>
        <v>844</v>
      </c>
      <c r="O30" s="828">
        <v>0</v>
      </c>
      <c r="P30" s="828">
        <v>0</v>
      </c>
      <c r="Q30" s="829">
        <f t="shared" ref="Q30" si="34">O30+P30</f>
        <v>0</v>
      </c>
      <c r="R30" s="863">
        <f>[1]表2!J45</f>
        <v>439</v>
      </c>
      <c r="S30" s="853">
        <f>[1]表2!P45</f>
        <v>429</v>
      </c>
      <c r="T30" s="827">
        <f>R30+S30</f>
        <v>868</v>
      </c>
      <c r="U30" s="828">
        <v>1</v>
      </c>
      <c r="V30" s="828">
        <v>1</v>
      </c>
      <c r="W30" s="829">
        <f t="shared" ref="W30" si="35">U30+V30</f>
        <v>2</v>
      </c>
      <c r="X30" s="694"/>
      <c r="Y30" s="781">
        <f t="shared" ref="Y30:AA30" si="36">L30+R30</f>
        <v>1030</v>
      </c>
      <c r="Z30" s="781">
        <f t="shared" si="36"/>
        <v>682</v>
      </c>
      <c r="AA30" s="781">
        <f t="shared" si="36"/>
        <v>1712</v>
      </c>
      <c r="AB30" s="830">
        <f t="shared" ref="AB30:AD30" si="37">Y30-F30</f>
        <v>0</v>
      </c>
      <c r="AC30" s="830">
        <f t="shared" si="37"/>
        <v>0</v>
      </c>
      <c r="AD30" s="830">
        <f t="shared" si="37"/>
        <v>0</v>
      </c>
    </row>
    <row r="31" spans="2:30" ht="21.6" customHeight="1" x14ac:dyDescent="0.2">
      <c r="B31" s="78"/>
      <c r="C31" s="252"/>
      <c r="D31" s="843"/>
      <c r="E31" s="843"/>
      <c r="F31" s="844"/>
      <c r="G31" s="845"/>
      <c r="H31" s="845"/>
      <c r="I31" s="846">
        <f>I30/F30</f>
        <v>9.7087378640776695E-4</v>
      </c>
      <c r="J31" s="846">
        <f>J30/G30</f>
        <v>1.4662756598240469E-3</v>
      </c>
      <c r="K31" s="847">
        <f>K30/H30</f>
        <v>1.1682242990654205E-3</v>
      </c>
      <c r="L31" s="862">
        <f>[1]表1!M29</f>
        <v>138</v>
      </c>
      <c r="M31" s="849">
        <f>[1]表1!N29</f>
        <v>107</v>
      </c>
      <c r="N31" s="845"/>
      <c r="O31" s="846">
        <f>O30/L30</f>
        <v>0</v>
      </c>
      <c r="P31" s="846">
        <f>P30/M30</f>
        <v>0</v>
      </c>
      <c r="Q31" s="847">
        <f>Q30/N30</f>
        <v>0</v>
      </c>
      <c r="R31" s="862">
        <f>[1]表1!S29</f>
        <v>79</v>
      </c>
      <c r="S31" s="849">
        <f>[1]表1!T29</f>
        <v>159</v>
      </c>
      <c r="T31" s="845"/>
      <c r="U31" s="846">
        <f>U30/R30</f>
        <v>2.2779043280182231E-3</v>
      </c>
      <c r="V31" s="846">
        <f>V30/S30</f>
        <v>2.331002331002331E-3</v>
      </c>
      <c r="W31" s="847">
        <f>W30/T30</f>
        <v>2.304147465437788E-3</v>
      </c>
      <c r="X31" s="694"/>
    </row>
    <row r="32" spans="2:30" ht="21.6" customHeight="1" x14ac:dyDescent="0.2">
      <c r="B32" s="78"/>
      <c r="C32" s="248" t="s">
        <v>304</v>
      </c>
      <c r="D32" s="851">
        <f>表13!E45</f>
        <v>31</v>
      </c>
      <c r="E32" s="851">
        <f>表13!R45</f>
        <v>28</v>
      </c>
      <c r="F32" s="826">
        <f>L32+R32</f>
        <v>3155</v>
      </c>
      <c r="G32" s="827">
        <f>M32+S32</f>
        <v>1293</v>
      </c>
      <c r="H32" s="827">
        <f>F32+G32</f>
        <v>4448</v>
      </c>
      <c r="I32" s="828">
        <f>O32+U32</f>
        <v>4</v>
      </c>
      <c r="J32" s="828">
        <f>P32+V32</f>
        <v>2</v>
      </c>
      <c r="K32" s="829">
        <f>I32+J32</f>
        <v>6</v>
      </c>
      <c r="L32" s="863">
        <f>[1]表2!I48</f>
        <v>1691</v>
      </c>
      <c r="M32" s="853">
        <f>[1]表2!O48</f>
        <v>317</v>
      </c>
      <c r="N32" s="827">
        <f>L32+M32</f>
        <v>2008</v>
      </c>
      <c r="O32" s="828">
        <v>0</v>
      </c>
      <c r="P32" s="828">
        <v>0</v>
      </c>
      <c r="Q32" s="829">
        <f t="shared" ref="Q32" si="38">O32+P32</f>
        <v>0</v>
      </c>
      <c r="R32" s="863">
        <f>[1]表2!J48</f>
        <v>1464</v>
      </c>
      <c r="S32" s="853">
        <f>[1]表2!P48</f>
        <v>976</v>
      </c>
      <c r="T32" s="827">
        <f>R32+S32</f>
        <v>2440</v>
      </c>
      <c r="U32" s="828">
        <v>4</v>
      </c>
      <c r="V32" s="828">
        <v>2</v>
      </c>
      <c r="W32" s="829">
        <f t="shared" ref="W32" si="39">U32+V32</f>
        <v>6</v>
      </c>
      <c r="X32" s="694"/>
      <c r="Y32" s="781">
        <f t="shared" ref="Y32:AA32" si="40">L32+R32</f>
        <v>3155</v>
      </c>
      <c r="Z32" s="781">
        <f t="shared" si="40"/>
        <v>1293</v>
      </c>
      <c r="AA32" s="781">
        <f t="shared" si="40"/>
        <v>4448</v>
      </c>
      <c r="AB32" s="830">
        <f t="shared" ref="AB32:AD32" si="41">Y32-F32</f>
        <v>0</v>
      </c>
      <c r="AC32" s="830">
        <f t="shared" si="41"/>
        <v>0</v>
      </c>
      <c r="AD32" s="830">
        <f t="shared" si="41"/>
        <v>0</v>
      </c>
    </row>
    <row r="33" spans="2:30" ht="21.6" customHeight="1" x14ac:dyDescent="0.2">
      <c r="B33" s="78"/>
      <c r="C33" s="261"/>
      <c r="D33" s="843"/>
      <c r="E33" s="843"/>
      <c r="F33" s="844"/>
      <c r="G33" s="845"/>
      <c r="H33" s="845"/>
      <c r="I33" s="846">
        <f>I32/F32</f>
        <v>1.2678288431061807E-3</v>
      </c>
      <c r="J33" s="846">
        <f>J32/G32</f>
        <v>1.5467904098994587E-3</v>
      </c>
      <c r="K33" s="847">
        <f>K32/H32</f>
        <v>1.3489208633093526E-3</v>
      </c>
      <c r="L33" s="862">
        <f>[1]表1!M31</f>
        <v>0.86799999999999999</v>
      </c>
      <c r="M33" s="849">
        <f>[1]表1!N31</f>
        <v>0.67300000000000004</v>
      </c>
      <c r="N33" s="845"/>
      <c r="O33" s="846">
        <f>O32/L32</f>
        <v>0</v>
      </c>
      <c r="P33" s="846">
        <f>P32/M32</f>
        <v>0</v>
      </c>
      <c r="Q33" s="847">
        <f>Q32/N32</f>
        <v>0</v>
      </c>
      <c r="R33" s="862">
        <f>[1]表1!S31</f>
        <v>0.497</v>
      </c>
      <c r="S33" s="849">
        <f>[1]表1!T31</f>
        <v>0</v>
      </c>
      <c r="T33" s="845"/>
      <c r="U33" s="846">
        <f>U32/R32</f>
        <v>2.7322404371584699E-3</v>
      </c>
      <c r="V33" s="846">
        <f>V32/S32</f>
        <v>2.0491803278688526E-3</v>
      </c>
      <c r="W33" s="847">
        <f>W32/T32</f>
        <v>2.4590163934426232E-3</v>
      </c>
      <c r="X33" s="694"/>
    </row>
    <row r="34" spans="2:30" ht="21.6" customHeight="1" x14ac:dyDescent="0.2">
      <c r="B34" s="78"/>
      <c r="C34" s="252" t="s">
        <v>305</v>
      </c>
      <c r="D34" s="851">
        <f>表13!E48</f>
        <v>26</v>
      </c>
      <c r="E34" s="851">
        <f>表13!R48</f>
        <v>19</v>
      </c>
      <c r="F34" s="826">
        <f>L34+R34</f>
        <v>15132</v>
      </c>
      <c r="G34" s="827">
        <f>M34+S34</f>
        <v>2674</v>
      </c>
      <c r="H34" s="827">
        <f>F34+G34</f>
        <v>17806</v>
      </c>
      <c r="I34" s="828">
        <f>O34+U34</f>
        <v>12</v>
      </c>
      <c r="J34" s="828">
        <f>P34+V34</f>
        <v>3</v>
      </c>
      <c r="K34" s="829">
        <f>I34+J34</f>
        <v>15</v>
      </c>
      <c r="L34" s="864">
        <f>[1]表2!I51</f>
        <v>9789</v>
      </c>
      <c r="M34" s="865">
        <f>[1]表2!O51</f>
        <v>872</v>
      </c>
      <c r="N34" s="827">
        <f>L34+M34</f>
        <v>10661</v>
      </c>
      <c r="O34" s="828">
        <v>4</v>
      </c>
      <c r="P34" s="828">
        <v>0</v>
      </c>
      <c r="Q34" s="829">
        <f t="shared" ref="Q34" si="42">O34+P34</f>
        <v>4</v>
      </c>
      <c r="R34" s="864">
        <f>[1]表2!J51</f>
        <v>5343</v>
      </c>
      <c r="S34" s="865">
        <f>[1]表2!P51</f>
        <v>1802</v>
      </c>
      <c r="T34" s="827">
        <f>R34+S34</f>
        <v>7145</v>
      </c>
      <c r="U34" s="828">
        <v>8</v>
      </c>
      <c r="V34" s="828">
        <v>3</v>
      </c>
      <c r="W34" s="829">
        <f t="shared" ref="W34" si="43">U34+V34</f>
        <v>11</v>
      </c>
      <c r="X34" s="694"/>
      <c r="Y34" s="781">
        <f>L34+R34</f>
        <v>15132</v>
      </c>
      <c r="Z34" s="781">
        <f>M34+S34</f>
        <v>2674</v>
      </c>
      <c r="AA34" s="781">
        <f t="shared" ref="AA34" si="44">N34+T34</f>
        <v>17806</v>
      </c>
      <c r="AB34" s="830">
        <f t="shared" ref="AB34:AD34" si="45">Y34-F34</f>
        <v>0</v>
      </c>
      <c r="AC34" s="830">
        <f t="shared" si="45"/>
        <v>0</v>
      </c>
      <c r="AD34" s="830">
        <f t="shared" si="45"/>
        <v>0</v>
      </c>
    </row>
    <row r="35" spans="2:30" ht="21.6" customHeight="1" thickBot="1" x14ac:dyDescent="0.25">
      <c r="B35" s="78"/>
      <c r="C35" s="318"/>
      <c r="D35" s="856"/>
      <c r="E35" s="856"/>
      <c r="F35" s="831"/>
      <c r="G35" s="832"/>
      <c r="H35" s="832"/>
      <c r="I35" s="833">
        <f>I34/F34</f>
        <v>7.9302141157811261E-4</v>
      </c>
      <c r="J35" s="833">
        <f>J34/G34</f>
        <v>1.1219147344801795E-3</v>
      </c>
      <c r="K35" s="834">
        <f>K34/H34</f>
        <v>8.4241266988655515E-4</v>
      </c>
      <c r="L35" s="866">
        <f>[1]表1!M33</f>
        <v>0.75900000000000001</v>
      </c>
      <c r="M35" s="867">
        <f>[1]表1!N33</f>
        <v>0.218</v>
      </c>
      <c r="N35" s="832"/>
      <c r="O35" s="833">
        <f>O34/L34</f>
        <v>4.0862192256614567E-4</v>
      </c>
      <c r="P35" s="833">
        <f>P34/M34</f>
        <v>0</v>
      </c>
      <c r="Q35" s="834">
        <f>Q34/N34</f>
        <v>3.7519932464121565E-4</v>
      </c>
      <c r="R35" s="866">
        <f>[1]表1!S33</f>
        <v>0.26400000000000001</v>
      </c>
      <c r="S35" s="867">
        <f>[1]表1!T33</f>
        <v>1</v>
      </c>
      <c r="T35" s="832"/>
      <c r="U35" s="833">
        <f>U34/R34</f>
        <v>1.4972861688190156E-3</v>
      </c>
      <c r="V35" s="833">
        <f>V34/S34</f>
        <v>1.6648168701442841E-3</v>
      </c>
      <c r="W35" s="834">
        <f>W34/T34</f>
        <v>1.5395381385584325E-3</v>
      </c>
      <c r="X35" s="694"/>
    </row>
    <row r="36" spans="2:30" ht="21.6" customHeight="1" thickTop="1" x14ac:dyDescent="0.2">
      <c r="B36" s="78"/>
      <c r="C36" s="329" t="s">
        <v>261</v>
      </c>
      <c r="D36" s="225">
        <f>SUM(D26,D28,D30,D32)</f>
        <v>274</v>
      </c>
      <c r="E36" s="868">
        <f>SUM(E26,E28,E30,E32)</f>
        <v>216</v>
      </c>
      <c r="F36" s="826">
        <f>L36+R36</f>
        <v>7466</v>
      </c>
      <c r="G36" s="827">
        <f>M36+S36</f>
        <v>3410</v>
      </c>
      <c r="H36" s="853">
        <f>N36+T36</f>
        <v>10876</v>
      </c>
      <c r="I36" s="828">
        <f>O36+U36</f>
        <v>11</v>
      </c>
      <c r="J36" s="828">
        <f>P36+V36</f>
        <v>4</v>
      </c>
      <c r="K36" s="829">
        <f>I36+J36</f>
        <v>15</v>
      </c>
      <c r="L36" s="852">
        <f t="shared" ref="L36:W36" si="46">L26+L28+L30+L32</f>
        <v>4215</v>
      </c>
      <c r="M36" s="853">
        <f t="shared" si="46"/>
        <v>1036</v>
      </c>
      <c r="N36" s="853">
        <f t="shared" si="46"/>
        <v>5251</v>
      </c>
      <c r="O36" s="828">
        <f t="shared" si="46"/>
        <v>1</v>
      </c>
      <c r="P36" s="828">
        <f t="shared" si="46"/>
        <v>0</v>
      </c>
      <c r="Q36" s="829">
        <f t="shared" si="46"/>
        <v>1</v>
      </c>
      <c r="R36" s="852">
        <f t="shared" si="46"/>
        <v>3251</v>
      </c>
      <c r="S36" s="853">
        <f t="shared" si="46"/>
        <v>2374</v>
      </c>
      <c r="T36" s="853">
        <f t="shared" si="46"/>
        <v>5625</v>
      </c>
      <c r="U36" s="828">
        <f t="shared" si="46"/>
        <v>10</v>
      </c>
      <c r="V36" s="828">
        <f t="shared" si="46"/>
        <v>4</v>
      </c>
      <c r="W36" s="829">
        <f t="shared" si="46"/>
        <v>14</v>
      </c>
      <c r="Y36" s="781">
        <f t="shared" ref="Y36:AA36" si="47">L36+R36</f>
        <v>7466</v>
      </c>
      <c r="Z36" s="781">
        <f t="shared" si="47"/>
        <v>3410</v>
      </c>
      <c r="AA36" s="781">
        <f t="shared" si="47"/>
        <v>10876</v>
      </c>
      <c r="AB36" s="830">
        <f t="shared" ref="AB36:AD36" si="48">Y36-F36</f>
        <v>0</v>
      </c>
      <c r="AC36" s="830">
        <f t="shared" si="48"/>
        <v>0</v>
      </c>
      <c r="AD36" s="830">
        <f t="shared" si="48"/>
        <v>0</v>
      </c>
    </row>
    <row r="37" spans="2:30" ht="21.6" customHeight="1" x14ac:dyDescent="0.2">
      <c r="B37" s="78"/>
      <c r="C37" s="331" t="s">
        <v>262</v>
      </c>
      <c r="D37" s="201"/>
      <c r="E37" s="202"/>
      <c r="F37" s="844"/>
      <c r="G37" s="845"/>
      <c r="H37" s="849"/>
      <c r="I37" s="846">
        <f>I36/F36</f>
        <v>1.4733458344495043E-3</v>
      </c>
      <c r="J37" s="846">
        <f>J36/G36</f>
        <v>1.1730205278592375E-3</v>
      </c>
      <c r="K37" s="847">
        <f>K36/H36</f>
        <v>1.3791835233541744E-3</v>
      </c>
      <c r="L37" s="848"/>
      <c r="M37" s="849"/>
      <c r="N37" s="849"/>
      <c r="O37" s="846">
        <f>O36/L36</f>
        <v>2.3724792408066428E-4</v>
      </c>
      <c r="P37" s="846">
        <f>P36/M36</f>
        <v>0</v>
      </c>
      <c r="Q37" s="847">
        <f>Q36/N36</f>
        <v>1.9043991620643687E-4</v>
      </c>
      <c r="R37" s="848"/>
      <c r="S37" s="849"/>
      <c r="T37" s="849"/>
      <c r="U37" s="846">
        <f>U36/R36</f>
        <v>3.0759766225776685E-3</v>
      </c>
      <c r="V37" s="846">
        <f>V36/S36</f>
        <v>1.6849199663016006E-3</v>
      </c>
      <c r="W37" s="847">
        <f>W36/T36</f>
        <v>2.488888888888889E-3</v>
      </c>
    </row>
    <row r="38" spans="2:30" ht="21.6" customHeight="1" x14ac:dyDescent="0.2">
      <c r="B38" s="78"/>
      <c r="C38" s="329" t="s">
        <v>261</v>
      </c>
      <c r="D38" s="225">
        <f>SUM(D28,D30,D32,D34)</f>
        <v>136</v>
      </c>
      <c r="E38" s="868">
        <f>SUM(E28,E30,E32,E34)</f>
        <v>116</v>
      </c>
      <c r="F38" s="869">
        <f>L38+R38</f>
        <v>20618</v>
      </c>
      <c r="G38" s="870">
        <f>M38+S38</f>
        <v>5188</v>
      </c>
      <c r="H38" s="865">
        <f>N38+T38</f>
        <v>25806</v>
      </c>
      <c r="I38" s="838">
        <f>O38+U38</f>
        <v>20</v>
      </c>
      <c r="J38" s="838">
        <f>P38+V38</f>
        <v>6</v>
      </c>
      <c r="K38" s="839">
        <f>I38+J38</f>
        <v>26</v>
      </c>
      <c r="L38" s="854">
        <f t="shared" ref="L38:W38" si="49">L28+L30+L32+L34</f>
        <v>12832</v>
      </c>
      <c r="M38" s="865">
        <f t="shared" si="49"/>
        <v>1630</v>
      </c>
      <c r="N38" s="865">
        <f t="shared" si="49"/>
        <v>14462</v>
      </c>
      <c r="O38" s="838">
        <f t="shared" si="49"/>
        <v>5</v>
      </c>
      <c r="P38" s="838">
        <f t="shared" si="49"/>
        <v>0</v>
      </c>
      <c r="Q38" s="839">
        <f t="shared" si="49"/>
        <v>5</v>
      </c>
      <c r="R38" s="854">
        <f t="shared" si="49"/>
        <v>7786</v>
      </c>
      <c r="S38" s="865">
        <f t="shared" si="49"/>
        <v>3558</v>
      </c>
      <c r="T38" s="865">
        <f t="shared" si="49"/>
        <v>11344</v>
      </c>
      <c r="U38" s="838">
        <f t="shared" si="49"/>
        <v>15</v>
      </c>
      <c r="V38" s="838">
        <f t="shared" si="49"/>
        <v>6</v>
      </c>
      <c r="W38" s="839">
        <f t="shared" si="49"/>
        <v>21</v>
      </c>
      <c r="Y38" s="781">
        <f t="shared" ref="Y38:AA38" si="50">L38+R38</f>
        <v>20618</v>
      </c>
      <c r="Z38" s="781">
        <f t="shared" si="50"/>
        <v>5188</v>
      </c>
      <c r="AA38" s="781">
        <f t="shared" si="50"/>
        <v>25806</v>
      </c>
      <c r="AB38" s="830">
        <f t="shared" ref="AB38:AD38" si="51">Y38-F38</f>
        <v>0</v>
      </c>
      <c r="AC38" s="830">
        <f t="shared" si="51"/>
        <v>0</v>
      </c>
      <c r="AD38" s="830">
        <f t="shared" si="51"/>
        <v>0</v>
      </c>
    </row>
    <row r="39" spans="2:30" ht="21.6" customHeight="1" thickBot="1" x14ac:dyDescent="0.25">
      <c r="B39" s="125"/>
      <c r="C39" s="331" t="s">
        <v>263</v>
      </c>
      <c r="D39" s="201"/>
      <c r="E39" s="202"/>
      <c r="F39" s="871"/>
      <c r="G39" s="872"/>
      <c r="H39" s="873"/>
      <c r="I39" s="874">
        <f>I38/F38</f>
        <v>9.700261907071491E-4</v>
      </c>
      <c r="J39" s="874">
        <f>J38/G38</f>
        <v>1.156515034695451E-3</v>
      </c>
      <c r="K39" s="875">
        <f>K38/H38</f>
        <v>1.0075176315585523E-3</v>
      </c>
      <c r="L39" s="876"/>
      <c r="M39" s="873"/>
      <c r="N39" s="873"/>
      <c r="O39" s="874">
        <f>O38/L38</f>
        <v>3.8965087281795513E-4</v>
      </c>
      <c r="P39" s="874">
        <f>P38/M38</f>
        <v>0</v>
      </c>
      <c r="Q39" s="875">
        <f>Q38/N38</f>
        <v>3.4573364679850644E-4</v>
      </c>
      <c r="R39" s="876"/>
      <c r="S39" s="873"/>
      <c r="T39" s="873"/>
      <c r="U39" s="874">
        <f>U38/R38</f>
        <v>1.9265348060621629E-3</v>
      </c>
      <c r="V39" s="874">
        <f>V38/S38</f>
        <v>1.6863406408094434E-3</v>
      </c>
      <c r="W39" s="875">
        <f>W38/T38</f>
        <v>1.8511988716502115E-3</v>
      </c>
    </row>
    <row r="40" spans="2:30" x14ac:dyDescent="0.2">
      <c r="K40" s="694"/>
      <c r="Q40" s="694"/>
      <c r="R40" s="694"/>
      <c r="S40" s="694"/>
      <c r="T40" s="694"/>
      <c r="U40" s="694"/>
      <c r="V40" s="694"/>
      <c r="Y40" s="779"/>
      <c r="Z40" s="779"/>
      <c r="AA40" s="779"/>
      <c r="AB40" s="779"/>
      <c r="AC40" s="779"/>
      <c r="AD40" s="779"/>
    </row>
    <row r="41" spans="2:30" x14ac:dyDescent="0.2">
      <c r="B41" s="694" t="s">
        <v>459</v>
      </c>
      <c r="D41" s="694">
        <f>D24+D26+D30+D32+D34+D28</f>
        <v>379</v>
      </c>
      <c r="E41" s="694">
        <f t="shared" ref="E41:W41" si="52">E24+E26+E30+E32+E34+E28</f>
        <v>283</v>
      </c>
      <c r="F41" s="781">
        <f>F24+F26+F30+F32+F34+F28</f>
        <v>23002</v>
      </c>
      <c r="G41" s="694">
        <f t="shared" si="52"/>
        <v>6263</v>
      </c>
      <c r="H41" s="694">
        <f t="shared" si="52"/>
        <v>29265</v>
      </c>
      <c r="I41" s="694">
        <f>I24+I26+I30+I32+I34+I28</f>
        <v>31</v>
      </c>
      <c r="J41" s="694">
        <f t="shared" si="52"/>
        <v>15</v>
      </c>
      <c r="K41" s="694">
        <f t="shared" si="52"/>
        <v>46</v>
      </c>
      <c r="L41" s="781">
        <f>L24+L26+L30+L32+L34+L28</f>
        <v>14236</v>
      </c>
      <c r="M41" s="694">
        <f t="shared" si="52"/>
        <v>1945</v>
      </c>
      <c r="N41" s="694">
        <f t="shared" si="52"/>
        <v>16181</v>
      </c>
      <c r="O41" s="694">
        <f t="shared" si="52"/>
        <v>13</v>
      </c>
      <c r="P41" s="694">
        <f t="shared" si="52"/>
        <v>8</v>
      </c>
      <c r="Q41" s="694">
        <f t="shared" si="52"/>
        <v>21</v>
      </c>
      <c r="R41" s="694">
        <f t="shared" si="52"/>
        <v>8766</v>
      </c>
      <c r="S41" s="694">
        <f t="shared" si="52"/>
        <v>4318</v>
      </c>
      <c r="T41" s="694">
        <f t="shared" si="52"/>
        <v>13084</v>
      </c>
      <c r="U41" s="694">
        <f t="shared" si="52"/>
        <v>18</v>
      </c>
      <c r="V41" s="694">
        <f t="shared" si="52"/>
        <v>7</v>
      </c>
      <c r="W41" s="694">
        <f t="shared" si="52"/>
        <v>25</v>
      </c>
      <c r="Y41" s="779"/>
      <c r="Z41" s="779"/>
      <c r="AA41" s="779"/>
      <c r="AB41" s="779"/>
      <c r="AC41" s="779"/>
      <c r="AD41" s="779"/>
    </row>
    <row r="42" spans="2:30" x14ac:dyDescent="0.2">
      <c r="B42" s="877" t="s">
        <v>460</v>
      </c>
      <c r="I42" s="724">
        <f>I41/F41</f>
        <v>1.3477088948787063E-3</v>
      </c>
      <c r="J42" s="724">
        <f>J41/G41</f>
        <v>2.3950183618074404E-3</v>
      </c>
      <c r="K42" s="724">
        <f>K41/H41</f>
        <v>1.5718434990603109E-3</v>
      </c>
      <c r="L42" s="724"/>
      <c r="M42" s="724"/>
      <c r="N42" s="724"/>
      <c r="O42" s="724">
        <f>O41/L41</f>
        <v>9.1317785894914297E-4</v>
      </c>
      <c r="P42" s="724">
        <f>P41/M41</f>
        <v>4.1131105398457581E-3</v>
      </c>
      <c r="Q42" s="724">
        <f>Q41/N41</f>
        <v>1.2978184290216921E-3</v>
      </c>
      <c r="R42" s="724"/>
      <c r="S42" s="724"/>
      <c r="T42" s="724"/>
      <c r="U42" s="724">
        <f>U41/R41</f>
        <v>2.0533880903490761E-3</v>
      </c>
      <c r="V42" s="724">
        <f t="shared" ref="V42:W42" si="53">V41/S41</f>
        <v>1.6211208893006021E-3</v>
      </c>
      <c r="W42" s="724">
        <f t="shared" si="53"/>
        <v>1.9107306634056863E-3</v>
      </c>
      <c r="Y42" s="779"/>
      <c r="Z42" s="779"/>
      <c r="AA42" s="779"/>
      <c r="AB42" s="779"/>
      <c r="AC42" s="779"/>
      <c r="AD42" s="779"/>
    </row>
    <row r="43" spans="2:30" x14ac:dyDescent="0.2">
      <c r="B43" s="877"/>
      <c r="Y43" s="779"/>
      <c r="Z43" s="779"/>
      <c r="AA43" s="779"/>
      <c r="AB43" s="779"/>
      <c r="AC43" s="779"/>
      <c r="AD43" s="779"/>
    </row>
    <row r="44" spans="2:30" x14ac:dyDescent="0.2">
      <c r="B44" s="877" t="s">
        <v>267</v>
      </c>
      <c r="D44" s="694">
        <f>D36+D34+D24</f>
        <v>379</v>
      </c>
      <c r="E44" s="694">
        <f t="shared" ref="E44:W44" si="54">E36+E34+E24</f>
        <v>283</v>
      </c>
      <c r="F44" s="694">
        <f t="shared" si="54"/>
        <v>23002</v>
      </c>
      <c r="G44" s="694">
        <f t="shared" si="54"/>
        <v>6263</v>
      </c>
      <c r="H44" s="694">
        <f t="shared" si="54"/>
        <v>29265</v>
      </c>
      <c r="I44" s="694">
        <f t="shared" si="54"/>
        <v>31</v>
      </c>
      <c r="J44" s="694">
        <f t="shared" si="54"/>
        <v>15</v>
      </c>
      <c r="K44" s="694">
        <f t="shared" si="54"/>
        <v>46</v>
      </c>
      <c r="L44" s="694">
        <f t="shared" si="54"/>
        <v>14236</v>
      </c>
      <c r="M44" s="694">
        <f t="shared" si="54"/>
        <v>1945</v>
      </c>
      <c r="N44" s="694">
        <f t="shared" si="54"/>
        <v>16181</v>
      </c>
      <c r="O44" s="694">
        <f t="shared" si="54"/>
        <v>13</v>
      </c>
      <c r="P44" s="694">
        <f t="shared" si="54"/>
        <v>8</v>
      </c>
      <c r="Q44" s="694">
        <f t="shared" si="54"/>
        <v>21</v>
      </c>
      <c r="R44" s="694">
        <f t="shared" si="54"/>
        <v>8766</v>
      </c>
      <c r="S44" s="694">
        <f t="shared" si="54"/>
        <v>4318</v>
      </c>
      <c r="T44" s="694">
        <f t="shared" si="54"/>
        <v>13084</v>
      </c>
      <c r="U44" s="694">
        <f t="shared" si="54"/>
        <v>18</v>
      </c>
      <c r="V44" s="694">
        <f t="shared" si="54"/>
        <v>7</v>
      </c>
      <c r="W44" s="694">
        <f t="shared" si="54"/>
        <v>25</v>
      </c>
      <c r="Y44" s="779"/>
      <c r="Z44" s="779"/>
      <c r="AA44" s="779"/>
      <c r="AB44" s="779"/>
      <c r="AC44" s="779"/>
      <c r="AD44" s="779"/>
    </row>
    <row r="45" spans="2:30" x14ac:dyDescent="0.2">
      <c r="B45" s="877"/>
      <c r="D45" s="694">
        <f>D38+D26+D24</f>
        <v>379</v>
      </c>
      <c r="E45" s="694">
        <f t="shared" ref="E45:W45" si="55">E38+E26+E24</f>
        <v>283</v>
      </c>
      <c r="F45" s="694">
        <f t="shared" si="55"/>
        <v>23002</v>
      </c>
      <c r="G45" s="694">
        <f t="shared" si="55"/>
        <v>6263</v>
      </c>
      <c r="H45" s="694">
        <f t="shared" si="55"/>
        <v>29265</v>
      </c>
      <c r="I45" s="694">
        <f t="shared" si="55"/>
        <v>31</v>
      </c>
      <c r="J45" s="694">
        <f t="shared" si="55"/>
        <v>15</v>
      </c>
      <c r="K45" s="694">
        <f t="shared" si="55"/>
        <v>46</v>
      </c>
      <c r="L45" s="694">
        <f t="shared" si="55"/>
        <v>14236</v>
      </c>
      <c r="M45" s="694">
        <f t="shared" si="55"/>
        <v>1945</v>
      </c>
      <c r="N45" s="694">
        <f t="shared" si="55"/>
        <v>16181</v>
      </c>
      <c r="O45" s="694">
        <f t="shared" si="55"/>
        <v>13</v>
      </c>
      <c r="P45" s="694">
        <f t="shared" si="55"/>
        <v>8</v>
      </c>
      <c r="Q45" s="694">
        <f t="shared" si="55"/>
        <v>21</v>
      </c>
      <c r="R45" s="694">
        <f t="shared" si="55"/>
        <v>8766</v>
      </c>
      <c r="S45" s="694">
        <f t="shared" si="55"/>
        <v>4318</v>
      </c>
      <c r="T45" s="694">
        <f t="shared" si="55"/>
        <v>13084</v>
      </c>
      <c r="U45" s="694">
        <f t="shared" si="55"/>
        <v>18</v>
      </c>
      <c r="V45" s="694">
        <f t="shared" si="55"/>
        <v>7</v>
      </c>
      <c r="W45" s="694">
        <f t="shared" si="55"/>
        <v>25</v>
      </c>
      <c r="Y45" s="779"/>
      <c r="Z45" s="779"/>
      <c r="AA45" s="779"/>
      <c r="AB45" s="779"/>
      <c r="AC45" s="779"/>
      <c r="AD45" s="779"/>
    </row>
    <row r="46" spans="2:30" x14ac:dyDescent="0.2">
      <c r="B46" s="877"/>
      <c r="Y46" s="779"/>
      <c r="Z46" s="779"/>
      <c r="AA46" s="779"/>
      <c r="AB46" s="779"/>
      <c r="AC46" s="779"/>
      <c r="AD46" s="779"/>
    </row>
    <row r="47" spans="2:30" x14ac:dyDescent="0.2">
      <c r="B47" s="878" t="s">
        <v>238</v>
      </c>
      <c r="D47" s="879">
        <f>D41-D10</f>
        <v>0</v>
      </c>
      <c r="E47" s="879">
        <f t="shared" ref="E47:W48" si="56">E41-E10</f>
        <v>0</v>
      </c>
      <c r="F47" s="879">
        <f t="shared" si="56"/>
        <v>0</v>
      </c>
      <c r="G47" s="879">
        <f t="shared" si="56"/>
        <v>0</v>
      </c>
      <c r="H47" s="879">
        <f t="shared" si="56"/>
        <v>0</v>
      </c>
      <c r="I47" s="879">
        <f t="shared" si="56"/>
        <v>0</v>
      </c>
      <c r="J47" s="879">
        <f t="shared" si="56"/>
        <v>0</v>
      </c>
      <c r="K47" s="879">
        <f t="shared" si="56"/>
        <v>0</v>
      </c>
      <c r="L47" s="879">
        <f>L41-L10</f>
        <v>0</v>
      </c>
      <c r="M47" s="879">
        <f t="shared" si="56"/>
        <v>0</v>
      </c>
      <c r="N47" s="879">
        <f t="shared" si="56"/>
        <v>0</v>
      </c>
      <c r="O47" s="879">
        <f t="shared" si="56"/>
        <v>0</v>
      </c>
      <c r="P47" s="879">
        <f t="shared" si="56"/>
        <v>0</v>
      </c>
      <c r="Q47" s="879">
        <f t="shared" si="56"/>
        <v>0</v>
      </c>
      <c r="R47" s="879">
        <f t="shared" si="56"/>
        <v>0</v>
      </c>
      <c r="S47" s="879">
        <f t="shared" si="56"/>
        <v>0</v>
      </c>
      <c r="T47" s="879">
        <f t="shared" si="56"/>
        <v>0</v>
      </c>
      <c r="U47" s="879">
        <f t="shared" si="56"/>
        <v>0</v>
      </c>
      <c r="V47" s="879">
        <f t="shared" si="56"/>
        <v>0</v>
      </c>
      <c r="W47" s="879">
        <f t="shared" si="56"/>
        <v>0</v>
      </c>
      <c r="Y47" s="779"/>
      <c r="Z47" s="779"/>
      <c r="AA47" s="779"/>
      <c r="AB47" s="779"/>
      <c r="AC47" s="779"/>
      <c r="AD47" s="779"/>
    </row>
    <row r="48" spans="2:30" x14ac:dyDescent="0.2">
      <c r="D48" s="879"/>
      <c r="E48" s="879"/>
      <c r="F48" s="879"/>
      <c r="G48" s="879"/>
      <c r="H48" s="879"/>
      <c r="I48" s="879">
        <f t="shared" si="56"/>
        <v>0</v>
      </c>
      <c r="J48" s="879">
        <f t="shared" si="56"/>
        <v>0</v>
      </c>
      <c r="K48" s="879">
        <f t="shared" si="56"/>
        <v>0</v>
      </c>
      <c r="L48" s="879"/>
      <c r="M48" s="879"/>
      <c r="N48" s="879"/>
      <c r="O48" s="879">
        <f t="shared" si="56"/>
        <v>0</v>
      </c>
      <c r="P48" s="879">
        <f t="shared" si="56"/>
        <v>0</v>
      </c>
      <c r="Q48" s="879">
        <f t="shared" si="56"/>
        <v>0</v>
      </c>
      <c r="R48" s="879"/>
      <c r="S48" s="879"/>
      <c r="T48" s="879"/>
      <c r="U48" s="879">
        <f t="shared" si="56"/>
        <v>0</v>
      </c>
      <c r="V48" s="879">
        <f t="shared" si="56"/>
        <v>0</v>
      </c>
      <c r="W48" s="879">
        <f t="shared" si="56"/>
        <v>0</v>
      </c>
      <c r="Y48" s="779"/>
      <c r="Z48" s="779"/>
      <c r="AA48" s="779"/>
      <c r="AB48" s="779"/>
      <c r="AC48" s="779"/>
      <c r="AD48" s="779"/>
    </row>
    <row r="49" spans="4:30" x14ac:dyDescent="0.2">
      <c r="D49" s="879"/>
      <c r="E49" s="879"/>
      <c r="F49" s="879"/>
      <c r="G49" s="879"/>
      <c r="H49" s="879"/>
      <c r="I49" s="879"/>
      <c r="J49" s="879"/>
      <c r="K49" s="879"/>
      <c r="L49" s="879"/>
      <c r="M49" s="879"/>
      <c r="N49" s="879"/>
      <c r="O49" s="879"/>
      <c r="P49" s="879"/>
      <c r="Q49" s="879"/>
      <c r="R49" s="879"/>
      <c r="S49" s="879"/>
      <c r="T49" s="879"/>
      <c r="U49" s="879"/>
      <c r="V49" s="879"/>
      <c r="W49" s="879"/>
      <c r="Y49" s="779"/>
      <c r="Z49" s="779"/>
      <c r="AA49" s="779"/>
      <c r="AB49" s="779"/>
      <c r="AC49" s="779"/>
      <c r="AD49" s="779"/>
    </row>
    <row r="50" spans="4:30" x14ac:dyDescent="0.2">
      <c r="D50" s="879">
        <f>D44-D41</f>
        <v>0</v>
      </c>
      <c r="E50" s="879">
        <f t="shared" ref="E50:W50" si="57">E44-E41</f>
        <v>0</v>
      </c>
      <c r="F50" s="879">
        <f t="shared" si="57"/>
        <v>0</v>
      </c>
      <c r="G50" s="879">
        <f t="shared" si="57"/>
        <v>0</v>
      </c>
      <c r="H50" s="879">
        <f t="shared" si="57"/>
        <v>0</v>
      </c>
      <c r="I50" s="879">
        <f t="shared" si="57"/>
        <v>0</v>
      </c>
      <c r="J50" s="879">
        <f t="shared" si="57"/>
        <v>0</v>
      </c>
      <c r="K50" s="879">
        <f t="shared" si="57"/>
        <v>0</v>
      </c>
      <c r="L50" s="879">
        <f t="shared" si="57"/>
        <v>0</v>
      </c>
      <c r="M50" s="879">
        <f t="shared" si="57"/>
        <v>0</v>
      </c>
      <c r="N50" s="879">
        <f t="shared" si="57"/>
        <v>0</v>
      </c>
      <c r="O50" s="879">
        <f t="shared" si="57"/>
        <v>0</v>
      </c>
      <c r="P50" s="879">
        <f t="shared" si="57"/>
        <v>0</v>
      </c>
      <c r="Q50" s="879">
        <f t="shared" si="57"/>
        <v>0</v>
      </c>
      <c r="R50" s="879">
        <f t="shared" si="57"/>
        <v>0</v>
      </c>
      <c r="S50" s="879">
        <f t="shared" si="57"/>
        <v>0</v>
      </c>
      <c r="T50" s="879">
        <f t="shared" si="57"/>
        <v>0</v>
      </c>
      <c r="U50" s="879">
        <f t="shared" si="57"/>
        <v>0</v>
      </c>
      <c r="V50" s="879">
        <f t="shared" si="57"/>
        <v>0</v>
      </c>
      <c r="W50" s="879">
        <f t="shared" si="57"/>
        <v>0</v>
      </c>
      <c r="Y50" s="779"/>
      <c r="Z50" s="779"/>
      <c r="AA50" s="779"/>
      <c r="AB50" s="779"/>
      <c r="AC50" s="779"/>
      <c r="AD50" s="779"/>
    </row>
    <row r="51" spans="4:30" x14ac:dyDescent="0.2">
      <c r="D51" s="879">
        <f>D45-D41</f>
        <v>0</v>
      </c>
      <c r="E51" s="879">
        <f t="shared" ref="E51:W51" si="58">E45-E41</f>
        <v>0</v>
      </c>
      <c r="F51" s="879">
        <f t="shared" si="58"/>
        <v>0</v>
      </c>
      <c r="G51" s="879">
        <f t="shared" si="58"/>
        <v>0</v>
      </c>
      <c r="H51" s="879">
        <f t="shared" si="58"/>
        <v>0</v>
      </c>
      <c r="I51" s="879">
        <f t="shared" si="58"/>
        <v>0</v>
      </c>
      <c r="J51" s="879">
        <f t="shared" si="58"/>
        <v>0</v>
      </c>
      <c r="K51" s="879">
        <f t="shared" si="58"/>
        <v>0</v>
      </c>
      <c r="L51" s="879">
        <f t="shared" si="58"/>
        <v>0</v>
      </c>
      <c r="M51" s="879">
        <f t="shared" si="58"/>
        <v>0</v>
      </c>
      <c r="N51" s="879">
        <f t="shared" si="58"/>
        <v>0</v>
      </c>
      <c r="O51" s="879">
        <f t="shared" si="58"/>
        <v>0</v>
      </c>
      <c r="P51" s="879">
        <f t="shared" si="58"/>
        <v>0</v>
      </c>
      <c r="Q51" s="879">
        <f t="shared" si="58"/>
        <v>0</v>
      </c>
      <c r="R51" s="879">
        <f t="shared" si="58"/>
        <v>0</v>
      </c>
      <c r="S51" s="879">
        <f t="shared" si="58"/>
        <v>0</v>
      </c>
      <c r="T51" s="879">
        <f t="shared" si="58"/>
        <v>0</v>
      </c>
      <c r="U51" s="879">
        <f t="shared" si="58"/>
        <v>0</v>
      </c>
      <c r="V51" s="879">
        <f t="shared" si="58"/>
        <v>0</v>
      </c>
      <c r="W51" s="879">
        <f t="shared" si="58"/>
        <v>0</v>
      </c>
      <c r="Y51" s="779"/>
      <c r="Z51" s="779"/>
      <c r="AA51" s="779"/>
      <c r="AB51" s="779"/>
      <c r="AC51" s="779"/>
      <c r="AD51" s="779"/>
    </row>
    <row r="52" spans="4:30" x14ac:dyDescent="0.2">
      <c r="Y52" s="779"/>
      <c r="Z52" s="779"/>
      <c r="AA52" s="779"/>
      <c r="AB52" s="779"/>
      <c r="AC52" s="779"/>
      <c r="AD52" s="779"/>
    </row>
    <row r="53" spans="4:30" x14ac:dyDescent="0.2">
      <c r="Y53" s="779"/>
      <c r="Z53" s="779"/>
      <c r="AA53" s="779"/>
      <c r="AB53" s="779"/>
      <c r="AC53" s="779"/>
      <c r="AD53" s="779"/>
    </row>
    <row r="54" spans="4:30" x14ac:dyDescent="0.2">
      <c r="Y54" s="779"/>
      <c r="Z54" s="779"/>
      <c r="AA54" s="779"/>
      <c r="AB54" s="779"/>
      <c r="AC54" s="779"/>
      <c r="AD54" s="779"/>
    </row>
    <row r="55" spans="4:30" x14ac:dyDescent="0.2">
      <c r="Y55" s="779"/>
      <c r="Z55" s="779"/>
      <c r="AA55" s="779"/>
      <c r="AB55" s="779"/>
      <c r="AC55" s="779"/>
      <c r="AD55" s="779"/>
    </row>
    <row r="56" spans="4:30" x14ac:dyDescent="0.2">
      <c r="Y56" s="779"/>
      <c r="Z56" s="779"/>
      <c r="AA56" s="779"/>
      <c r="AB56" s="779"/>
      <c r="AC56" s="779"/>
      <c r="AD56" s="779"/>
    </row>
    <row r="57" spans="4:30" x14ac:dyDescent="0.2">
      <c r="Y57" s="779"/>
      <c r="Z57" s="779"/>
      <c r="AA57" s="779"/>
      <c r="AB57" s="779"/>
      <c r="AC57" s="779"/>
      <c r="AD57" s="779"/>
    </row>
    <row r="58" spans="4:30" x14ac:dyDescent="0.2">
      <c r="Y58" s="779"/>
      <c r="Z58" s="779"/>
      <c r="AA58" s="779"/>
      <c r="AB58" s="779"/>
      <c r="AC58" s="779"/>
      <c r="AD58" s="779"/>
    </row>
    <row r="59" spans="4:30" x14ac:dyDescent="0.2">
      <c r="Y59" s="779"/>
      <c r="Z59" s="779"/>
      <c r="AA59" s="779"/>
      <c r="AB59" s="779"/>
      <c r="AC59" s="779"/>
      <c r="AD59" s="779"/>
    </row>
  </sheetData>
  <mergeCells count="192">
    <mergeCell ref="L38:L39"/>
    <mergeCell ref="M38:M39"/>
    <mergeCell ref="N38:N39"/>
    <mergeCell ref="R38:R39"/>
    <mergeCell ref="S38:S39"/>
    <mergeCell ref="T38:T39"/>
    <mergeCell ref="M36:M37"/>
    <mergeCell ref="N36:N37"/>
    <mergeCell ref="R36:R37"/>
    <mergeCell ref="S36:S37"/>
    <mergeCell ref="T36:T37"/>
    <mergeCell ref="D38:D39"/>
    <mergeCell ref="E38:E39"/>
    <mergeCell ref="F38:F39"/>
    <mergeCell ref="G38:G39"/>
    <mergeCell ref="H38:H39"/>
    <mergeCell ref="D36:D37"/>
    <mergeCell ref="E36:E37"/>
    <mergeCell ref="F36:F37"/>
    <mergeCell ref="G36:G37"/>
    <mergeCell ref="H36:H37"/>
    <mergeCell ref="L36:L37"/>
    <mergeCell ref="L34:L35"/>
    <mergeCell ref="M34:M35"/>
    <mergeCell ref="N34:N35"/>
    <mergeCell ref="R34:R35"/>
    <mergeCell ref="S34:S35"/>
    <mergeCell ref="T34:T35"/>
    <mergeCell ref="C34:C35"/>
    <mergeCell ref="D34:D35"/>
    <mergeCell ref="E34:E35"/>
    <mergeCell ref="F34:F35"/>
    <mergeCell ref="G34:G35"/>
    <mergeCell ref="H34:H35"/>
    <mergeCell ref="L32:L33"/>
    <mergeCell ref="M32:M33"/>
    <mergeCell ref="N32:N33"/>
    <mergeCell ref="R32:R33"/>
    <mergeCell ref="S32:S33"/>
    <mergeCell ref="T32:T33"/>
    <mergeCell ref="C32:C33"/>
    <mergeCell ref="D32:D33"/>
    <mergeCell ref="E32:E33"/>
    <mergeCell ref="F32:F33"/>
    <mergeCell ref="G32:G33"/>
    <mergeCell ref="H32:H33"/>
    <mergeCell ref="L30:L31"/>
    <mergeCell ref="M30:M31"/>
    <mergeCell ref="N30:N31"/>
    <mergeCell ref="R30:R31"/>
    <mergeCell ref="S30:S31"/>
    <mergeCell ref="T30:T31"/>
    <mergeCell ref="C30:C31"/>
    <mergeCell ref="D30:D31"/>
    <mergeCell ref="E30:E31"/>
    <mergeCell ref="F30:F31"/>
    <mergeCell ref="G30:G31"/>
    <mergeCell ref="H30:H31"/>
    <mergeCell ref="L28:L29"/>
    <mergeCell ref="M28:M29"/>
    <mergeCell ref="N28:N29"/>
    <mergeCell ref="R28:R29"/>
    <mergeCell ref="S28:S29"/>
    <mergeCell ref="T28:T29"/>
    <mergeCell ref="N26:N27"/>
    <mergeCell ref="R26:R27"/>
    <mergeCell ref="S26:S27"/>
    <mergeCell ref="T26:T27"/>
    <mergeCell ref="C28:C29"/>
    <mergeCell ref="D28:D29"/>
    <mergeCell ref="E28:E29"/>
    <mergeCell ref="F28:F29"/>
    <mergeCell ref="G28:G29"/>
    <mergeCell ref="H28:H29"/>
    <mergeCell ref="S24:S25"/>
    <mergeCell ref="T24:T25"/>
    <mergeCell ref="C26:C27"/>
    <mergeCell ref="D26:D27"/>
    <mergeCell ref="E26:E27"/>
    <mergeCell ref="F26:F27"/>
    <mergeCell ref="G26:G27"/>
    <mergeCell ref="H26:H27"/>
    <mergeCell ref="L26:L27"/>
    <mergeCell ref="M26:M27"/>
    <mergeCell ref="G24:G25"/>
    <mergeCell ref="H24:H25"/>
    <mergeCell ref="L24:L25"/>
    <mergeCell ref="M24:M25"/>
    <mergeCell ref="N24:N25"/>
    <mergeCell ref="R24:R25"/>
    <mergeCell ref="M22:M23"/>
    <mergeCell ref="N22:N23"/>
    <mergeCell ref="R22:R23"/>
    <mergeCell ref="S22:S23"/>
    <mergeCell ref="T22:T23"/>
    <mergeCell ref="B24:B39"/>
    <mergeCell ref="C24:C25"/>
    <mergeCell ref="D24:D25"/>
    <mergeCell ref="E24:E25"/>
    <mergeCell ref="F24:F25"/>
    <mergeCell ref="R20:R21"/>
    <mergeCell ref="S20:S21"/>
    <mergeCell ref="T20:T21"/>
    <mergeCell ref="C22:C23"/>
    <mergeCell ref="D22:D23"/>
    <mergeCell ref="E22:E23"/>
    <mergeCell ref="F22:F23"/>
    <mergeCell ref="G22:G23"/>
    <mergeCell ref="H22:H23"/>
    <mergeCell ref="L22:L23"/>
    <mergeCell ref="T18:T19"/>
    <mergeCell ref="C20:C21"/>
    <mergeCell ref="D20:D21"/>
    <mergeCell ref="E20:E21"/>
    <mergeCell ref="F20:F21"/>
    <mergeCell ref="G20:G21"/>
    <mergeCell ref="H20:H21"/>
    <mergeCell ref="L20:L21"/>
    <mergeCell ref="M20:M21"/>
    <mergeCell ref="N20:N21"/>
    <mergeCell ref="H18:H19"/>
    <mergeCell ref="L18:L19"/>
    <mergeCell ref="M18:M19"/>
    <mergeCell ref="N18:N19"/>
    <mergeCell ref="R18:R19"/>
    <mergeCell ref="S18:S19"/>
    <mergeCell ref="M16:M17"/>
    <mergeCell ref="N16:N17"/>
    <mergeCell ref="R16:R17"/>
    <mergeCell ref="S16:S17"/>
    <mergeCell ref="T16:T17"/>
    <mergeCell ref="C18:C19"/>
    <mergeCell ref="D18:D19"/>
    <mergeCell ref="E18:E19"/>
    <mergeCell ref="F18:F19"/>
    <mergeCell ref="G18:G19"/>
    <mergeCell ref="R14:R15"/>
    <mergeCell ref="S14:S15"/>
    <mergeCell ref="T14:T15"/>
    <mergeCell ref="C16:C17"/>
    <mergeCell ref="D16:D17"/>
    <mergeCell ref="E16:E17"/>
    <mergeCell ref="F16:F17"/>
    <mergeCell ref="G16:G17"/>
    <mergeCell ref="H16:H17"/>
    <mergeCell ref="L16:L17"/>
    <mergeCell ref="T12:T13"/>
    <mergeCell ref="C14:C15"/>
    <mergeCell ref="D14:D15"/>
    <mergeCell ref="E14:E15"/>
    <mergeCell ref="F14:F15"/>
    <mergeCell ref="G14:G15"/>
    <mergeCell ref="H14:H15"/>
    <mergeCell ref="L14:L15"/>
    <mergeCell ref="M14:M15"/>
    <mergeCell ref="N14:N15"/>
    <mergeCell ref="H12:H13"/>
    <mergeCell ref="L12:L13"/>
    <mergeCell ref="M12:M13"/>
    <mergeCell ref="N12:N13"/>
    <mergeCell ref="R12:R13"/>
    <mergeCell ref="S12:S13"/>
    <mergeCell ref="N10:N11"/>
    <mergeCell ref="R10:R11"/>
    <mergeCell ref="S10:S11"/>
    <mergeCell ref="T10:T11"/>
    <mergeCell ref="B12:B23"/>
    <mergeCell ref="C12:C13"/>
    <mergeCell ref="D12:D13"/>
    <mergeCell ref="E12:E13"/>
    <mergeCell ref="F12:F13"/>
    <mergeCell ref="G12:G13"/>
    <mergeCell ref="R8:T8"/>
    <mergeCell ref="U8:W8"/>
    <mergeCell ref="B10:C11"/>
    <mergeCell ref="D10:D11"/>
    <mergeCell ref="E10:E11"/>
    <mergeCell ref="F10:F11"/>
    <mergeCell ref="G10:G11"/>
    <mergeCell ref="H10:H11"/>
    <mergeCell ref="L10:L11"/>
    <mergeCell ref="M10:M11"/>
    <mergeCell ref="B7:C9"/>
    <mergeCell ref="D7:D9"/>
    <mergeCell ref="E7:E9"/>
    <mergeCell ref="F7:K7"/>
    <mergeCell ref="L7:Q7"/>
    <mergeCell ref="R7:W7"/>
    <mergeCell ref="F8:H8"/>
    <mergeCell ref="I8:K8"/>
    <mergeCell ref="L8:N8"/>
    <mergeCell ref="O8:Q8"/>
  </mergeCells>
  <phoneticPr fontId="3"/>
  <pageMargins left="0.82677165354330717" right="0.51181102362204722" top="0.9055118110236221" bottom="0.98425196850393704" header="0.51181102362204722" footer="0.51181102362204722"/>
  <pageSetup paperSize="9" scale="6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26DC-FFF9-4754-9B2F-15E5DF0DCB73}">
  <sheetPr>
    <tabColor rgb="FF92D050"/>
    <pageSetUpPr fitToPage="1"/>
  </sheetPr>
  <dimension ref="B2:AL58"/>
  <sheetViews>
    <sheetView view="pageBreakPreview" zoomScaleNormal="100" zoomScaleSheetLayoutView="100" workbookViewId="0"/>
  </sheetViews>
  <sheetFormatPr defaultColWidth="9" defaultRowHeight="13.2" x14ac:dyDescent="0.2"/>
  <cols>
    <col min="1" max="1" width="4.6640625" style="694" customWidth="1"/>
    <col min="2" max="2" width="3.109375" style="694" customWidth="1"/>
    <col min="3" max="3" width="16.44140625" style="694" customWidth="1"/>
    <col min="4" max="5" width="8.6640625" style="694" customWidth="1"/>
    <col min="6" max="29" width="6.33203125" style="694" customWidth="1"/>
    <col min="30" max="30" width="4.6640625" style="694" customWidth="1"/>
    <col min="31" max="34" width="8.109375" style="694" customWidth="1"/>
    <col min="35" max="38" width="7" style="694" customWidth="1"/>
    <col min="39" max="40" width="4.6640625" style="694" customWidth="1"/>
    <col min="41" max="16384" width="9" style="694"/>
  </cols>
  <sheetData>
    <row r="2" spans="2:38" ht="14.4" x14ac:dyDescent="0.2">
      <c r="B2" s="695" t="s">
        <v>461</v>
      </c>
    </row>
    <row r="3" spans="2:38" ht="14.4" x14ac:dyDescent="0.2">
      <c r="B3" s="695"/>
      <c r="X3" s="806" t="s">
        <v>462</v>
      </c>
    </row>
    <row r="4" spans="2:38" ht="14.4" x14ac:dyDescent="0.2">
      <c r="B4" s="695"/>
      <c r="X4" s="806" t="s">
        <v>463</v>
      </c>
    </row>
    <row r="5" spans="2:38" ht="8.25" customHeight="1" x14ac:dyDescent="0.2">
      <c r="B5" s="695"/>
      <c r="X5" s="696"/>
    </row>
    <row r="6" spans="2:38" ht="13.8" thickBot="1" x14ac:dyDescent="0.25">
      <c r="B6" s="694" t="s">
        <v>272</v>
      </c>
      <c r="AC6" s="697" t="s">
        <v>273</v>
      </c>
    </row>
    <row r="7" spans="2:38" ht="21" customHeight="1" thickBot="1" x14ac:dyDescent="0.25">
      <c r="B7" s="44"/>
      <c r="C7" s="698"/>
      <c r="D7" s="248" t="s">
        <v>274</v>
      </c>
      <c r="E7" s="662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701"/>
      <c r="Z7" s="701"/>
      <c r="AA7" s="701"/>
      <c r="AB7" s="701"/>
      <c r="AC7" s="880"/>
    </row>
    <row r="8" spans="2:38" ht="21" customHeight="1" x14ac:dyDescent="0.2">
      <c r="B8" s="704"/>
      <c r="C8" s="705"/>
      <c r="D8" s="252"/>
      <c r="E8" s="666"/>
      <c r="F8" s="253"/>
      <c r="G8" s="254"/>
      <c r="H8" s="254"/>
      <c r="I8" s="254"/>
      <c r="J8" s="254"/>
      <c r="K8" s="254"/>
      <c r="L8" s="254"/>
      <c r="M8" s="254"/>
      <c r="N8" s="255" t="s">
        <v>277</v>
      </c>
      <c r="O8" s="256"/>
      <c r="P8" s="256"/>
      <c r="Q8" s="256"/>
      <c r="R8" s="256"/>
      <c r="S8" s="256"/>
      <c r="T8" s="256"/>
      <c r="U8" s="257"/>
      <c r="V8" s="255" t="s">
        <v>278</v>
      </c>
      <c r="W8" s="256"/>
      <c r="X8" s="256"/>
      <c r="Y8" s="256"/>
      <c r="Z8" s="256"/>
      <c r="AA8" s="256"/>
      <c r="AB8" s="256"/>
      <c r="AC8" s="257"/>
    </row>
    <row r="9" spans="2:38" ht="21" customHeight="1" x14ac:dyDescent="0.2">
      <c r="B9" s="704"/>
      <c r="C9" s="705"/>
      <c r="D9" s="252"/>
      <c r="E9" s="666"/>
      <c r="F9" s="881" t="s">
        <v>464</v>
      </c>
      <c r="G9" s="882"/>
      <c r="H9" s="882"/>
      <c r="I9" s="882"/>
      <c r="J9" s="882"/>
      <c r="K9" s="882"/>
      <c r="L9" s="882"/>
      <c r="M9" s="882"/>
      <c r="N9" s="881" t="s">
        <v>464</v>
      </c>
      <c r="O9" s="882"/>
      <c r="P9" s="882"/>
      <c r="Q9" s="882"/>
      <c r="R9" s="882"/>
      <c r="S9" s="882"/>
      <c r="T9" s="882"/>
      <c r="U9" s="883"/>
      <c r="V9" s="881" t="s">
        <v>464</v>
      </c>
      <c r="W9" s="882"/>
      <c r="X9" s="882"/>
      <c r="Y9" s="882"/>
      <c r="Z9" s="882"/>
      <c r="AA9" s="882"/>
      <c r="AB9" s="882"/>
      <c r="AC9" s="883"/>
    </row>
    <row r="10" spans="2:38" ht="42" customHeight="1" x14ac:dyDescent="0.2">
      <c r="B10" s="512"/>
      <c r="C10" s="711"/>
      <c r="D10" s="261"/>
      <c r="E10" s="669"/>
      <c r="F10" s="884"/>
      <c r="G10" s="264" t="s">
        <v>465</v>
      </c>
      <c r="H10" s="264" t="s">
        <v>466</v>
      </c>
      <c r="I10" s="264" t="s">
        <v>467</v>
      </c>
      <c r="J10" s="264" t="s">
        <v>468</v>
      </c>
      <c r="K10" s="264" t="s">
        <v>469</v>
      </c>
      <c r="L10" s="264" t="s">
        <v>470</v>
      </c>
      <c r="M10" s="266" t="s">
        <v>471</v>
      </c>
      <c r="N10" s="884"/>
      <c r="O10" s="264" t="s">
        <v>465</v>
      </c>
      <c r="P10" s="264" t="s">
        <v>466</v>
      </c>
      <c r="Q10" s="264" t="s">
        <v>467</v>
      </c>
      <c r="R10" s="264" t="s">
        <v>468</v>
      </c>
      <c r="S10" s="264" t="s">
        <v>469</v>
      </c>
      <c r="T10" s="264" t="s">
        <v>470</v>
      </c>
      <c r="U10" s="266" t="s">
        <v>471</v>
      </c>
      <c r="V10" s="884"/>
      <c r="W10" s="264" t="s">
        <v>465</v>
      </c>
      <c r="X10" s="264" t="s">
        <v>466</v>
      </c>
      <c r="Y10" s="264" t="s">
        <v>467</v>
      </c>
      <c r="Z10" s="264" t="s">
        <v>468</v>
      </c>
      <c r="AA10" s="264" t="s">
        <v>469</v>
      </c>
      <c r="AB10" s="264" t="s">
        <v>470</v>
      </c>
      <c r="AC10" s="266" t="s">
        <v>471</v>
      </c>
      <c r="AE10" s="694" t="s">
        <v>211</v>
      </c>
      <c r="AF10" s="694" t="s">
        <v>456</v>
      </c>
      <c r="AG10" s="885" t="s">
        <v>252</v>
      </c>
      <c r="AH10" s="694" t="s">
        <v>253</v>
      </c>
      <c r="AI10" s="710" t="s">
        <v>215</v>
      </c>
    </row>
    <row r="11" spans="2:38" ht="21" customHeight="1" x14ac:dyDescent="0.2">
      <c r="B11" s="42" t="s">
        <v>292</v>
      </c>
      <c r="C11" s="43"/>
      <c r="D11" s="886">
        <f>SUM(D13:D24)</f>
        <v>379</v>
      </c>
      <c r="E11" s="887">
        <f>SUM(E13:E24)</f>
        <v>283</v>
      </c>
      <c r="F11" s="888">
        <f>SUM(G11:M11)</f>
        <v>34</v>
      </c>
      <c r="G11" s="886">
        <f>G13+G15+G17+G19+G21+G23</f>
        <v>7</v>
      </c>
      <c r="H11" s="886">
        <f t="shared" ref="H11:M11" si="0">H13+H15+H17+H19+H21+H23</f>
        <v>2</v>
      </c>
      <c r="I11" s="886">
        <f t="shared" si="0"/>
        <v>4</v>
      </c>
      <c r="J11" s="886">
        <f>J13+J15+J17+J19+J21+J23</f>
        <v>13</v>
      </c>
      <c r="K11" s="886">
        <f>K13+K15+K17+K19+K21+K23</f>
        <v>6</v>
      </c>
      <c r="L11" s="886">
        <f t="shared" si="0"/>
        <v>0</v>
      </c>
      <c r="M11" s="889">
        <f t="shared" si="0"/>
        <v>2</v>
      </c>
      <c r="N11" s="888">
        <f>SUM(O11:U11)</f>
        <v>27</v>
      </c>
      <c r="O11" s="886">
        <f t="shared" ref="O11:U11" si="1">O13+O15+O17+O19+O21+O23</f>
        <v>6</v>
      </c>
      <c r="P11" s="886">
        <f t="shared" si="1"/>
        <v>2</v>
      </c>
      <c r="Q11" s="886">
        <f t="shared" si="1"/>
        <v>3</v>
      </c>
      <c r="R11" s="886">
        <f t="shared" si="1"/>
        <v>10</v>
      </c>
      <c r="S11" s="886">
        <f t="shared" si="1"/>
        <v>5</v>
      </c>
      <c r="T11" s="886">
        <f t="shared" si="1"/>
        <v>0</v>
      </c>
      <c r="U11" s="890">
        <f t="shared" si="1"/>
        <v>1</v>
      </c>
      <c r="V11" s="888">
        <f>SUM(W11:AC11)</f>
        <v>7</v>
      </c>
      <c r="W11" s="886">
        <f t="shared" ref="W11:AC11" si="2">W13+W15+W17+W19+W21+W23</f>
        <v>1</v>
      </c>
      <c r="X11" s="886">
        <f t="shared" si="2"/>
        <v>0</v>
      </c>
      <c r="Y11" s="886">
        <f t="shared" si="2"/>
        <v>1</v>
      </c>
      <c r="Z11" s="886">
        <f t="shared" si="2"/>
        <v>3</v>
      </c>
      <c r="AA11" s="886">
        <f t="shared" si="2"/>
        <v>1</v>
      </c>
      <c r="AB11" s="886">
        <f t="shared" si="2"/>
        <v>0</v>
      </c>
      <c r="AC11" s="890">
        <f t="shared" si="2"/>
        <v>1</v>
      </c>
      <c r="AE11" s="694">
        <f>N11+V11</f>
        <v>34</v>
      </c>
      <c r="AF11" s="694">
        <f>SUM(G11:M11)</f>
        <v>34</v>
      </c>
      <c r="AG11" s="694">
        <f>SUM(O11:U11)</f>
        <v>27</v>
      </c>
      <c r="AH11" s="694">
        <f>SUM(W11:AC11)</f>
        <v>7</v>
      </c>
      <c r="AI11" s="716">
        <f>AE11-F11</f>
        <v>0</v>
      </c>
      <c r="AJ11" s="716">
        <f>AF11-F11</f>
        <v>0</v>
      </c>
      <c r="AK11" s="716">
        <f>AG11-N11</f>
        <v>0</v>
      </c>
      <c r="AL11" s="716">
        <f>AH11-V11</f>
        <v>0</v>
      </c>
    </row>
    <row r="12" spans="2:38" ht="21" customHeight="1" thickBot="1" x14ac:dyDescent="0.25">
      <c r="B12" s="61"/>
      <c r="C12" s="62"/>
      <c r="D12" s="891"/>
      <c r="E12" s="892"/>
      <c r="F12" s="893"/>
      <c r="G12" s="894">
        <f>G11/F11</f>
        <v>0.20588235294117646</v>
      </c>
      <c r="H12" s="894">
        <f>H11/F11</f>
        <v>5.8823529411764705E-2</v>
      </c>
      <c r="I12" s="894">
        <f>I11/F11</f>
        <v>0.11764705882352941</v>
      </c>
      <c r="J12" s="894">
        <f>J11/F11</f>
        <v>0.38235294117647056</v>
      </c>
      <c r="K12" s="894">
        <f>K11/F11</f>
        <v>0.17647058823529413</v>
      </c>
      <c r="L12" s="894">
        <f>L11/F11</f>
        <v>0</v>
      </c>
      <c r="M12" s="895">
        <f>M11/F11</f>
        <v>5.8823529411764705E-2</v>
      </c>
      <c r="N12" s="896"/>
      <c r="O12" s="894">
        <f>IFERROR(O11/$N11,0)</f>
        <v>0.22222222222222221</v>
      </c>
      <c r="P12" s="894">
        <f t="shared" ref="P12:U12" si="3">IFERROR(P11/$N11,0)</f>
        <v>7.407407407407407E-2</v>
      </c>
      <c r="Q12" s="894">
        <f t="shared" si="3"/>
        <v>0.1111111111111111</v>
      </c>
      <c r="R12" s="894">
        <f t="shared" si="3"/>
        <v>0.37037037037037035</v>
      </c>
      <c r="S12" s="894">
        <f t="shared" si="3"/>
        <v>0.18518518518518517</v>
      </c>
      <c r="T12" s="894">
        <f t="shared" si="3"/>
        <v>0</v>
      </c>
      <c r="U12" s="897">
        <f t="shared" si="3"/>
        <v>3.7037037037037035E-2</v>
      </c>
      <c r="V12" s="896"/>
      <c r="W12" s="894">
        <f>IFERROR(W11/$V11,0)</f>
        <v>0.14285714285714285</v>
      </c>
      <c r="X12" s="894">
        <f t="shared" ref="X12:AC12" si="4">IFERROR(X11/$V11,0)</f>
        <v>0</v>
      </c>
      <c r="Y12" s="894">
        <f t="shared" si="4"/>
        <v>0.14285714285714285</v>
      </c>
      <c r="Z12" s="894">
        <f t="shared" si="4"/>
        <v>0.42857142857142855</v>
      </c>
      <c r="AA12" s="894">
        <f t="shared" si="4"/>
        <v>0.14285714285714285</v>
      </c>
      <c r="AB12" s="894">
        <f t="shared" si="4"/>
        <v>0</v>
      </c>
      <c r="AC12" s="897">
        <f t="shared" si="4"/>
        <v>0.14285714285714285</v>
      </c>
      <c r="AF12" s="724">
        <f>SUM(G12:M12)</f>
        <v>1</v>
      </c>
      <c r="AG12" s="724">
        <f>SUM(O12:U12)</f>
        <v>0.99999999999999978</v>
      </c>
      <c r="AH12" s="724">
        <f>SUM(W12:AC12)</f>
        <v>0.99999999999999978</v>
      </c>
      <c r="AI12" s="716"/>
      <c r="AJ12" s="716">
        <f>1-AF12</f>
        <v>0</v>
      </c>
      <c r="AK12" s="716">
        <f t="shared" ref="AK12:AL12" si="5">1-AG12</f>
        <v>0</v>
      </c>
      <c r="AL12" s="716">
        <f t="shared" si="5"/>
        <v>0</v>
      </c>
    </row>
    <row r="13" spans="2:38" ht="21" customHeight="1" thickTop="1" x14ac:dyDescent="0.2">
      <c r="B13" s="70" t="s">
        <v>293</v>
      </c>
      <c r="C13" s="278" t="s">
        <v>294</v>
      </c>
      <c r="D13" s="898">
        <f>[1]表1!E14</f>
        <v>44</v>
      </c>
      <c r="E13" s="899">
        <f>[1]表1!G14</f>
        <v>11</v>
      </c>
      <c r="F13" s="900">
        <f>SUM(G13:M13)</f>
        <v>0</v>
      </c>
      <c r="G13" s="901">
        <f>O13+W13</f>
        <v>0</v>
      </c>
      <c r="H13" s="901">
        <f t="shared" ref="H13:K13" si="6">P13+X13</f>
        <v>0</v>
      </c>
      <c r="I13" s="901">
        <f t="shared" si="6"/>
        <v>0</v>
      </c>
      <c r="J13" s="901">
        <f t="shared" si="6"/>
        <v>0</v>
      </c>
      <c r="K13" s="901">
        <f t="shared" si="6"/>
        <v>0</v>
      </c>
      <c r="L13" s="901">
        <f>T13+AB13</f>
        <v>0</v>
      </c>
      <c r="M13" s="901">
        <f>U13+AC13</f>
        <v>0</v>
      </c>
      <c r="N13" s="900">
        <f>SUM(O13:U13)</f>
        <v>0</v>
      </c>
      <c r="O13" s="886">
        <f>'表21-2'!O13+'表21-3'!O13</f>
        <v>0</v>
      </c>
      <c r="P13" s="886">
        <f>'表21-2'!P13+'表21-3'!P13</f>
        <v>0</v>
      </c>
      <c r="Q13" s="886">
        <f>'表21-2'!Q13+'表21-3'!Q13</f>
        <v>0</v>
      </c>
      <c r="R13" s="886">
        <f>'表21-2'!R13+'表21-3'!R13</f>
        <v>0</v>
      </c>
      <c r="S13" s="886">
        <f>'表21-2'!S13+'表21-3'!S13</f>
        <v>0</v>
      </c>
      <c r="T13" s="886">
        <f>'表21-2'!T13+'表21-3'!T13</f>
        <v>0</v>
      </c>
      <c r="U13" s="886">
        <f>'表21-2'!U13+'表21-3'!U13</f>
        <v>0</v>
      </c>
      <c r="V13" s="900">
        <f>SUM(W13:AC13)</f>
        <v>0</v>
      </c>
      <c r="W13" s="886">
        <f>'表21-2'!W13+'表21-3'!W13</f>
        <v>0</v>
      </c>
      <c r="X13" s="886">
        <f>'表21-2'!X13+'表21-3'!X13</f>
        <v>0</v>
      </c>
      <c r="Y13" s="886">
        <f>'表21-2'!Y13+'表21-3'!Y13</f>
        <v>0</v>
      </c>
      <c r="Z13" s="886">
        <f>'表21-2'!Z13+'表21-3'!Z13</f>
        <v>0</v>
      </c>
      <c r="AA13" s="886">
        <f>'表21-2'!AA13+'表21-3'!AA13</f>
        <v>0</v>
      </c>
      <c r="AB13" s="886">
        <f>'表21-2'!AB13+'表21-3'!AB13</f>
        <v>0</v>
      </c>
      <c r="AC13" s="890">
        <f>'表21-2'!AC13+'表21-3'!AC13</f>
        <v>0</v>
      </c>
      <c r="AE13" s="694">
        <f t="shared" ref="AE13" si="7">N13+V13</f>
        <v>0</v>
      </c>
      <c r="AF13" s="694">
        <f t="shared" ref="AF13:AF40" si="8">SUM(G13:M13)</f>
        <v>0</v>
      </c>
      <c r="AG13" s="694">
        <f t="shared" ref="AG13:AG40" si="9">SUM(O13:U13)</f>
        <v>0</v>
      </c>
      <c r="AH13" s="694">
        <f t="shared" ref="AH13:AH40" si="10">SUM(W13:AC13)</f>
        <v>0</v>
      </c>
      <c r="AI13" s="716">
        <f t="shared" ref="AI13" si="11">AE13-F13</f>
        <v>0</v>
      </c>
      <c r="AJ13" s="716">
        <f t="shared" ref="AJ13" si="12">AF13-F13</f>
        <v>0</v>
      </c>
      <c r="AK13" s="716">
        <f t="shared" ref="AK13" si="13">AG13-N13</f>
        <v>0</v>
      </c>
      <c r="AL13" s="716">
        <f t="shared" ref="AL13" si="14">AH13-V13</f>
        <v>0</v>
      </c>
    </row>
    <row r="14" spans="2:38" ht="21" customHeight="1" x14ac:dyDescent="0.2">
      <c r="B14" s="78"/>
      <c r="C14" s="252"/>
      <c r="D14" s="902"/>
      <c r="E14" s="892"/>
      <c r="F14" s="903"/>
      <c r="G14" s="904">
        <f>IFERROR(G13/$F13,0)</f>
        <v>0</v>
      </c>
      <c r="H14" s="904">
        <f t="shared" ref="H14:M14" si="15">IFERROR(H13/$F13,0)</f>
        <v>0</v>
      </c>
      <c r="I14" s="904">
        <f t="shared" si="15"/>
        <v>0</v>
      </c>
      <c r="J14" s="904">
        <f t="shared" si="15"/>
        <v>0</v>
      </c>
      <c r="K14" s="905">
        <f t="shared" si="15"/>
        <v>0</v>
      </c>
      <c r="L14" s="904">
        <f t="shared" si="15"/>
        <v>0</v>
      </c>
      <c r="M14" s="906">
        <f t="shared" si="15"/>
        <v>0</v>
      </c>
      <c r="N14" s="907"/>
      <c r="O14" s="904">
        <f>IFERROR(O13/$N13,0)</f>
        <v>0</v>
      </c>
      <c r="P14" s="904">
        <f t="shared" ref="P14:U14" si="16">IFERROR(P13/$N13,0)</f>
        <v>0</v>
      </c>
      <c r="Q14" s="904">
        <f t="shared" si="16"/>
        <v>0</v>
      </c>
      <c r="R14" s="904">
        <f t="shared" si="16"/>
        <v>0</v>
      </c>
      <c r="S14" s="905">
        <f t="shared" si="16"/>
        <v>0</v>
      </c>
      <c r="T14" s="904">
        <f t="shared" si="16"/>
        <v>0</v>
      </c>
      <c r="U14" s="906">
        <f t="shared" si="16"/>
        <v>0</v>
      </c>
      <c r="V14" s="907"/>
      <c r="W14" s="904">
        <f>IFERROR(W13/$V13,0)</f>
        <v>0</v>
      </c>
      <c r="X14" s="904">
        <f t="shared" ref="X14:AC14" si="17">IFERROR(X13/$V13,0)</f>
        <v>0</v>
      </c>
      <c r="Y14" s="904">
        <f t="shared" si="17"/>
        <v>0</v>
      </c>
      <c r="Z14" s="904">
        <f t="shared" si="17"/>
        <v>0</v>
      </c>
      <c r="AA14" s="904">
        <f t="shared" si="17"/>
        <v>0</v>
      </c>
      <c r="AB14" s="904">
        <f t="shared" si="17"/>
        <v>0</v>
      </c>
      <c r="AC14" s="908">
        <f t="shared" si="17"/>
        <v>0</v>
      </c>
      <c r="AF14" s="724">
        <f t="shared" si="8"/>
        <v>0</v>
      </c>
      <c r="AG14" s="724">
        <f>SUM(O14:U14)</f>
        <v>0</v>
      </c>
      <c r="AH14" s="724">
        <f t="shared" si="10"/>
        <v>0</v>
      </c>
      <c r="AI14" s="716"/>
      <c r="AJ14" s="716">
        <f t="shared" ref="AJ14" si="18">1-AF14</f>
        <v>1</v>
      </c>
      <c r="AK14" s="716">
        <f>1-AG14</f>
        <v>1</v>
      </c>
      <c r="AL14" s="716">
        <f t="shared" ref="AL14" si="19">1-AH14</f>
        <v>1</v>
      </c>
    </row>
    <row r="15" spans="2:38" ht="21" customHeight="1" x14ac:dyDescent="0.2">
      <c r="B15" s="78"/>
      <c r="C15" s="248" t="s">
        <v>295</v>
      </c>
      <c r="D15" s="909">
        <f>[1]表1!E17</f>
        <v>73</v>
      </c>
      <c r="E15" s="887">
        <f>[1]表1!G17</f>
        <v>58</v>
      </c>
      <c r="F15" s="888">
        <f>SUM(G15:M15)</f>
        <v>8</v>
      </c>
      <c r="G15" s="886">
        <f t="shared" ref="G15:M15" si="20">O15+W15</f>
        <v>0</v>
      </c>
      <c r="H15" s="886">
        <f t="shared" si="20"/>
        <v>0</v>
      </c>
      <c r="I15" s="886">
        <f t="shared" si="20"/>
        <v>1</v>
      </c>
      <c r="J15" s="886">
        <f t="shared" si="20"/>
        <v>6</v>
      </c>
      <c r="K15" s="886">
        <f t="shared" si="20"/>
        <v>1</v>
      </c>
      <c r="L15" s="886">
        <f t="shared" si="20"/>
        <v>0</v>
      </c>
      <c r="M15" s="889">
        <f t="shared" si="20"/>
        <v>0</v>
      </c>
      <c r="N15" s="888">
        <f>SUM(O15:U15)</f>
        <v>7</v>
      </c>
      <c r="O15" s="886">
        <f>'表21-2'!O15+'表21-3'!O15</f>
        <v>0</v>
      </c>
      <c r="P15" s="886">
        <f>'表21-2'!P15+'表21-3'!P15</f>
        <v>0</v>
      </c>
      <c r="Q15" s="886">
        <f>'表21-2'!Q15+'表21-3'!Q15</f>
        <v>1</v>
      </c>
      <c r="R15" s="886">
        <f>'表21-2'!R15+'表21-3'!R15</f>
        <v>5</v>
      </c>
      <c r="S15" s="886">
        <f>'表21-2'!S15+'表21-3'!S15</f>
        <v>1</v>
      </c>
      <c r="T15" s="886">
        <f>'表21-2'!T15+'表21-3'!T15</f>
        <v>0</v>
      </c>
      <c r="U15" s="886">
        <f>'表21-2'!U15+'表21-3'!U15</f>
        <v>0</v>
      </c>
      <c r="V15" s="910">
        <f t="shared" ref="V15" si="21">SUM(W15:AC15)</f>
        <v>1</v>
      </c>
      <c r="W15" s="886">
        <f>'表21-2'!W15+'表21-3'!W15</f>
        <v>0</v>
      </c>
      <c r="X15" s="886">
        <f>'表21-2'!X15+'表21-3'!X15</f>
        <v>0</v>
      </c>
      <c r="Y15" s="886">
        <f>'表21-2'!Y15+'表21-3'!Y15</f>
        <v>0</v>
      </c>
      <c r="Z15" s="886">
        <f>'表21-2'!Z15+'表21-3'!Z15</f>
        <v>1</v>
      </c>
      <c r="AA15" s="886">
        <f>'表21-2'!AA15+'表21-3'!AA15</f>
        <v>0</v>
      </c>
      <c r="AB15" s="886">
        <f>'表21-2'!AB15+'表21-3'!AB15</f>
        <v>0</v>
      </c>
      <c r="AC15" s="890">
        <f>'表21-2'!AC15+'表21-3'!AC15</f>
        <v>0</v>
      </c>
      <c r="AE15" s="694">
        <f t="shared" ref="AE15" si="22">N15+V15</f>
        <v>8</v>
      </c>
      <c r="AF15" s="694">
        <f t="shared" si="8"/>
        <v>8</v>
      </c>
      <c r="AG15" s="694">
        <f t="shared" si="9"/>
        <v>7</v>
      </c>
      <c r="AH15" s="694">
        <f t="shared" si="10"/>
        <v>1</v>
      </c>
      <c r="AI15" s="716">
        <f t="shared" ref="AI15" si="23">AE15-F15</f>
        <v>0</v>
      </c>
      <c r="AJ15" s="716">
        <f t="shared" ref="AJ15" si="24">AF15-F15</f>
        <v>0</v>
      </c>
      <c r="AK15" s="716">
        <f t="shared" ref="AK15" si="25">AG15-N15</f>
        <v>0</v>
      </c>
      <c r="AL15" s="716">
        <f t="shared" ref="AL15" si="26">AH15-V15</f>
        <v>0</v>
      </c>
    </row>
    <row r="16" spans="2:38" ht="21" customHeight="1" x14ac:dyDescent="0.2">
      <c r="B16" s="78"/>
      <c r="C16" s="252"/>
      <c r="D16" s="902"/>
      <c r="E16" s="911"/>
      <c r="F16" s="912"/>
      <c r="G16" s="904">
        <f>IFERROR(G15/$F15,0)</f>
        <v>0</v>
      </c>
      <c r="H16" s="904">
        <f t="shared" ref="H16:M16" si="27">IFERROR(H15/$F15,0)</f>
        <v>0</v>
      </c>
      <c r="I16" s="904">
        <f t="shared" si="27"/>
        <v>0.125</v>
      </c>
      <c r="J16" s="904">
        <f t="shared" si="27"/>
        <v>0.75</v>
      </c>
      <c r="K16" s="905">
        <f t="shared" si="27"/>
        <v>0.125</v>
      </c>
      <c r="L16" s="904">
        <f t="shared" si="27"/>
        <v>0</v>
      </c>
      <c r="M16" s="906">
        <f t="shared" si="27"/>
        <v>0</v>
      </c>
      <c r="N16" s="913"/>
      <c r="O16" s="904">
        <f>IFERROR(O15/$N15,0)</f>
        <v>0</v>
      </c>
      <c r="P16" s="904">
        <f t="shared" ref="P16:U16" si="28">IFERROR(P15/$N15,0)</f>
        <v>0</v>
      </c>
      <c r="Q16" s="904">
        <f t="shared" si="28"/>
        <v>0.14285714285714285</v>
      </c>
      <c r="R16" s="904">
        <f t="shared" si="28"/>
        <v>0.7142857142857143</v>
      </c>
      <c r="S16" s="905">
        <f t="shared" si="28"/>
        <v>0.14285714285714285</v>
      </c>
      <c r="T16" s="904">
        <f t="shared" si="28"/>
        <v>0</v>
      </c>
      <c r="U16" s="906">
        <f t="shared" si="28"/>
        <v>0</v>
      </c>
      <c r="V16" s="913"/>
      <c r="W16" s="904">
        <f>IFERROR(W15/$V15,0)</f>
        <v>0</v>
      </c>
      <c r="X16" s="904">
        <f t="shared" ref="X16:AC16" si="29">IFERROR(X15/$V15,0)</f>
        <v>0</v>
      </c>
      <c r="Y16" s="904">
        <f t="shared" si="29"/>
        <v>0</v>
      </c>
      <c r="Z16" s="904">
        <f t="shared" si="29"/>
        <v>1</v>
      </c>
      <c r="AA16" s="904">
        <f t="shared" si="29"/>
        <v>0</v>
      </c>
      <c r="AB16" s="904">
        <f t="shared" si="29"/>
        <v>0</v>
      </c>
      <c r="AC16" s="908">
        <f t="shared" si="29"/>
        <v>0</v>
      </c>
      <c r="AF16" s="724">
        <f t="shared" si="8"/>
        <v>1</v>
      </c>
      <c r="AG16" s="724">
        <f t="shared" si="9"/>
        <v>1</v>
      </c>
      <c r="AH16" s="724">
        <f t="shared" si="10"/>
        <v>1</v>
      </c>
      <c r="AI16" s="716"/>
      <c r="AJ16" s="716">
        <f t="shared" ref="AJ16:AL16" si="30">1-AF16</f>
        <v>0</v>
      </c>
      <c r="AK16" s="716">
        <f t="shared" si="30"/>
        <v>0</v>
      </c>
      <c r="AL16" s="716">
        <f t="shared" si="30"/>
        <v>0</v>
      </c>
    </row>
    <row r="17" spans="2:38" ht="21" customHeight="1" x14ac:dyDescent="0.2">
      <c r="B17" s="78"/>
      <c r="C17" s="248" t="s">
        <v>296</v>
      </c>
      <c r="D17" s="909">
        <f>[1]表1!E20</f>
        <v>24</v>
      </c>
      <c r="E17" s="887">
        <f>[1]表1!G20</f>
        <v>13</v>
      </c>
      <c r="F17" s="910">
        <f t="shared" ref="F17" si="31">SUM(G17:M17)</f>
        <v>1</v>
      </c>
      <c r="G17" s="914">
        <f t="shared" ref="G17:M17" si="32">O17+W17</f>
        <v>0</v>
      </c>
      <c r="H17" s="914">
        <f t="shared" si="32"/>
        <v>0</v>
      </c>
      <c r="I17" s="914">
        <f t="shared" si="32"/>
        <v>0</v>
      </c>
      <c r="J17" s="914">
        <f t="shared" si="32"/>
        <v>0</v>
      </c>
      <c r="K17" s="914">
        <f t="shared" si="32"/>
        <v>1</v>
      </c>
      <c r="L17" s="914">
        <f t="shared" si="32"/>
        <v>0</v>
      </c>
      <c r="M17" s="915">
        <f t="shared" si="32"/>
        <v>0</v>
      </c>
      <c r="N17" s="910">
        <f t="shared" ref="N17" si="33">SUM(O17:U17)</f>
        <v>1</v>
      </c>
      <c r="O17" s="886">
        <f>'表21-2'!O17+'表21-3'!O17</f>
        <v>0</v>
      </c>
      <c r="P17" s="886">
        <f>'表21-2'!P17+'表21-3'!P17</f>
        <v>0</v>
      </c>
      <c r="Q17" s="886">
        <f>'表21-2'!Q17+'表21-3'!Q17</f>
        <v>0</v>
      </c>
      <c r="R17" s="886">
        <f>'表21-2'!R17+'表21-3'!R17</f>
        <v>0</v>
      </c>
      <c r="S17" s="886">
        <f>'表21-2'!S17+'表21-3'!S17</f>
        <v>1</v>
      </c>
      <c r="T17" s="886">
        <f>'表21-2'!T17+'表21-3'!T17</f>
        <v>0</v>
      </c>
      <c r="U17" s="886">
        <f>'表21-2'!U17+'表21-3'!U17</f>
        <v>0</v>
      </c>
      <c r="V17" s="910">
        <f t="shared" ref="V17" si="34">SUM(W17:AC17)</f>
        <v>0</v>
      </c>
      <c r="W17" s="886">
        <f>'表21-2'!W17+'表21-3'!W17</f>
        <v>0</v>
      </c>
      <c r="X17" s="886">
        <f>'表21-2'!X17+'表21-3'!X17</f>
        <v>0</v>
      </c>
      <c r="Y17" s="886">
        <f>'表21-2'!Y17+'表21-3'!Y17</f>
        <v>0</v>
      </c>
      <c r="Z17" s="886">
        <f>'表21-2'!Z17+'表21-3'!Z17</f>
        <v>0</v>
      </c>
      <c r="AA17" s="886">
        <f>'表21-2'!AA17+'表21-3'!AA17</f>
        <v>0</v>
      </c>
      <c r="AB17" s="886">
        <f>'表21-2'!AB17+'表21-3'!AB17</f>
        <v>0</v>
      </c>
      <c r="AC17" s="890">
        <f>'表21-2'!AC17+'表21-3'!AC17</f>
        <v>0</v>
      </c>
      <c r="AE17" s="694">
        <f t="shared" ref="AE17" si="35">N17+V17</f>
        <v>1</v>
      </c>
      <c r="AF17" s="694">
        <f t="shared" si="8"/>
        <v>1</v>
      </c>
      <c r="AG17" s="694">
        <f t="shared" si="9"/>
        <v>1</v>
      </c>
      <c r="AH17" s="694">
        <f t="shared" si="10"/>
        <v>0</v>
      </c>
      <c r="AI17" s="716">
        <f t="shared" ref="AI17" si="36">AE17-F17</f>
        <v>0</v>
      </c>
      <c r="AJ17" s="716">
        <f t="shared" ref="AJ17" si="37">AF17-F17</f>
        <v>0</v>
      </c>
      <c r="AK17" s="716">
        <f t="shared" ref="AK17" si="38">AG17-N17</f>
        <v>0</v>
      </c>
      <c r="AL17" s="716">
        <f t="shared" ref="AL17" si="39">AH17-V17</f>
        <v>0</v>
      </c>
    </row>
    <row r="18" spans="2:38" ht="21" customHeight="1" x14ac:dyDescent="0.2">
      <c r="B18" s="78"/>
      <c r="C18" s="252"/>
      <c r="D18" s="902"/>
      <c r="E18" s="911"/>
      <c r="F18" s="903"/>
      <c r="G18" s="904">
        <f>IFERROR(G17/$F17,0)</f>
        <v>0</v>
      </c>
      <c r="H18" s="904">
        <f t="shared" ref="H18:M18" si="40">IFERROR(H17/$F17,0)</f>
        <v>0</v>
      </c>
      <c r="I18" s="904">
        <f t="shared" si="40"/>
        <v>0</v>
      </c>
      <c r="J18" s="904">
        <f t="shared" si="40"/>
        <v>0</v>
      </c>
      <c r="K18" s="904">
        <f t="shared" si="40"/>
        <v>1</v>
      </c>
      <c r="L18" s="904">
        <f t="shared" si="40"/>
        <v>0</v>
      </c>
      <c r="M18" s="906">
        <f t="shared" si="40"/>
        <v>0</v>
      </c>
      <c r="N18" s="907"/>
      <c r="O18" s="904">
        <f>IFERROR(O17/$N17,0)</f>
        <v>0</v>
      </c>
      <c r="P18" s="904">
        <f t="shared" ref="P18:U18" si="41">IFERROR(P17/$N17,0)</f>
        <v>0</v>
      </c>
      <c r="Q18" s="904">
        <f t="shared" si="41"/>
        <v>0</v>
      </c>
      <c r="R18" s="904">
        <f t="shared" si="41"/>
        <v>0</v>
      </c>
      <c r="S18" s="904">
        <f t="shared" si="41"/>
        <v>1</v>
      </c>
      <c r="T18" s="904">
        <f t="shared" si="41"/>
        <v>0</v>
      </c>
      <c r="U18" s="908">
        <f t="shared" si="41"/>
        <v>0</v>
      </c>
      <c r="V18" s="907"/>
      <c r="W18" s="904">
        <f>IFERROR(W17/$V17,0)</f>
        <v>0</v>
      </c>
      <c r="X18" s="904">
        <f t="shared" ref="X18:AC18" si="42">IFERROR(X17/$V17,0)</f>
        <v>0</v>
      </c>
      <c r="Y18" s="904">
        <f t="shared" si="42"/>
        <v>0</v>
      </c>
      <c r="Z18" s="904">
        <f t="shared" si="42"/>
        <v>0</v>
      </c>
      <c r="AA18" s="904">
        <f t="shared" si="42"/>
        <v>0</v>
      </c>
      <c r="AB18" s="904">
        <f t="shared" si="42"/>
        <v>0</v>
      </c>
      <c r="AC18" s="908">
        <f t="shared" si="42"/>
        <v>0</v>
      </c>
      <c r="AF18" s="724">
        <f t="shared" si="8"/>
        <v>1</v>
      </c>
      <c r="AG18" s="724">
        <f t="shared" si="9"/>
        <v>1</v>
      </c>
      <c r="AH18" s="724">
        <f t="shared" si="10"/>
        <v>0</v>
      </c>
      <c r="AI18" s="716"/>
      <c r="AJ18" s="716">
        <f>1-AF18</f>
        <v>0</v>
      </c>
      <c r="AK18" s="716">
        <f t="shared" ref="AK18:AL18" si="43">1-AG18</f>
        <v>0</v>
      </c>
      <c r="AL18" s="716">
        <f t="shared" si="43"/>
        <v>1</v>
      </c>
    </row>
    <row r="19" spans="2:38" ht="21" customHeight="1" x14ac:dyDescent="0.2">
      <c r="B19" s="78"/>
      <c r="C19" s="248" t="s">
        <v>297</v>
      </c>
      <c r="D19" s="909">
        <f>[1]表1!E23</f>
        <v>81</v>
      </c>
      <c r="E19" s="887">
        <f>[1]表1!G23</f>
        <v>70</v>
      </c>
      <c r="F19" s="888">
        <f t="shared" ref="F19" si="44">SUM(G19:M19)</f>
        <v>2</v>
      </c>
      <c r="G19" s="886">
        <f t="shared" ref="G19:M19" si="45">O19+W19</f>
        <v>2</v>
      </c>
      <c r="H19" s="886">
        <f t="shared" si="45"/>
        <v>0</v>
      </c>
      <c r="I19" s="886">
        <f t="shared" si="45"/>
        <v>0</v>
      </c>
      <c r="J19" s="886">
        <f t="shared" si="45"/>
        <v>0</v>
      </c>
      <c r="K19" s="886">
        <f t="shared" si="45"/>
        <v>0</v>
      </c>
      <c r="L19" s="886">
        <f t="shared" si="45"/>
        <v>0</v>
      </c>
      <c r="M19" s="889">
        <f t="shared" si="45"/>
        <v>0</v>
      </c>
      <c r="N19" s="888">
        <f t="shared" ref="N19" si="46">SUM(O19:U19)</f>
        <v>2</v>
      </c>
      <c r="O19" s="886">
        <f>'表21-2'!O19+'表21-3'!O19</f>
        <v>2</v>
      </c>
      <c r="P19" s="886">
        <f>'表21-2'!P19+'表21-3'!P19</f>
        <v>0</v>
      </c>
      <c r="Q19" s="886">
        <f>'表21-2'!Q19+'表21-3'!Q19</f>
        <v>0</v>
      </c>
      <c r="R19" s="886">
        <f>'表21-2'!R19+'表21-3'!R19</f>
        <v>0</v>
      </c>
      <c r="S19" s="886">
        <f>'表21-2'!S19+'表21-3'!S19</f>
        <v>0</v>
      </c>
      <c r="T19" s="886">
        <f>'表21-2'!T19+'表21-3'!T19</f>
        <v>0</v>
      </c>
      <c r="U19" s="886">
        <f>'表21-2'!U19+'表21-3'!U19</f>
        <v>0</v>
      </c>
      <c r="V19" s="910">
        <f t="shared" ref="V19" si="47">SUM(W19:AC19)</f>
        <v>0</v>
      </c>
      <c r="W19" s="886">
        <f>'表21-2'!W19+'表21-3'!W19</f>
        <v>0</v>
      </c>
      <c r="X19" s="886">
        <f>'表21-2'!X19+'表21-3'!X19</f>
        <v>0</v>
      </c>
      <c r="Y19" s="886">
        <f>'表21-2'!Y19+'表21-3'!Y19</f>
        <v>0</v>
      </c>
      <c r="Z19" s="886">
        <f>'表21-2'!Z19+'表21-3'!Z19</f>
        <v>0</v>
      </c>
      <c r="AA19" s="886">
        <f>'表21-2'!AA19+'表21-3'!AA19</f>
        <v>0</v>
      </c>
      <c r="AB19" s="886">
        <f>'表21-2'!AB19+'表21-3'!AB19</f>
        <v>0</v>
      </c>
      <c r="AC19" s="890">
        <f>'表21-2'!AC19+'表21-3'!AC19</f>
        <v>0</v>
      </c>
      <c r="AE19" s="694">
        <f t="shared" ref="AE19" si="48">N19+V19</f>
        <v>2</v>
      </c>
      <c r="AF19" s="694">
        <f t="shared" si="8"/>
        <v>2</v>
      </c>
      <c r="AG19" s="694">
        <f t="shared" si="9"/>
        <v>2</v>
      </c>
      <c r="AH19" s="694">
        <f t="shared" si="10"/>
        <v>0</v>
      </c>
      <c r="AI19" s="716">
        <f t="shared" ref="AI19" si="49">AE19-F19</f>
        <v>0</v>
      </c>
      <c r="AJ19" s="716">
        <f t="shared" ref="AJ19" si="50">AF19-F19</f>
        <v>0</v>
      </c>
      <c r="AK19" s="716">
        <f t="shared" ref="AK19" si="51">AG19-N19</f>
        <v>0</v>
      </c>
      <c r="AL19" s="716">
        <f t="shared" ref="AL19" si="52">AH19-V19</f>
        <v>0</v>
      </c>
    </row>
    <row r="20" spans="2:38" ht="21" customHeight="1" x14ac:dyDescent="0.2">
      <c r="B20" s="78"/>
      <c r="C20" s="252"/>
      <c r="D20" s="902"/>
      <c r="E20" s="911"/>
      <c r="F20" s="912"/>
      <c r="G20" s="904">
        <f>IFERROR(G19/$F19,0)</f>
        <v>1</v>
      </c>
      <c r="H20" s="904">
        <f t="shared" ref="H20:M20" si="53">IFERROR(H19/$F19,0)</f>
        <v>0</v>
      </c>
      <c r="I20" s="904">
        <f t="shared" si="53"/>
        <v>0</v>
      </c>
      <c r="J20" s="904">
        <f t="shared" si="53"/>
        <v>0</v>
      </c>
      <c r="K20" s="916">
        <f t="shared" si="53"/>
        <v>0</v>
      </c>
      <c r="L20" s="916">
        <f t="shared" si="53"/>
        <v>0</v>
      </c>
      <c r="M20" s="916">
        <f t="shared" si="53"/>
        <v>0</v>
      </c>
      <c r="N20" s="913"/>
      <c r="O20" s="904">
        <f>IFERROR(O19/$N19,0)</f>
        <v>1</v>
      </c>
      <c r="P20" s="904">
        <f>IFERROR(P19/$N19,0)</f>
        <v>0</v>
      </c>
      <c r="Q20" s="904">
        <f t="shared" ref="Q20:U20" si="54">IFERROR(Q19/$N19,0)</f>
        <v>0</v>
      </c>
      <c r="R20" s="904">
        <f t="shared" si="54"/>
        <v>0</v>
      </c>
      <c r="S20" s="916">
        <f t="shared" si="54"/>
        <v>0</v>
      </c>
      <c r="T20" s="916">
        <f t="shared" si="54"/>
        <v>0</v>
      </c>
      <c r="U20" s="916">
        <f t="shared" si="54"/>
        <v>0</v>
      </c>
      <c r="V20" s="907"/>
      <c r="W20" s="904">
        <f>IFERROR(W19/$V19,0)</f>
        <v>0</v>
      </c>
      <c r="X20" s="904">
        <f t="shared" ref="X20:AC20" si="55">IFERROR(X19/$V19,0)</f>
        <v>0</v>
      </c>
      <c r="Y20" s="904">
        <f t="shared" si="55"/>
        <v>0</v>
      </c>
      <c r="Z20" s="904">
        <f t="shared" si="55"/>
        <v>0</v>
      </c>
      <c r="AA20" s="916">
        <f t="shared" si="55"/>
        <v>0</v>
      </c>
      <c r="AB20" s="916">
        <f t="shared" si="55"/>
        <v>0</v>
      </c>
      <c r="AC20" s="916">
        <f t="shared" si="55"/>
        <v>0</v>
      </c>
      <c r="AF20" s="724">
        <f t="shared" si="8"/>
        <v>1</v>
      </c>
      <c r="AG20" s="724">
        <f>SUM(O20:U20)</f>
        <v>1</v>
      </c>
      <c r="AH20" s="724">
        <f t="shared" si="10"/>
        <v>0</v>
      </c>
      <c r="AI20" s="716"/>
      <c r="AJ20" s="716">
        <f t="shared" ref="AJ20" si="56">1-AF20</f>
        <v>0</v>
      </c>
      <c r="AK20" s="716">
        <f>1-AG20</f>
        <v>0</v>
      </c>
      <c r="AL20" s="716">
        <f t="shared" ref="AL20" si="57">1-AH20</f>
        <v>1</v>
      </c>
    </row>
    <row r="21" spans="2:38" ht="21" customHeight="1" x14ac:dyDescent="0.2">
      <c r="B21" s="78"/>
      <c r="C21" s="248" t="s">
        <v>298</v>
      </c>
      <c r="D21" s="909">
        <f>[1]表1!E26</f>
        <v>8</v>
      </c>
      <c r="E21" s="887">
        <f>[1]表1!G26</f>
        <v>6</v>
      </c>
      <c r="F21" s="910">
        <f t="shared" ref="F21" si="58">SUM(G21:M21)</f>
        <v>1</v>
      </c>
      <c r="G21" s="914">
        <f t="shared" ref="G21:M21" si="59">O21+W21</f>
        <v>0</v>
      </c>
      <c r="H21" s="914">
        <f t="shared" si="59"/>
        <v>0</v>
      </c>
      <c r="I21" s="914">
        <f t="shared" si="59"/>
        <v>0</v>
      </c>
      <c r="J21" s="914">
        <f t="shared" si="59"/>
        <v>0</v>
      </c>
      <c r="K21" s="914">
        <f t="shared" si="59"/>
        <v>1</v>
      </c>
      <c r="L21" s="914">
        <f t="shared" si="59"/>
        <v>0</v>
      </c>
      <c r="M21" s="915">
        <f t="shared" si="59"/>
        <v>0</v>
      </c>
      <c r="N21" s="910">
        <f t="shared" ref="N21" si="60">SUM(O21:U21)</f>
        <v>1</v>
      </c>
      <c r="O21" s="886">
        <f>'表21-2'!O21+'表21-3'!O21</f>
        <v>0</v>
      </c>
      <c r="P21" s="886">
        <f>'表21-2'!P21+'表21-3'!P21</f>
        <v>0</v>
      </c>
      <c r="Q21" s="886">
        <f>'表21-2'!Q21+'表21-3'!Q21</f>
        <v>0</v>
      </c>
      <c r="R21" s="886">
        <f>'表21-2'!R21+'表21-3'!R21</f>
        <v>0</v>
      </c>
      <c r="S21" s="886">
        <f>'表21-2'!S21+'表21-3'!S21</f>
        <v>1</v>
      </c>
      <c r="T21" s="886">
        <f>'表21-2'!T21+'表21-3'!T21</f>
        <v>0</v>
      </c>
      <c r="U21" s="886">
        <f>'表21-2'!U21+'表21-3'!U21</f>
        <v>0</v>
      </c>
      <c r="V21" s="910">
        <f t="shared" ref="V21" si="61">SUM(W21:AC21)</f>
        <v>0</v>
      </c>
      <c r="W21" s="886">
        <f>'表21-2'!W21+'表21-3'!W21</f>
        <v>0</v>
      </c>
      <c r="X21" s="886">
        <f>'表21-2'!X21+'表21-3'!X21</f>
        <v>0</v>
      </c>
      <c r="Y21" s="886">
        <f>'表21-2'!Y21+'表21-3'!Y21</f>
        <v>0</v>
      </c>
      <c r="Z21" s="886">
        <f>'表21-2'!Z21+'表21-3'!Z21</f>
        <v>0</v>
      </c>
      <c r="AA21" s="886">
        <f>'表21-2'!AA21+'表21-3'!AA21</f>
        <v>0</v>
      </c>
      <c r="AB21" s="886">
        <f>'表21-2'!AB21+'表21-3'!AB21</f>
        <v>0</v>
      </c>
      <c r="AC21" s="890">
        <f>'表21-2'!AC21+'表21-3'!AC21</f>
        <v>0</v>
      </c>
      <c r="AE21" s="694">
        <f t="shared" ref="AE21" si="62">N21+V21</f>
        <v>1</v>
      </c>
      <c r="AF21" s="694">
        <f t="shared" si="8"/>
        <v>1</v>
      </c>
      <c r="AG21" s="694">
        <f t="shared" si="9"/>
        <v>1</v>
      </c>
      <c r="AH21" s="694">
        <f t="shared" si="10"/>
        <v>0</v>
      </c>
      <c r="AI21" s="716">
        <f t="shared" ref="AI21" si="63">AE21-F21</f>
        <v>0</v>
      </c>
      <c r="AJ21" s="716">
        <f t="shared" ref="AJ21" si="64">AF21-F21</f>
        <v>0</v>
      </c>
      <c r="AK21" s="716">
        <f t="shared" ref="AK21" si="65">AG21-N21</f>
        <v>0</v>
      </c>
      <c r="AL21" s="716">
        <f t="shared" ref="AL21" si="66">AH21-V21</f>
        <v>0</v>
      </c>
    </row>
    <row r="22" spans="2:38" ht="21" customHeight="1" x14ac:dyDescent="0.2">
      <c r="B22" s="78"/>
      <c r="C22" s="252"/>
      <c r="D22" s="902"/>
      <c r="E22" s="911"/>
      <c r="F22" s="903"/>
      <c r="G22" s="917">
        <f>IFERROR(G21/$F21,0)</f>
        <v>0</v>
      </c>
      <c r="H22" s="917">
        <f t="shared" ref="H22:M22" si="67">IFERROR(H21/$F21,0)</f>
        <v>0</v>
      </c>
      <c r="I22" s="917">
        <f t="shared" si="67"/>
        <v>0</v>
      </c>
      <c r="J22" s="917">
        <f t="shared" si="67"/>
        <v>0</v>
      </c>
      <c r="K22" s="917">
        <f t="shared" si="67"/>
        <v>1</v>
      </c>
      <c r="L22" s="917">
        <f t="shared" si="67"/>
        <v>0</v>
      </c>
      <c r="M22" s="918">
        <f t="shared" si="67"/>
        <v>0</v>
      </c>
      <c r="N22" s="907"/>
      <c r="O22" s="904">
        <f>IFERROR(O21/$N21,0)</f>
        <v>0</v>
      </c>
      <c r="P22" s="904">
        <f t="shared" ref="P22:U22" si="68">IFERROR(P21/$N21,0)</f>
        <v>0</v>
      </c>
      <c r="Q22" s="904">
        <f t="shared" si="68"/>
        <v>0</v>
      </c>
      <c r="R22" s="904">
        <f t="shared" si="68"/>
        <v>0</v>
      </c>
      <c r="S22" s="904">
        <f t="shared" si="68"/>
        <v>1</v>
      </c>
      <c r="T22" s="904">
        <f t="shared" si="68"/>
        <v>0</v>
      </c>
      <c r="U22" s="908">
        <f t="shared" si="68"/>
        <v>0</v>
      </c>
      <c r="V22" s="907"/>
      <c r="W22" s="904">
        <f>IFERROR(W21/$V21,0)</f>
        <v>0</v>
      </c>
      <c r="X22" s="904">
        <f t="shared" ref="X22:AC22" si="69">IFERROR(X21/$V21,0)</f>
        <v>0</v>
      </c>
      <c r="Y22" s="904">
        <f t="shared" si="69"/>
        <v>0</v>
      </c>
      <c r="Z22" s="904">
        <f t="shared" si="69"/>
        <v>0</v>
      </c>
      <c r="AA22" s="904">
        <f t="shared" si="69"/>
        <v>0</v>
      </c>
      <c r="AB22" s="904">
        <f t="shared" si="69"/>
        <v>0</v>
      </c>
      <c r="AC22" s="908">
        <f t="shared" si="69"/>
        <v>0</v>
      </c>
      <c r="AF22" s="724">
        <f t="shared" si="8"/>
        <v>1</v>
      </c>
      <c r="AG22" s="724">
        <f t="shared" si="9"/>
        <v>1</v>
      </c>
      <c r="AH22" s="724">
        <f t="shared" si="10"/>
        <v>0</v>
      </c>
      <c r="AI22" s="716"/>
      <c r="AJ22" s="716">
        <f t="shared" ref="AJ22:AL22" si="70">1-AF22</f>
        <v>0</v>
      </c>
      <c r="AK22" s="716">
        <f t="shared" si="70"/>
        <v>0</v>
      </c>
      <c r="AL22" s="716">
        <f t="shared" si="70"/>
        <v>1</v>
      </c>
    </row>
    <row r="23" spans="2:38" ht="21" customHeight="1" x14ac:dyDescent="0.2">
      <c r="B23" s="78"/>
      <c r="C23" s="248" t="s">
        <v>299</v>
      </c>
      <c r="D23" s="909">
        <f>[1]表1!E29</f>
        <v>149</v>
      </c>
      <c r="E23" s="919">
        <f>[1]表1!G29</f>
        <v>125</v>
      </c>
      <c r="F23" s="888">
        <f t="shared" ref="F23" si="71">SUM(G23:M23)</f>
        <v>22</v>
      </c>
      <c r="G23" s="886">
        <f t="shared" ref="G23:M23" si="72">O23+W23</f>
        <v>5</v>
      </c>
      <c r="H23" s="886">
        <f t="shared" si="72"/>
        <v>2</v>
      </c>
      <c r="I23" s="886">
        <f t="shared" si="72"/>
        <v>3</v>
      </c>
      <c r="J23" s="886">
        <f t="shared" si="72"/>
        <v>7</v>
      </c>
      <c r="K23" s="886">
        <f t="shared" si="72"/>
        <v>3</v>
      </c>
      <c r="L23" s="886">
        <f t="shared" si="72"/>
        <v>0</v>
      </c>
      <c r="M23" s="889">
        <f t="shared" si="72"/>
        <v>2</v>
      </c>
      <c r="N23" s="888">
        <f t="shared" ref="N23" si="73">SUM(O23:U23)</f>
        <v>16</v>
      </c>
      <c r="O23" s="886">
        <f>'表21-2'!O23+'表21-3'!O23</f>
        <v>4</v>
      </c>
      <c r="P23" s="886">
        <f>'表21-2'!P23+'表21-3'!P23</f>
        <v>2</v>
      </c>
      <c r="Q23" s="886">
        <f>'表21-2'!Q23+'表21-3'!Q23</f>
        <v>2</v>
      </c>
      <c r="R23" s="886">
        <f>'表21-2'!R23+'表21-3'!R23</f>
        <v>5</v>
      </c>
      <c r="S23" s="886">
        <f>'表21-2'!S23+'表21-3'!S23</f>
        <v>2</v>
      </c>
      <c r="T23" s="886">
        <f>'表21-2'!T23+'表21-3'!T23</f>
        <v>0</v>
      </c>
      <c r="U23" s="886">
        <f>'表21-2'!U23+'表21-3'!U23</f>
        <v>1</v>
      </c>
      <c r="V23" s="910">
        <f t="shared" ref="V23" si="74">SUM(W23:AC23)</f>
        <v>6</v>
      </c>
      <c r="W23" s="886">
        <f>'表21-2'!W23+'表21-3'!W23</f>
        <v>1</v>
      </c>
      <c r="X23" s="886">
        <f>'表21-2'!X23+'表21-3'!X23</f>
        <v>0</v>
      </c>
      <c r="Y23" s="886">
        <f>'表21-2'!Y23+'表21-3'!Y23</f>
        <v>1</v>
      </c>
      <c r="Z23" s="886">
        <f>'表21-2'!Z23+'表21-3'!Z23</f>
        <v>2</v>
      </c>
      <c r="AA23" s="886">
        <f>'表21-2'!AA23+'表21-3'!AA23</f>
        <v>1</v>
      </c>
      <c r="AB23" s="886">
        <f>'表21-2'!AB23+'表21-3'!AB23</f>
        <v>0</v>
      </c>
      <c r="AC23" s="890">
        <f>'表21-2'!AC23+'表21-3'!AC23</f>
        <v>1</v>
      </c>
      <c r="AE23" s="694">
        <f t="shared" ref="AE23" si="75">N23+V23</f>
        <v>22</v>
      </c>
      <c r="AF23" s="694">
        <f t="shared" si="8"/>
        <v>22</v>
      </c>
      <c r="AG23" s="694">
        <f t="shared" si="9"/>
        <v>16</v>
      </c>
      <c r="AH23" s="694">
        <f t="shared" si="10"/>
        <v>6</v>
      </c>
      <c r="AI23" s="716">
        <f t="shared" ref="AI23" si="76">AE23-F23</f>
        <v>0</v>
      </c>
      <c r="AJ23" s="716">
        <f t="shared" ref="AJ23" si="77">AF23-F23</f>
        <v>0</v>
      </c>
      <c r="AK23" s="716">
        <f t="shared" ref="AK23" si="78">AG23-N23</f>
        <v>0</v>
      </c>
      <c r="AL23" s="716">
        <f t="shared" ref="AL23" si="79">AH23-V23</f>
        <v>0</v>
      </c>
    </row>
    <row r="24" spans="2:38" ht="21" customHeight="1" thickBot="1" x14ac:dyDescent="0.25">
      <c r="B24" s="98"/>
      <c r="C24" s="318"/>
      <c r="D24" s="902"/>
      <c r="E24" s="920"/>
      <c r="F24" s="893"/>
      <c r="G24" s="921">
        <f>IFERROR(G23/$F23,0)</f>
        <v>0.22727272727272727</v>
      </c>
      <c r="H24" s="921">
        <f t="shared" ref="H24:M24" si="80">IFERROR(H23/$F23,0)</f>
        <v>9.0909090909090912E-2</v>
      </c>
      <c r="I24" s="921">
        <f t="shared" si="80"/>
        <v>0.13636363636363635</v>
      </c>
      <c r="J24" s="921">
        <f t="shared" si="80"/>
        <v>0.31818181818181818</v>
      </c>
      <c r="K24" s="922">
        <f t="shared" si="80"/>
        <v>0.13636363636363635</v>
      </c>
      <c r="L24" s="921">
        <f t="shared" si="80"/>
        <v>0</v>
      </c>
      <c r="M24" s="923">
        <f t="shared" si="80"/>
        <v>9.0909090909090912E-2</v>
      </c>
      <c r="N24" s="896"/>
      <c r="O24" s="921">
        <f>IFERROR(O23/$N23,0)</f>
        <v>0.25</v>
      </c>
      <c r="P24" s="921">
        <f t="shared" ref="P24:U24" si="81">IFERROR(P23/$N23,0)</f>
        <v>0.125</v>
      </c>
      <c r="Q24" s="921">
        <f t="shared" si="81"/>
        <v>0.125</v>
      </c>
      <c r="R24" s="921">
        <f t="shared" si="81"/>
        <v>0.3125</v>
      </c>
      <c r="S24" s="922">
        <f t="shared" si="81"/>
        <v>0.125</v>
      </c>
      <c r="T24" s="921">
        <f t="shared" si="81"/>
        <v>0</v>
      </c>
      <c r="U24" s="923">
        <f t="shared" si="81"/>
        <v>6.25E-2</v>
      </c>
      <c r="V24" s="896"/>
      <c r="W24" s="921">
        <f>IFERROR(W23/$V23,0)</f>
        <v>0.16666666666666666</v>
      </c>
      <c r="X24" s="921">
        <f t="shared" ref="X24:AC24" si="82">IFERROR(X23/$V23,0)</f>
        <v>0</v>
      </c>
      <c r="Y24" s="921">
        <f t="shared" si="82"/>
        <v>0.16666666666666666</v>
      </c>
      <c r="Z24" s="921">
        <f t="shared" si="82"/>
        <v>0.33333333333333331</v>
      </c>
      <c r="AA24" s="922">
        <f t="shared" si="82"/>
        <v>0.16666666666666666</v>
      </c>
      <c r="AB24" s="921">
        <f t="shared" si="82"/>
        <v>0</v>
      </c>
      <c r="AC24" s="923">
        <f t="shared" si="82"/>
        <v>0.16666666666666666</v>
      </c>
      <c r="AF24" s="724">
        <f t="shared" si="8"/>
        <v>1</v>
      </c>
      <c r="AG24" s="724">
        <f t="shared" si="9"/>
        <v>1</v>
      </c>
      <c r="AH24" s="724">
        <f t="shared" si="10"/>
        <v>0.99999999999999989</v>
      </c>
      <c r="AI24" s="716"/>
      <c r="AJ24" s="716">
        <f t="shared" ref="AJ24:AL24" si="83">1-AF24</f>
        <v>0</v>
      </c>
      <c r="AK24" s="716">
        <f t="shared" si="83"/>
        <v>0</v>
      </c>
      <c r="AL24" s="716">
        <f t="shared" si="83"/>
        <v>0</v>
      </c>
    </row>
    <row r="25" spans="2:38" ht="21" customHeight="1" thickTop="1" x14ac:dyDescent="0.2">
      <c r="B25" s="70" t="s">
        <v>224</v>
      </c>
      <c r="C25" s="252" t="s">
        <v>300</v>
      </c>
      <c r="D25" s="898">
        <f>[1]表1!E32</f>
        <v>79</v>
      </c>
      <c r="E25" s="899">
        <f>[1]表1!G32</f>
        <v>48</v>
      </c>
      <c r="F25" s="910">
        <f t="shared" ref="F25" si="84">SUM(G25:M25)</f>
        <v>0</v>
      </c>
      <c r="G25" s="914">
        <f t="shared" ref="G25:M25" si="85">O25+W25</f>
        <v>0</v>
      </c>
      <c r="H25" s="914">
        <f t="shared" si="85"/>
        <v>0</v>
      </c>
      <c r="I25" s="914">
        <f t="shared" si="85"/>
        <v>0</v>
      </c>
      <c r="J25" s="914">
        <f t="shared" si="85"/>
        <v>0</v>
      </c>
      <c r="K25" s="914">
        <f t="shared" si="85"/>
        <v>0</v>
      </c>
      <c r="L25" s="914">
        <f t="shared" si="85"/>
        <v>0</v>
      </c>
      <c r="M25" s="915">
        <f t="shared" si="85"/>
        <v>0</v>
      </c>
      <c r="N25" s="910">
        <f t="shared" ref="N25" si="86">SUM(O25:U25)</f>
        <v>0</v>
      </c>
      <c r="O25" s="914">
        <f>'表21-2'!O25+'表21-3'!O25</f>
        <v>0</v>
      </c>
      <c r="P25" s="914">
        <f>'表21-2'!P25+'表21-3'!P25</f>
        <v>0</v>
      </c>
      <c r="Q25" s="914">
        <f>'表21-2'!Q25+'表21-3'!Q25</f>
        <v>0</v>
      </c>
      <c r="R25" s="914">
        <f>'表21-2'!R25+'表21-3'!R25</f>
        <v>0</v>
      </c>
      <c r="S25" s="914">
        <f>'表21-2'!S25+'表21-3'!S25</f>
        <v>0</v>
      </c>
      <c r="T25" s="914">
        <f>'表21-2'!T25+'表21-3'!T25</f>
        <v>0</v>
      </c>
      <c r="U25" s="914">
        <f>'表21-2'!U25+'表21-3'!U25</f>
        <v>0</v>
      </c>
      <c r="V25" s="910">
        <f t="shared" ref="V25" si="87">SUM(W25:AC25)</f>
        <v>0</v>
      </c>
      <c r="W25" s="914">
        <f>'表21-2'!W25+'表21-3'!W25</f>
        <v>0</v>
      </c>
      <c r="X25" s="914">
        <f>'表21-2'!X25+'表21-3'!X25</f>
        <v>0</v>
      </c>
      <c r="Y25" s="914">
        <f>'表21-2'!Y25+'表21-3'!Y25</f>
        <v>0</v>
      </c>
      <c r="Z25" s="914">
        <f>'表21-2'!Z25+'表21-3'!Z25</f>
        <v>0</v>
      </c>
      <c r="AA25" s="914">
        <f>'表21-2'!AA25+'表21-3'!AA25</f>
        <v>0</v>
      </c>
      <c r="AB25" s="914">
        <f>'表21-2'!AB25+'表21-3'!AB25</f>
        <v>0</v>
      </c>
      <c r="AC25" s="924">
        <f>'表21-2'!AC25+'表21-3'!AC25</f>
        <v>0</v>
      </c>
      <c r="AE25" s="694">
        <f t="shared" ref="AE25" si="88">N25+V25</f>
        <v>0</v>
      </c>
      <c r="AF25" s="694">
        <f t="shared" si="8"/>
        <v>0</v>
      </c>
      <c r="AG25" s="694">
        <f t="shared" si="9"/>
        <v>0</v>
      </c>
      <c r="AH25" s="694">
        <f t="shared" si="10"/>
        <v>0</v>
      </c>
      <c r="AI25" s="716">
        <f t="shared" ref="AI25" si="89">AE25-F25</f>
        <v>0</v>
      </c>
      <c r="AJ25" s="716">
        <f t="shared" ref="AJ25" si="90">AF25-F25</f>
        <v>0</v>
      </c>
      <c r="AK25" s="716">
        <f t="shared" ref="AK25" si="91">AG25-N25</f>
        <v>0</v>
      </c>
      <c r="AL25" s="716">
        <f t="shared" ref="AL25" si="92">AH25-V25</f>
        <v>0</v>
      </c>
    </row>
    <row r="26" spans="2:38" ht="21" customHeight="1" x14ac:dyDescent="0.2">
      <c r="B26" s="78"/>
      <c r="C26" s="252"/>
      <c r="D26" s="902"/>
      <c r="E26" s="925"/>
      <c r="F26" s="903"/>
      <c r="G26" s="904">
        <f>IFERROR(G25/$F25,0)</f>
        <v>0</v>
      </c>
      <c r="H26" s="904">
        <f t="shared" ref="H26:M26" si="93">IFERROR(H25/$F25,0)</f>
        <v>0</v>
      </c>
      <c r="I26" s="904">
        <f t="shared" si="93"/>
        <v>0</v>
      </c>
      <c r="J26" s="904">
        <f t="shared" si="93"/>
        <v>0</v>
      </c>
      <c r="K26" s="905">
        <f t="shared" si="93"/>
        <v>0</v>
      </c>
      <c r="L26" s="904">
        <f t="shared" si="93"/>
        <v>0</v>
      </c>
      <c r="M26" s="906">
        <f t="shared" si="93"/>
        <v>0</v>
      </c>
      <c r="N26" s="907"/>
      <c r="O26" s="904">
        <f>IFERROR(O25/$N25,0)</f>
        <v>0</v>
      </c>
      <c r="P26" s="904">
        <f t="shared" ref="P26:U26" si="94">IFERROR(P25/$N25,0)</f>
        <v>0</v>
      </c>
      <c r="Q26" s="904">
        <f t="shared" si="94"/>
        <v>0</v>
      </c>
      <c r="R26" s="904">
        <f t="shared" si="94"/>
        <v>0</v>
      </c>
      <c r="S26" s="905">
        <f t="shared" si="94"/>
        <v>0</v>
      </c>
      <c r="T26" s="904">
        <f t="shared" si="94"/>
        <v>0</v>
      </c>
      <c r="U26" s="906">
        <f t="shared" si="94"/>
        <v>0</v>
      </c>
      <c r="V26" s="907"/>
      <c r="W26" s="904">
        <f>IFERROR(W25/$V25,0)</f>
        <v>0</v>
      </c>
      <c r="X26" s="904">
        <f t="shared" ref="X26:AC26" si="95">IFERROR(X25/$V25,0)</f>
        <v>0</v>
      </c>
      <c r="Y26" s="904">
        <f t="shared" si="95"/>
        <v>0</v>
      </c>
      <c r="Z26" s="904">
        <f t="shared" si="95"/>
        <v>0</v>
      </c>
      <c r="AA26" s="904">
        <f t="shared" si="95"/>
        <v>0</v>
      </c>
      <c r="AB26" s="904">
        <f t="shared" si="95"/>
        <v>0</v>
      </c>
      <c r="AC26" s="908">
        <f t="shared" si="95"/>
        <v>0</v>
      </c>
      <c r="AF26" s="724">
        <f>SUM(G26:M26)</f>
        <v>0</v>
      </c>
      <c r="AG26" s="724">
        <f t="shared" si="9"/>
        <v>0</v>
      </c>
      <c r="AH26" s="724">
        <f t="shared" si="10"/>
        <v>0</v>
      </c>
      <c r="AI26" s="716"/>
      <c r="AJ26" s="716">
        <f t="shared" ref="AJ26:AL26" si="96">1-AF26</f>
        <v>1</v>
      </c>
      <c r="AK26" s="716">
        <f t="shared" si="96"/>
        <v>1</v>
      </c>
      <c r="AL26" s="716">
        <f t="shared" si="96"/>
        <v>1</v>
      </c>
    </row>
    <row r="27" spans="2:38" ht="21" customHeight="1" x14ac:dyDescent="0.2">
      <c r="B27" s="78"/>
      <c r="C27" s="248" t="s">
        <v>301</v>
      </c>
      <c r="D27" s="909">
        <f>[1]表1!E35</f>
        <v>164</v>
      </c>
      <c r="E27" s="887">
        <f>[1]表1!G35</f>
        <v>119</v>
      </c>
      <c r="F27" s="888">
        <f t="shared" ref="F27" si="97">SUM(G27:M27)</f>
        <v>4</v>
      </c>
      <c r="G27" s="886">
        <f t="shared" ref="G27:M27" si="98">O27+W27</f>
        <v>1</v>
      </c>
      <c r="H27" s="886">
        <f t="shared" si="98"/>
        <v>2</v>
      </c>
      <c r="I27" s="886">
        <f t="shared" si="98"/>
        <v>0</v>
      </c>
      <c r="J27" s="886">
        <f t="shared" si="98"/>
        <v>1</v>
      </c>
      <c r="K27" s="886">
        <f t="shared" si="98"/>
        <v>0</v>
      </c>
      <c r="L27" s="886">
        <f t="shared" si="98"/>
        <v>0</v>
      </c>
      <c r="M27" s="889">
        <f t="shared" si="98"/>
        <v>0</v>
      </c>
      <c r="N27" s="888">
        <f t="shared" ref="N27" si="99">SUM(O27:U27)</f>
        <v>3</v>
      </c>
      <c r="O27" s="886">
        <f>'表21-2'!O27+'表21-3'!O27</f>
        <v>0</v>
      </c>
      <c r="P27" s="886">
        <f>'表21-2'!P27+'表21-3'!P27</f>
        <v>2</v>
      </c>
      <c r="Q27" s="886">
        <f>'表21-2'!Q27+'表21-3'!Q27</f>
        <v>0</v>
      </c>
      <c r="R27" s="886">
        <f>'表21-2'!R27+'表21-3'!R27</f>
        <v>1</v>
      </c>
      <c r="S27" s="886">
        <f>'表21-2'!S27+'表21-3'!S27</f>
        <v>0</v>
      </c>
      <c r="T27" s="886">
        <f>'表21-2'!T27+'表21-3'!T27</f>
        <v>0</v>
      </c>
      <c r="U27" s="886">
        <f>'表21-2'!U27+'表21-3'!U27</f>
        <v>0</v>
      </c>
      <c r="V27" s="888">
        <f t="shared" ref="V27" si="100">SUM(W27:AC27)</f>
        <v>1</v>
      </c>
      <c r="W27" s="886">
        <f>'表21-2'!W27+'表21-3'!W27</f>
        <v>1</v>
      </c>
      <c r="X27" s="886">
        <f>'表21-2'!X27+'表21-3'!X27</f>
        <v>0</v>
      </c>
      <c r="Y27" s="886">
        <f>'表21-2'!Y27+'表21-3'!Y27</f>
        <v>0</v>
      </c>
      <c r="Z27" s="886">
        <f>'表21-2'!Z27+'表21-3'!Z27</f>
        <v>0</v>
      </c>
      <c r="AA27" s="886">
        <f>'表21-2'!AA27+'表21-3'!AA27</f>
        <v>0</v>
      </c>
      <c r="AB27" s="886">
        <f>'表21-2'!AB27+'表21-3'!AB27</f>
        <v>0</v>
      </c>
      <c r="AC27" s="890">
        <f>'表21-2'!AC27+'表21-3'!AC27</f>
        <v>0</v>
      </c>
      <c r="AE27" s="694">
        <f t="shared" ref="AE27" si="101">N27+V27</f>
        <v>4</v>
      </c>
      <c r="AF27" s="694">
        <f t="shared" si="8"/>
        <v>4</v>
      </c>
      <c r="AG27" s="694">
        <f t="shared" si="9"/>
        <v>3</v>
      </c>
      <c r="AH27" s="694">
        <f t="shared" si="10"/>
        <v>1</v>
      </c>
      <c r="AI27" s="716">
        <f t="shared" ref="AI27" si="102">AE27-F27</f>
        <v>0</v>
      </c>
      <c r="AJ27" s="716">
        <f t="shared" ref="AJ27" si="103">AF27-F27</f>
        <v>0</v>
      </c>
      <c r="AK27" s="716">
        <f t="shared" ref="AK27" si="104">AG27-N27</f>
        <v>0</v>
      </c>
      <c r="AL27" s="716">
        <f t="shared" ref="AL27" si="105">AH27-V27</f>
        <v>0</v>
      </c>
    </row>
    <row r="28" spans="2:38" ht="21" customHeight="1" x14ac:dyDescent="0.2">
      <c r="B28" s="78"/>
      <c r="C28" s="252"/>
      <c r="D28" s="902"/>
      <c r="E28" s="911"/>
      <c r="F28" s="912"/>
      <c r="G28" s="904">
        <f>IFERROR(G27/$F27,0)</f>
        <v>0.25</v>
      </c>
      <c r="H28" s="904">
        <f t="shared" ref="H28:M28" si="106">IFERROR(H27/$F27,0)</f>
        <v>0.5</v>
      </c>
      <c r="I28" s="904">
        <f t="shared" si="106"/>
        <v>0</v>
      </c>
      <c r="J28" s="904">
        <f t="shared" si="106"/>
        <v>0.25</v>
      </c>
      <c r="K28" s="905">
        <f t="shared" si="106"/>
        <v>0</v>
      </c>
      <c r="L28" s="904">
        <f t="shared" si="106"/>
        <v>0</v>
      </c>
      <c r="M28" s="906">
        <f t="shared" si="106"/>
        <v>0</v>
      </c>
      <c r="N28" s="913"/>
      <c r="O28" s="904">
        <f>IFERROR(O27/$N27,0)</f>
        <v>0</v>
      </c>
      <c r="P28" s="904">
        <f t="shared" ref="P28:U28" si="107">IFERROR(P27/$N27,0)</f>
        <v>0.66666666666666663</v>
      </c>
      <c r="Q28" s="904">
        <f t="shared" si="107"/>
        <v>0</v>
      </c>
      <c r="R28" s="904">
        <f t="shared" si="107"/>
        <v>0.33333333333333331</v>
      </c>
      <c r="S28" s="905">
        <f t="shared" si="107"/>
        <v>0</v>
      </c>
      <c r="T28" s="904">
        <f t="shared" si="107"/>
        <v>0</v>
      </c>
      <c r="U28" s="906">
        <f t="shared" si="107"/>
        <v>0</v>
      </c>
      <c r="V28" s="907"/>
      <c r="W28" s="904">
        <f>IFERROR(W27/$V27,0)</f>
        <v>1</v>
      </c>
      <c r="X28" s="904">
        <f t="shared" ref="X28:AC28" si="108">IFERROR(X27/$V27,0)</f>
        <v>0</v>
      </c>
      <c r="Y28" s="904">
        <f t="shared" si="108"/>
        <v>0</v>
      </c>
      <c r="Z28" s="904">
        <f t="shared" si="108"/>
        <v>0</v>
      </c>
      <c r="AA28" s="904">
        <f t="shared" si="108"/>
        <v>0</v>
      </c>
      <c r="AB28" s="904">
        <f t="shared" si="108"/>
        <v>0</v>
      </c>
      <c r="AC28" s="908">
        <f t="shared" si="108"/>
        <v>0</v>
      </c>
      <c r="AF28" s="724">
        <f t="shared" si="8"/>
        <v>1</v>
      </c>
      <c r="AG28" s="724">
        <f t="shared" si="9"/>
        <v>1</v>
      </c>
      <c r="AH28" s="724">
        <f t="shared" si="10"/>
        <v>1</v>
      </c>
      <c r="AI28" s="716"/>
      <c r="AJ28" s="716">
        <f t="shared" ref="AJ28:AL28" si="109">1-AF28</f>
        <v>0</v>
      </c>
      <c r="AK28" s="716">
        <f t="shared" si="109"/>
        <v>0</v>
      </c>
      <c r="AL28" s="716">
        <f t="shared" si="109"/>
        <v>0</v>
      </c>
    </row>
    <row r="29" spans="2:38" ht="21" customHeight="1" x14ac:dyDescent="0.2">
      <c r="B29" s="78"/>
      <c r="C29" s="248" t="s">
        <v>302</v>
      </c>
      <c r="D29" s="909">
        <f>[1]表1!E38</f>
        <v>53</v>
      </c>
      <c r="E29" s="887">
        <f>[1]表1!G38</f>
        <v>43</v>
      </c>
      <c r="F29" s="888">
        <f t="shared" ref="F29" si="110">SUM(G29:M29)</f>
        <v>2</v>
      </c>
      <c r="G29" s="886">
        <f>O29+W29</f>
        <v>2</v>
      </c>
      <c r="H29" s="886">
        <f t="shared" ref="H29:M29" si="111">P29+X29</f>
        <v>0</v>
      </c>
      <c r="I29" s="886">
        <f t="shared" si="111"/>
        <v>0</v>
      </c>
      <c r="J29" s="886">
        <f t="shared" si="111"/>
        <v>0</v>
      </c>
      <c r="K29" s="886">
        <f t="shared" si="111"/>
        <v>0</v>
      </c>
      <c r="L29" s="886">
        <f t="shared" si="111"/>
        <v>0</v>
      </c>
      <c r="M29" s="889">
        <f t="shared" si="111"/>
        <v>0</v>
      </c>
      <c r="N29" s="888">
        <f t="shared" ref="N29" si="112">SUM(O29:U29)</f>
        <v>2</v>
      </c>
      <c r="O29" s="886">
        <f>'表21-2'!O29+'表21-3'!O29</f>
        <v>2</v>
      </c>
      <c r="P29" s="886">
        <f>'表21-2'!P29+'表21-3'!P29</f>
        <v>0</v>
      </c>
      <c r="Q29" s="886">
        <f>'表21-2'!Q29+'表21-3'!Q29</f>
        <v>0</v>
      </c>
      <c r="R29" s="886">
        <f>'表21-2'!R29+'表21-3'!R29</f>
        <v>0</v>
      </c>
      <c r="S29" s="886">
        <f>'表21-2'!S29+'表21-3'!S29</f>
        <v>0</v>
      </c>
      <c r="T29" s="886">
        <f>'表21-2'!T29+'表21-3'!T29</f>
        <v>0</v>
      </c>
      <c r="U29" s="886">
        <f>'表21-2'!U29+'表21-3'!U29</f>
        <v>0</v>
      </c>
      <c r="V29" s="888">
        <f t="shared" ref="V29" si="113">SUM(W29:AC29)</f>
        <v>0</v>
      </c>
      <c r="W29" s="886">
        <f>'表21-2'!W29+'表21-3'!W29</f>
        <v>0</v>
      </c>
      <c r="X29" s="886">
        <f>'表21-2'!X29+'表21-3'!X29</f>
        <v>0</v>
      </c>
      <c r="Y29" s="886">
        <f>'表21-2'!Y29+'表21-3'!Y29</f>
        <v>0</v>
      </c>
      <c r="Z29" s="886">
        <f>'表21-2'!Z29+'表21-3'!Z29</f>
        <v>0</v>
      </c>
      <c r="AA29" s="886">
        <f>'表21-2'!AA29+'表21-3'!AA29</f>
        <v>0</v>
      </c>
      <c r="AB29" s="886">
        <f>'表21-2'!AB29+'表21-3'!AB29</f>
        <v>0</v>
      </c>
      <c r="AC29" s="890">
        <f>'表21-2'!AC29+'表21-3'!AC29</f>
        <v>0</v>
      </c>
      <c r="AE29" s="694">
        <f t="shared" ref="AE29" si="114">N29+V29</f>
        <v>2</v>
      </c>
      <c r="AF29" s="694">
        <f t="shared" si="8"/>
        <v>2</v>
      </c>
      <c r="AG29" s="694">
        <f t="shared" si="9"/>
        <v>2</v>
      </c>
      <c r="AH29" s="694">
        <f t="shared" si="10"/>
        <v>0</v>
      </c>
      <c r="AI29" s="716">
        <f t="shared" ref="AI29" si="115">AE29-F29</f>
        <v>0</v>
      </c>
      <c r="AJ29" s="716">
        <f t="shared" ref="AJ29" si="116">AF29-F29</f>
        <v>0</v>
      </c>
      <c r="AK29" s="716">
        <f t="shared" ref="AK29" si="117">AG29-N29</f>
        <v>0</v>
      </c>
      <c r="AL29" s="716">
        <f t="shared" ref="AL29" si="118">AH29-V29</f>
        <v>0</v>
      </c>
    </row>
    <row r="30" spans="2:38" ht="21" customHeight="1" x14ac:dyDescent="0.2">
      <c r="B30" s="78"/>
      <c r="C30" s="252"/>
      <c r="D30" s="902"/>
      <c r="E30" s="911"/>
      <c r="F30" s="912"/>
      <c r="G30" s="904">
        <f>IFERROR(G29/$F29,0)</f>
        <v>1</v>
      </c>
      <c r="H30" s="904">
        <f t="shared" ref="H30:M30" si="119">IFERROR(H29/$F29,0)</f>
        <v>0</v>
      </c>
      <c r="I30" s="904">
        <f t="shared" si="119"/>
        <v>0</v>
      </c>
      <c r="J30" s="904">
        <f t="shared" si="119"/>
        <v>0</v>
      </c>
      <c r="K30" s="904">
        <f t="shared" si="119"/>
        <v>0</v>
      </c>
      <c r="L30" s="904">
        <f t="shared" si="119"/>
        <v>0</v>
      </c>
      <c r="M30" s="906">
        <f t="shared" si="119"/>
        <v>0</v>
      </c>
      <c r="N30" s="913"/>
      <c r="O30" s="904">
        <f>IFERROR(O29/$N29,0)</f>
        <v>1</v>
      </c>
      <c r="P30" s="904">
        <f t="shared" ref="P30:U30" si="120">IFERROR(P29/$N29,0)</f>
        <v>0</v>
      </c>
      <c r="Q30" s="904">
        <f t="shared" si="120"/>
        <v>0</v>
      </c>
      <c r="R30" s="904">
        <f t="shared" si="120"/>
        <v>0</v>
      </c>
      <c r="S30" s="904">
        <f t="shared" si="120"/>
        <v>0</v>
      </c>
      <c r="T30" s="904">
        <f t="shared" si="120"/>
        <v>0</v>
      </c>
      <c r="U30" s="904">
        <f t="shared" si="120"/>
        <v>0</v>
      </c>
      <c r="V30" s="907"/>
      <c r="W30" s="904">
        <f>IFERROR(W29/$V29,0)</f>
        <v>0</v>
      </c>
      <c r="X30" s="904">
        <f t="shared" ref="X30:AC30" si="121">IFERROR(X29/$V29,0)</f>
        <v>0</v>
      </c>
      <c r="Y30" s="904">
        <f t="shared" si="121"/>
        <v>0</v>
      </c>
      <c r="Z30" s="904">
        <f t="shared" si="121"/>
        <v>0</v>
      </c>
      <c r="AA30" s="904">
        <f t="shared" si="121"/>
        <v>0</v>
      </c>
      <c r="AB30" s="904">
        <f t="shared" si="121"/>
        <v>0</v>
      </c>
      <c r="AC30" s="908">
        <f t="shared" si="121"/>
        <v>0</v>
      </c>
      <c r="AF30" s="724">
        <f t="shared" si="8"/>
        <v>1</v>
      </c>
      <c r="AG30" s="724">
        <f t="shared" si="9"/>
        <v>1</v>
      </c>
      <c r="AH30" s="724">
        <f t="shared" si="10"/>
        <v>0</v>
      </c>
      <c r="AI30" s="716"/>
      <c r="AJ30" s="716">
        <f t="shared" ref="AJ30:AL30" si="122">1-AF30</f>
        <v>0</v>
      </c>
      <c r="AK30" s="716">
        <f t="shared" si="122"/>
        <v>0</v>
      </c>
      <c r="AL30" s="716">
        <f t="shared" si="122"/>
        <v>1</v>
      </c>
    </row>
    <row r="31" spans="2:38" ht="21" customHeight="1" x14ac:dyDescent="0.2">
      <c r="B31" s="78"/>
      <c r="C31" s="248" t="s">
        <v>303</v>
      </c>
      <c r="D31" s="909">
        <f>[1]表1!E41</f>
        <v>26</v>
      </c>
      <c r="E31" s="887">
        <f>[1]表1!G41</f>
        <v>26</v>
      </c>
      <c r="F31" s="910">
        <f t="shared" ref="F31" si="123">SUM(G31:M31)</f>
        <v>3</v>
      </c>
      <c r="G31" s="914">
        <f t="shared" ref="G31:M31" si="124">O31+W31</f>
        <v>0</v>
      </c>
      <c r="H31" s="914">
        <f t="shared" si="124"/>
        <v>0</v>
      </c>
      <c r="I31" s="914">
        <f t="shared" si="124"/>
        <v>0</v>
      </c>
      <c r="J31" s="914">
        <f t="shared" si="124"/>
        <v>0</v>
      </c>
      <c r="K31" s="914">
        <f t="shared" si="124"/>
        <v>1</v>
      </c>
      <c r="L31" s="914">
        <f t="shared" si="124"/>
        <v>0</v>
      </c>
      <c r="M31" s="915">
        <f t="shared" si="124"/>
        <v>2</v>
      </c>
      <c r="N31" s="910">
        <f t="shared" ref="N31" si="125">SUM(O31:U31)</f>
        <v>1</v>
      </c>
      <c r="O31" s="886">
        <f>'表21-2'!O31+'表21-3'!O31</f>
        <v>0</v>
      </c>
      <c r="P31" s="886">
        <f>'表21-2'!P31+'表21-3'!P31</f>
        <v>0</v>
      </c>
      <c r="Q31" s="886">
        <f>'表21-2'!Q31+'表21-3'!Q31</f>
        <v>0</v>
      </c>
      <c r="R31" s="886">
        <f>'表21-2'!R31+'表21-3'!R31</f>
        <v>0</v>
      </c>
      <c r="S31" s="886">
        <f>'表21-2'!S31+'表21-3'!S31</f>
        <v>0</v>
      </c>
      <c r="T31" s="886">
        <f>'表21-2'!T31+'表21-3'!T31</f>
        <v>0</v>
      </c>
      <c r="U31" s="886">
        <f>'表21-2'!U31+'表21-3'!U31</f>
        <v>1</v>
      </c>
      <c r="V31" s="888">
        <f t="shared" ref="V31" si="126">SUM(W31:AC31)</f>
        <v>2</v>
      </c>
      <c r="W31" s="886">
        <f>'表21-2'!W31+'表21-3'!W31</f>
        <v>0</v>
      </c>
      <c r="X31" s="886">
        <f>'表21-2'!X31+'表21-3'!X31</f>
        <v>0</v>
      </c>
      <c r="Y31" s="886">
        <f>'表21-2'!Y31+'表21-3'!Y31</f>
        <v>0</v>
      </c>
      <c r="Z31" s="886">
        <f>'表21-2'!Z31+'表21-3'!Z31</f>
        <v>0</v>
      </c>
      <c r="AA31" s="886">
        <f>'表21-2'!AA31+'表21-3'!AA31</f>
        <v>1</v>
      </c>
      <c r="AB31" s="886">
        <f>'表21-2'!AB31+'表21-3'!AB31</f>
        <v>0</v>
      </c>
      <c r="AC31" s="890">
        <f>'表21-2'!AC31+'表21-3'!AC31</f>
        <v>1</v>
      </c>
      <c r="AE31" s="694">
        <f t="shared" ref="AE31" si="127">N31+V31</f>
        <v>3</v>
      </c>
      <c r="AF31" s="694">
        <f t="shared" si="8"/>
        <v>3</v>
      </c>
      <c r="AG31" s="694">
        <f t="shared" si="9"/>
        <v>1</v>
      </c>
      <c r="AH31" s="694">
        <f t="shared" si="10"/>
        <v>2</v>
      </c>
      <c r="AI31" s="716">
        <f t="shared" ref="AI31" si="128">AE31-F31</f>
        <v>0</v>
      </c>
      <c r="AJ31" s="716">
        <f t="shared" ref="AJ31" si="129">AF31-F31</f>
        <v>0</v>
      </c>
      <c r="AK31" s="716">
        <f t="shared" ref="AK31" si="130">AG31-N31</f>
        <v>0</v>
      </c>
      <c r="AL31" s="716">
        <f t="shared" ref="AL31" si="131">AH31-V31</f>
        <v>0</v>
      </c>
    </row>
    <row r="32" spans="2:38" ht="21" customHeight="1" x14ac:dyDescent="0.2">
      <c r="B32" s="78"/>
      <c r="C32" s="252"/>
      <c r="D32" s="902"/>
      <c r="E32" s="911"/>
      <c r="F32" s="926"/>
      <c r="G32" s="904">
        <f>IFERROR(G31/$F31,0)</f>
        <v>0</v>
      </c>
      <c r="H32" s="904">
        <f t="shared" ref="H32:M32" si="132">IFERROR(H31/$F31,0)</f>
        <v>0</v>
      </c>
      <c r="I32" s="904">
        <f t="shared" si="132"/>
        <v>0</v>
      </c>
      <c r="J32" s="904">
        <f t="shared" si="132"/>
        <v>0</v>
      </c>
      <c r="K32" s="905">
        <f t="shared" si="132"/>
        <v>0.33333333333333331</v>
      </c>
      <c r="L32" s="904">
        <f t="shared" si="132"/>
        <v>0</v>
      </c>
      <c r="M32" s="906">
        <f t="shared" si="132"/>
        <v>0.66666666666666663</v>
      </c>
      <c r="N32" s="927"/>
      <c r="O32" s="904">
        <f>IFERROR(O31/$N31,0)</f>
        <v>0</v>
      </c>
      <c r="P32" s="904">
        <f t="shared" ref="P32:U32" si="133">IFERROR(P31/$N31,0)</f>
        <v>0</v>
      </c>
      <c r="Q32" s="904">
        <f t="shared" si="133"/>
        <v>0</v>
      </c>
      <c r="R32" s="904">
        <f t="shared" si="133"/>
        <v>0</v>
      </c>
      <c r="S32" s="905">
        <f t="shared" si="133"/>
        <v>0</v>
      </c>
      <c r="T32" s="904">
        <f t="shared" si="133"/>
        <v>0</v>
      </c>
      <c r="U32" s="906">
        <f t="shared" si="133"/>
        <v>1</v>
      </c>
      <c r="V32" s="927"/>
      <c r="W32" s="904">
        <f>IFERROR(W31/$V31,0)</f>
        <v>0</v>
      </c>
      <c r="X32" s="904">
        <f t="shared" ref="X32:AC32" si="134">IFERROR(X31/$V31,0)</f>
        <v>0</v>
      </c>
      <c r="Y32" s="904">
        <f t="shared" si="134"/>
        <v>0</v>
      </c>
      <c r="Z32" s="904">
        <f t="shared" si="134"/>
        <v>0</v>
      </c>
      <c r="AA32" s="904">
        <f t="shared" si="134"/>
        <v>0.5</v>
      </c>
      <c r="AB32" s="904">
        <f t="shared" si="134"/>
        <v>0</v>
      </c>
      <c r="AC32" s="908">
        <f t="shared" si="134"/>
        <v>0.5</v>
      </c>
      <c r="AF32" s="724">
        <f t="shared" si="8"/>
        <v>1</v>
      </c>
      <c r="AG32" s="724">
        <f t="shared" si="9"/>
        <v>1</v>
      </c>
      <c r="AH32" s="724">
        <f t="shared" si="10"/>
        <v>1</v>
      </c>
      <c r="AI32" s="716"/>
      <c r="AJ32" s="716">
        <f t="shared" ref="AJ32:AL32" si="135">1-AF32</f>
        <v>0</v>
      </c>
      <c r="AK32" s="716">
        <f t="shared" si="135"/>
        <v>0</v>
      </c>
      <c r="AL32" s="716">
        <f t="shared" si="135"/>
        <v>0</v>
      </c>
    </row>
    <row r="33" spans="2:38" ht="21" customHeight="1" x14ac:dyDescent="0.2">
      <c r="B33" s="78"/>
      <c r="C33" s="248" t="s">
        <v>304</v>
      </c>
      <c r="D33" s="909">
        <f>[1]表1!E44</f>
        <v>31</v>
      </c>
      <c r="E33" s="887">
        <f>[1]表1!G44</f>
        <v>28</v>
      </c>
      <c r="F33" s="888">
        <f t="shared" ref="F33" si="136">SUM(G33:M33)</f>
        <v>8</v>
      </c>
      <c r="G33" s="886">
        <f t="shared" ref="G33:M33" si="137">O33+W33</f>
        <v>3</v>
      </c>
      <c r="H33" s="886">
        <f t="shared" si="137"/>
        <v>0</v>
      </c>
      <c r="I33" s="886">
        <f t="shared" si="137"/>
        <v>1</v>
      </c>
      <c r="J33" s="886">
        <f t="shared" si="137"/>
        <v>3</v>
      </c>
      <c r="K33" s="886">
        <f t="shared" si="137"/>
        <v>1</v>
      </c>
      <c r="L33" s="886">
        <f t="shared" si="137"/>
        <v>0</v>
      </c>
      <c r="M33" s="889">
        <f t="shared" si="137"/>
        <v>0</v>
      </c>
      <c r="N33" s="888">
        <f t="shared" ref="N33" si="138">SUM(O33:U33)</f>
        <v>7</v>
      </c>
      <c r="O33" s="886">
        <f>'表21-2'!O33+'表21-3'!O33</f>
        <v>3</v>
      </c>
      <c r="P33" s="886">
        <f>'表21-2'!P33+'表21-3'!P33</f>
        <v>0</v>
      </c>
      <c r="Q33" s="886">
        <f>'表21-2'!Q33+'表21-3'!Q33</f>
        <v>0</v>
      </c>
      <c r="R33" s="886">
        <f>'表21-2'!R33+'表21-3'!R33</f>
        <v>3</v>
      </c>
      <c r="S33" s="886">
        <f>'表21-2'!S33+'表21-3'!S33</f>
        <v>1</v>
      </c>
      <c r="T33" s="886">
        <f>'表21-2'!T33+'表21-3'!T33</f>
        <v>0</v>
      </c>
      <c r="U33" s="886">
        <f>'表21-2'!U33+'表21-3'!U33</f>
        <v>0</v>
      </c>
      <c r="V33" s="888">
        <f t="shared" ref="V33" si="139">SUM(W33:AC33)</f>
        <v>1</v>
      </c>
      <c r="W33" s="886">
        <f>'表21-2'!W33+'表21-3'!W33</f>
        <v>0</v>
      </c>
      <c r="X33" s="886">
        <f>'表21-2'!X33+'表21-3'!X33</f>
        <v>0</v>
      </c>
      <c r="Y33" s="886">
        <f>'表21-2'!Y33+'表21-3'!Y33</f>
        <v>1</v>
      </c>
      <c r="Z33" s="886">
        <f>'表21-2'!Z33+'表21-3'!Z33</f>
        <v>0</v>
      </c>
      <c r="AA33" s="886">
        <f>'表21-2'!AA33+'表21-3'!AA33</f>
        <v>0</v>
      </c>
      <c r="AB33" s="886">
        <f>'表21-2'!AB33+'表21-3'!AB33</f>
        <v>0</v>
      </c>
      <c r="AC33" s="890">
        <f>'表21-2'!AC33+'表21-3'!AC33</f>
        <v>0</v>
      </c>
      <c r="AE33" s="694">
        <f t="shared" ref="AE33" si="140">N33+V33</f>
        <v>8</v>
      </c>
      <c r="AF33" s="694">
        <f t="shared" si="8"/>
        <v>8</v>
      </c>
      <c r="AG33" s="694">
        <f t="shared" si="9"/>
        <v>7</v>
      </c>
      <c r="AH33" s="694">
        <f t="shared" si="10"/>
        <v>1</v>
      </c>
      <c r="AI33" s="716">
        <f t="shared" ref="AI33" si="141">AE33-F33</f>
        <v>0</v>
      </c>
      <c r="AJ33" s="716">
        <f t="shared" ref="AJ33" si="142">AF33-F33</f>
        <v>0</v>
      </c>
      <c r="AK33" s="716">
        <f t="shared" ref="AK33" si="143">AG33-N33</f>
        <v>0</v>
      </c>
      <c r="AL33" s="716">
        <f t="shared" ref="AL33" si="144">AH33-V33</f>
        <v>0</v>
      </c>
    </row>
    <row r="34" spans="2:38" ht="21" customHeight="1" x14ac:dyDescent="0.2">
      <c r="B34" s="78"/>
      <c r="C34" s="261"/>
      <c r="D34" s="902"/>
      <c r="E34" s="911"/>
      <c r="F34" s="912"/>
      <c r="G34" s="904">
        <f>IFERROR(G33/$F33,0)</f>
        <v>0.375</v>
      </c>
      <c r="H34" s="904">
        <f t="shared" ref="H34:M34" si="145">IFERROR(H33/$F33,0)</f>
        <v>0</v>
      </c>
      <c r="I34" s="904">
        <f t="shared" si="145"/>
        <v>0.125</v>
      </c>
      <c r="J34" s="904">
        <f t="shared" si="145"/>
        <v>0.375</v>
      </c>
      <c r="K34" s="905">
        <f t="shared" si="145"/>
        <v>0.125</v>
      </c>
      <c r="L34" s="904">
        <f t="shared" si="145"/>
        <v>0</v>
      </c>
      <c r="M34" s="906">
        <f t="shared" si="145"/>
        <v>0</v>
      </c>
      <c r="N34" s="913"/>
      <c r="O34" s="904">
        <f>IFERROR(O33/$N33,0)</f>
        <v>0.42857142857142855</v>
      </c>
      <c r="P34" s="904">
        <f t="shared" ref="P34:U34" si="146">IFERROR(P33/$N33,0)</f>
        <v>0</v>
      </c>
      <c r="Q34" s="904">
        <f t="shared" si="146"/>
        <v>0</v>
      </c>
      <c r="R34" s="904">
        <f t="shared" si="146"/>
        <v>0.42857142857142855</v>
      </c>
      <c r="S34" s="905">
        <f t="shared" si="146"/>
        <v>0.14285714285714285</v>
      </c>
      <c r="T34" s="904">
        <f t="shared" si="146"/>
        <v>0</v>
      </c>
      <c r="U34" s="906">
        <f t="shared" si="146"/>
        <v>0</v>
      </c>
      <c r="V34" s="907"/>
      <c r="W34" s="904">
        <f>IFERROR(W33/$V33,0)</f>
        <v>0</v>
      </c>
      <c r="X34" s="904">
        <f t="shared" ref="X34:AC34" si="147">IFERROR(X33/$V33,0)</f>
        <v>0</v>
      </c>
      <c r="Y34" s="904">
        <f t="shared" si="147"/>
        <v>1</v>
      </c>
      <c r="Z34" s="904">
        <f t="shared" si="147"/>
        <v>0</v>
      </c>
      <c r="AA34" s="905">
        <f t="shared" si="147"/>
        <v>0</v>
      </c>
      <c r="AB34" s="904">
        <f t="shared" si="147"/>
        <v>0</v>
      </c>
      <c r="AC34" s="908">
        <f t="shared" si="147"/>
        <v>0</v>
      </c>
      <c r="AF34" s="724">
        <f>SUM(G34:M34)</f>
        <v>1</v>
      </c>
      <c r="AG34" s="724">
        <f t="shared" si="9"/>
        <v>1</v>
      </c>
      <c r="AH34" s="724">
        <f t="shared" si="10"/>
        <v>1</v>
      </c>
      <c r="AI34" s="716"/>
      <c r="AJ34" s="716">
        <f>1-AF34</f>
        <v>0</v>
      </c>
      <c r="AK34" s="716">
        <f t="shared" ref="AK34:AL34" si="148">1-AG34</f>
        <v>0</v>
      </c>
      <c r="AL34" s="716">
        <f t="shared" si="148"/>
        <v>0</v>
      </c>
    </row>
    <row r="35" spans="2:38" ht="21" customHeight="1" x14ac:dyDescent="0.2">
      <c r="B35" s="78"/>
      <c r="C35" s="252" t="s">
        <v>305</v>
      </c>
      <c r="D35" s="909">
        <f>[1]表1!E47</f>
        <v>26</v>
      </c>
      <c r="E35" s="887">
        <f>[1]表1!G47</f>
        <v>19</v>
      </c>
      <c r="F35" s="888">
        <f t="shared" ref="F35" si="149">SUM(G35:M35)</f>
        <v>17</v>
      </c>
      <c r="G35" s="886">
        <f t="shared" ref="G35:M35" si="150">O35+W35</f>
        <v>1</v>
      </c>
      <c r="H35" s="886">
        <f t="shared" si="150"/>
        <v>0</v>
      </c>
      <c r="I35" s="886">
        <f t="shared" si="150"/>
        <v>3</v>
      </c>
      <c r="J35" s="886">
        <f t="shared" si="150"/>
        <v>9</v>
      </c>
      <c r="K35" s="886">
        <f t="shared" si="150"/>
        <v>4</v>
      </c>
      <c r="L35" s="886">
        <f t="shared" si="150"/>
        <v>0</v>
      </c>
      <c r="M35" s="889">
        <f t="shared" si="150"/>
        <v>0</v>
      </c>
      <c r="N35" s="888">
        <f t="shared" ref="N35" si="151">SUM(O35:U35)</f>
        <v>14</v>
      </c>
      <c r="O35" s="886">
        <f>'表21-2'!O35+'表21-3'!O35</f>
        <v>1</v>
      </c>
      <c r="P35" s="886">
        <f>'表21-2'!P35+'表21-3'!P35</f>
        <v>0</v>
      </c>
      <c r="Q35" s="886">
        <f>'表21-2'!Q35+'表21-3'!Q35</f>
        <v>3</v>
      </c>
      <c r="R35" s="886">
        <f>'表21-2'!R35+'表21-3'!R35</f>
        <v>6</v>
      </c>
      <c r="S35" s="886">
        <f>'表21-2'!S35+'表21-3'!S35</f>
        <v>4</v>
      </c>
      <c r="T35" s="886">
        <f>'表21-2'!T35+'表21-3'!T35</f>
        <v>0</v>
      </c>
      <c r="U35" s="886">
        <f>'表21-2'!U35+'表21-3'!U35</f>
        <v>0</v>
      </c>
      <c r="V35" s="888">
        <f t="shared" ref="V35" si="152">SUM(W35:AC35)</f>
        <v>3</v>
      </c>
      <c r="W35" s="886">
        <f>'表21-2'!W35+'表21-3'!W35</f>
        <v>0</v>
      </c>
      <c r="X35" s="886">
        <f>'表21-2'!X35+'表21-3'!X35</f>
        <v>0</v>
      </c>
      <c r="Y35" s="886">
        <f>'表21-2'!Y35+'表21-3'!Y35</f>
        <v>0</v>
      </c>
      <c r="Z35" s="886">
        <f>'表21-2'!Z35+'表21-3'!Z35</f>
        <v>3</v>
      </c>
      <c r="AA35" s="886">
        <f>'表21-2'!AA35+'表21-3'!AA35</f>
        <v>0</v>
      </c>
      <c r="AB35" s="886">
        <f>'表21-2'!AB35+'表21-3'!AB35</f>
        <v>0</v>
      </c>
      <c r="AC35" s="890">
        <f>'表21-2'!AC35+'表21-3'!AC35</f>
        <v>0</v>
      </c>
      <c r="AE35" s="694">
        <f t="shared" ref="AE35" si="153">N35+V35</f>
        <v>17</v>
      </c>
      <c r="AF35" s="694">
        <f t="shared" si="8"/>
        <v>17</v>
      </c>
      <c r="AG35" s="694">
        <f t="shared" si="9"/>
        <v>14</v>
      </c>
      <c r="AH35" s="694">
        <f t="shared" si="10"/>
        <v>3</v>
      </c>
      <c r="AI35" s="716">
        <f t="shared" ref="AI35" si="154">AE35-F35</f>
        <v>0</v>
      </c>
      <c r="AJ35" s="716">
        <f t="shared" ref="AJ35" si="155">AF35-F35</f>
        <v>0</v>
      </c>
      <c r="AK35" s="716">
        <f t="shared" ref="AK35" si="156">AG35-N35</f>
        <v>0</v>
      </c>
      <c r="AL35" s="716">
        <f t="shared" ref="AL35" si="157">AH35-V35</f>
        <v>0</v>
      </c>
    </row>
    <row r="36" spans="2:38" ht="21" customHeight="1" thickBot="1" x14ac:dyDescent="0.25">
      <c r="B36" s="78"/>
      <c r="C36" s="318"/>
      <c r="D36" s="928"/>
      <c r="E36" s="892"/>
      <c r="F36" s="893"/>
      <c r="G36" s="921">
        <f>IFERROR(G35/$F35,0)</f>
        <v>5.8823529411764705E-2</v>
      </c>
      <c r="H36" s="921">
        <f t="shared" ref="H36:M36" si="158">IFERROR(H35/$F35,0)</f>
        <v>0</v>
      </c>
      <c r="I36" s="921">
        <f t="shared" si="158"/>
        <v>0.17647058823529413</v>
      </c>
      <c r="J36" s="921">
        <f t="shared" si="158"/>
        <v>0.52941176470588236</v>
      </c>
      <c r="K36" s="922">
        <f t="shared" si="158"/>
        <v>0.23529411764705882</v>
      </c>
      <c r="L36" s="921">
        <f t="shared" si="158"/>
        <v>0</v>
      </c>
      <c r="M36" s="923">
        <f t="shared" si="158"/>
        <v>0</v>
      </c>
      <c r="N36" s="896"/>
      <c r="O36" s="921">
        <f>IFERROR(O35/$N35,0)</f>
        <v>7.1428571428571425E-2</v>
      </c>
      <c r="P36" s="921">
        <f t="shared" ref="P36:U36" si="159">IFERROR(P35/$N35,0)</f>
        <v>0</v>
      </c>
      <c r="Q36" s="921">
        <f t="shared" si="159"/>
        <v>0.21428571428571427</v>
      </c>
      <c r="R36" s="921">
        <f t="shared" si="159"/>
        <v>0.42857142857142855</v>
      </c>
      <c r="S36" s="922">
        <f t="shared" si="159"/>
        <v>0.2857142857142857</v>
      </c>
      <c r="T36" s="921">
        <f t="shared" si="159"/>
        <v>0</v>
      </c>
      <c r="U36" s="923">
        <f t="shared" si="159"/>
        <v>0</v>
      </c>
      <c r="V36" s="896"/>
      <c r="W36" s="921">
        <f>IFERROR(W35/$V35,0)</f>
        <v>0</v>
      </c>
      <c r="X36" s="921">
        <f t="shared" ref="X36:AC36" si="160">IFERROR(X35/$V35,0)</f>
        <v>0</v>
      </c>
      <c r="Y36" s="921">
        <f t="shared" si="160"/>
        <v>0</v>
      </c>
      <c r="Z36" s="921">
        <f t="shared" si="160"/>
        <v>1</v>
      </c>
      <c r="AA36" s="922">
        <f t="shared" si="160"/>
        <v>0</v>
      </c>
      <c r="AB36" s="921">
        <f t="shared" si="160"/>
        <v>0</v>
      </c>
      <c r="AC36" s="923">
        <f t="shared" si="160"/>
        <v>0</v>
      </c>
      <c r="AF36" s="724">
        <f t="shared" si="8"/>
        <v>1</v>
      </c>
      <c r="AG36" s="724">
        <f t="shared" si="9"/>
        <v>0.99999999999999989</v>
      </c>
      <c r="AH36" s="724">
        <f t="shared" si="10"/>
        <v>1</v>
      </c>
      <c r="AI36" s="716"/>
      <c r="AJ36" s="716">
        <f t="shared" ref="AJ36:AL36" si="161">1-AF36</f>
        <v>0</v>
      </c>
      <c r="AK36" s="716">
        <f t="shared" si="161"/>
        <v>0</v>
      </c>
      <c r="AL36" s="716">
        <f t="shared" si="161"/>
        <v>0</v>
      </c>
    </row>
    <row r="37" spans="2:38" ht="21" customHeight="1" thickTop="1" x14ac:dyDescent="0.2">
      <c r="B37" s="78"/>
      <c r="C37" s="329" t="s">
        <v>261</v>
      </c>
      <c r="D37" s="909">
        <f>SUM(D27:D34)</f>
        <v>274</v>
      </c>
      <c r="E37" s="929">
        <f>SUM(E27:E34)</f>
        <v>216</v>
      </c>
      <c r="F37" s="910">
        <f>F27+F29+F31+F33</f>
        <v>17</v>
      </c>
      <c r="G37" s="914">
        <f>G27+G29+G31+G33</f>
        <v>6</v>
      </c>
      <c r="H37" s="914">
        <f>H27+H29+H31+H33</f>
        <v>2</v>
      </c>
      <c r="I37" s="914">
        <f t="shared" ref="I37:L37" si="162">I27+I29+I31+I33</f>
        <v>1</v>
      </c>
      <c r="J37" s="914">
        <f t="shared" si="162"/>
        <v>4</v>
      </c>
      <c r="K37" s="914">
        <f t="shared" si="162"/>
        <v>2</v>
      </c>
      <c r="L37" s="914">
        <f t="shared" si="162"/>
        <v>0</v>
      </c>
      <c r="M37" s="915">
        <f>M27+M29+M31+M33</f>
        <v>2</v>
      </c>
      <c r="N37" s="910">
        <f t="shared" ref="N37:AC37" si="163">N27+N29+N31+N33</f>
        <v>13</v>
      </c>
      <c r="O37" s="914">
        <f t="shared" si="163"/>
        <v>5</v>
      </c>
      <c r="P37" s="914">
        <f t="shared" si="163"/>
        <v>2</v>
      </c>
      <c r="Q37" s="914">
        <f t="shared" si="163"/>
        <v>0</v>
      </c>
      <c r="R37" s="914">
        <f t="shared" si="163"/>
        <v>4</v>
      </c>
      <c r="S37" s="914">
        <f t="shared" si="163"/>
        <v>1</v>
      </c>
      <c r="T37" s="914">
        <f t="shared" si="163"/>
        <v>0</v>
      </c>
      <c r="U37" s="924">
        <f t="shared" si="163"/>
        <v>1</v>
      </c>
      <c r="V37" s="910">
        <f t="shared" si="163"/>
        <v>4</v>
      </c>
      <c r="W37" s="914">
        <f t="shared" si="163"/>
        <v>1</v>
      </c>
      <c r="X37" s="914">
        <f t="shared" si="163"/>
        <v>0</v>
      </c>
      <c r="Y37" s="914">
        <f t="shared" si="163"/>
        <v>1</v>
      </c>
      <c r="Z37" s="914">
        <f t="shared" si="163"/>
        <v>0</v>
      </c>
      <c r="AA37" s="914">
        <f t="shared" si="163"/>
        <v>1</v>
      </c>
      <c r="AB37" s="914">
        <f t="shared" si="163"/>
        <v>0</v>
      </c>
      <c r="AC37" s="924">
        <f t="shared" si="163"/>
        <v>1</v>
      </c>
      <c r="AE37" s="694">
        <f t="shared" ref="AE37" si="164">N37+V37</f>
        <v>17</v>
      </c>
      <c r="AF37" s="694">
        <f t="shared" si="8"/>
        <v>17</v>
      </c>
      <c r="AG37" s="694">
        <f t="shared" si="9"/>
        <v>13</v>
      </c>
      <c r="AH37" s="694">
        <f t="shared" si="10"/>
        <v>4</v>
      </c>
      <c r="AI37" s="716">
        <f t="shared" ref="AI37" si="165">AE37-F37</f>
        <v>0</v>
      </c>
      <c r="AJ37" s="716">
        <f t="shared" ref="AJ37" si="166">AF37-F37</f>
        <v>0</v>
      </c>
      <c r="AK37" s="716">
        <f t="shared" ref="AK37" si="167">AG37-N37</f>
        <v>0</v>
      </c>
      <c r="AL37" s="716">
        <f t="shared" ref="AL37" si="168">AH37-V37</f>
        <v>0</v>
      </c>
    </row>
    <row r="38" spans="2:38" ht="21" customHeight="1" x14ac:dyDescent="0.2">
      <c r="B38" s="78"/>
      <c r="C38" s="331" t="s">
        <v>262</v>
      </c>
      <c r="D38" s="902"/>
      <c r="E38" s="892"/>
      <c r="F38" s="912"/>
      <c r="G38" s="904">
        <f>IFERROR(G37/$F37,0)</f>
        <v>0.35294117647058826</v>
      </c>
      <c r="H38" s="904">
        <f t="shared" ref="H38:M38" si="169">IFERROR(H37/$F37,0)</f>
        <v>0.11764705882352941</v>
      </c>
      <c r="I38" s="904">
        <f t="shared" si="169"/>
        <v>5.8823529411764705E-2</v>
      </c>
      <c r="J38" s="904">
        <f t="shared" si="169"/>
        <v>0.23529411764705882</v>
      </c>
      <c r="K38" s="904">
        <f t="shared" si="169"/>
        <v>0.11764705882352941</v>
      </c>
      <c r="L38" s="904">
        <f t="shared" si="169"/>
        <v>0</v>
      </c>
      <c r="M38" s="906">
        <f t="shared" si="169"/>
        <v>0.11764705882352941</v>
      </c>
      <c r="N38" s="913"/>
      <c r="O38" s="904">
        <f>IFERROR(O37/$N37,0)</f>
        <v>0.38461538461538464</v>
      </c>
      <c r="P38" s="904">
        <f t="shared" ref="P38:U38" si="170">IFERROR(P37/$N37,0)</f>
        <v>0.15384615384615385</v>
      </c>
      <c r="Q38" s="904">
        <f t="shared" si="170"/>
        <v>0</v>
      </c>
      <c r="R38" s="904">
        <f t="shared" si="170"/>
        <v>0.30769230769230771</v>
      </c>
      <c r="S38" s="904">
        <f t="shared" si="170"/>
        <v>7.6923076923076927E-2</v>
      </c>
      <c r="T38" s="904">
        <f t="shared" si="170"/>
        <v>0</v>
      </c>
      <c r="U38" s="904">
        <f t="shared" si="170"/>
        <v>7.6923076923076927E-2</v>
      </c>
      <c r="V38" s="913"/>
      <c r="W38" s="904">
        <f>IFERROR(W37/$V37,0)</f>
        <v>0.25</v>
      </c>
      <c r="X38" s="904">
        <f t="shared" ref="X38:AC38" si="171">IFERROR(X37/$V37,0)</f>
        <v>0</v>
      </c>
      <c r="Y38" s="904">
        <f t="shared" si="171"/>
        <v>0.25</v>
      </c>
      <c r="Z38" s="904">
        <f t="shared" si="171"/>
        <v>0</v>
      </c>
      <c r="AA38" s="904">
        <f t="shared" si="171"/>
        <v>0.25</v>
      </c>
      <c r="AB38" s="904">
        <f t="shared" si="171"/>
        <v>0</v>
      </c>
      <c r="AC38" s="908">
        <f t="shared" si="171"/>
        <v>0.25</v>
      </c>
      <c r="AF38" s="724">
        <f t="shared" si="8"/>
        <v>1</v>
      </c>
      <c r="AG38" s="724">
        <f t="shared" si="9"/>
        <v>1</v>
      </c>
      <c r="AH38" s="724">
        <f t="shared" si="10"/>
        <v>1</v>
      </c>
      <c r="AI38" s="716"/>
      <c r="AJ38" s="716">
        <f t="shared" ref="AJ38:AL38" si="172">1-AF38</f>
        <v>0</v>
      </c>
      <c r="AK38" s="716">
        <f t="shared" si="172"/>
        <v>0</v>
      </c>
      <c r="AL38" s="716">
        <f t="shared" si="172"/>
        <v>0</v>
      </c>
    </row>
    <row r="39" spans="2:38" ht="21" customHeight="1" x14ac:dyDescent="0.2">
      <c r="B39" s="78"/>
      <c r="C39" s="329" t="s">
        <v>261</v>
      </c>
      <c r="D39" s="909">
        <f>SUM(D29:D36)</f>
        <v>136</v>
      </c>
      <c r="E39" s="930">
        <f>SUM(E29:E36)</f>
        <v>116</v>
      </c>
      <c r="F39" s="910">
        <f>F29+F31+F33+F35</f>
        <v>30</v>
      </c>
      <c r="G39" s="914">
        <f>G29+G31+G33+G35</f>
        <v>6</v>
      </c>
      <c r="H39" s="914">
        <f t="shared" ref="H39:L39" si="173">H29+H31+H33+H35</f>
        <v>0</v>
      </c>
      <c r="I39" s="914">
        <f t="shared" si="173"/>
        <v>4</v>
      </c>
      <c r="J39" s="914">
        <f t="shared" si="173"/>
        <v>12</v>
      </c>
      <c r="K39" s="914">
        <f t="shared" si="173"/>
        <v>6</v>
      </c>
      <c r="L39" s="914">
        <f t="shared" si="173"/>
        <v>0</v>
      </c>
      <c r="M39" s="915">
        <f>M29+M31+M33+M35</f>
        <v>2</v>
      </c>
      <c r="N39" s="910">
        <f t="shared" ref="N39:AC39" si="174">N29+N31+N33+N35</f>
        <v>24</v>
      </c>
      <c r="O39" s="914">
        <f t="shared" si="174"/>
        <v>6</v>
      </c>
      <c r="P39" s="914">
        <f t="shared" si="174"/>
        <v>0</v>
      </c>
      <c r="Q39" s="914">
        <f t="shared" si="174"/>
        <v>3</v>
      </c>
      <c r="R39" s="914">
        <f t="shared" si="174"/>
        <v>9</v>
      </c>
      <c r="S39" s="914">
        <f t="shared" si="174"/>
        <v>5</v>
      </c>
      <c r="T39" s="914">
        <f t="shared" si="174"/>
        <v>0</v>
      </c>
      <c r="U39" s="924">
        <f t="shared" si="174"/>
        <v>1</v>
      </c>
      <c r="V39" s="910">
        <f t="shared" si="174"/>
        <v>6</v>
      </c>
      <c r="W39" s="914">
        <f t="shared" si="174"/>
        <v>0</v>
      </c>
      <c r="X39" s="914">
        <f t="shared" si="174"/>
        <v>0</v>
      </c>
      <c r="Y39" s="914">
        <f t="shared" si="174"/>
        <v>1</v>
      </c>
      <c r="Z39" s="914">
        <f t="shared" si="174"/>
        <v>3</v>
      </c>
      <c r="AA39" s="914">
        <f t="shared" si="174"/>
        <v>1</v>
      </c>
      <c r="AB39" s="914">
        <f t="shared" si="174"/>
        <v>0</v>
      </c>
      <c r="AC39" s="924">
        <f t="shared" si="174"/>
        <v>1</v>
      </c>
      <c r="AE39" s="694">
        <f t="shared" ref="AE39" si="175">N39+V39</f>
        <v>30</v>
      </c>
      <c r="AF39" s="694">
        <f t="shared" si="8"/>
        <v>30</v>
      </c>
      <c r="AG39" s="694">
        <f t="shared" si="9"/>
        <v>24</v>
      </c>
      <c r="AH39" s="694">
        <f t="shared" si="10"/>
        <v>6</v>
      </c>
      <c r="AI39" s="716">
        <f t="shared" ref="AI39" si="176">AE39-F39</f>
        <v>0</v>
      </c>
      <c r="AJ39" s="716">
        <f t="shared" ref="AJ39" si="177">AF39-F39</f>
        <v>0</v>
      </c>
      <c r="AK39" s="716">
        <f t="shared" ref="AK39" si="178">AG39-N39</f>
        <v>0</v>
      </c>
      <c r="AL39" s="716">
        <f t="shared" ref="AL39" si="179">AH39-V39</f>
        <v>0</v>
      </c>
    </row>
    <row r="40" spans="2:38" ht="21" customHeight="1" thickBot="1" x14ac:dyDescent="0.25">
      <c r="B40" s="125"/>
      <c r="C40" s="331" t="s">
        <v>263</v>
      </c>
      <c r="D40" s="902"/>
      <c r="E40" s="911"/>
      <c r="F40" s="334"/>
      <c r="G40" s="931">
        <f>IFERROR(G39/$F39,0)</f>
        <v>0.2</v>
      </c>
      <c r="H40" s="931">
        <f t="shared" ref="H40:M40" si="180">IFERROR(H39/$F39,0)</f>
        <v>0</v>
      </c>
      <c r="I40" s="931">
        <f t="shared" si="180"/>
        <v>0.13333333333333333</v>
      </c>
      <c r="J40" s="931">
        <f t="shared" si="180"/>
        <v>0.4</v>
      </c>
      <c r="K40" s="931">
        <f t="shared" si="180"/>
        <v>0.2</v>
      </c>
      <c r="L40" s="931">
        <f t="shared" si="180"/>
        <v>0</v>
      </c>
      <c r="M40" s="932">
        <f t="shared" si="180"/>
        <v>6.6666666666666666E-2</v>
      </c>
      <c r="N40" s="933"/>
      <c r="O40" s="931">
        <f>IFERROR(O39/$N39,0)</f>
        <v>0.25</v>
      </c>
      <c r="P40" s="931">
        <f t="shared" ref="P40:U40" si="181">IFERROR(P39/$N39,0)</f>
        <v>0</v>
      </c>
      <c r="Q40" s="931">
        <f t="shared" si="181"/>
        <v>0.125</v>
      </c>
      <c r="R40" s="931">
        <f t="shared" si="181"/>
        <v>0.375</v>
      </c>
      <c r="S40" s="934">
        <f t="shared" si="181"/>
        <v>0.20833333333333334</v>
      </c>
      <c r="T40" s="931">
        <f t="shared" si="181"/>
        <v>0</v>
      </c>
      <c r="U40" s="935">
        <f t="shared" si="181"/>
        <v>4.1666666666666664E-2</v>
      </c>
      <c r="V40" s="933"/>
      <c r="W40" s="931">
        <f>IFERROR(W39/$V39,0)</f>
        <v>0</v>
      </c>
      <c r="X40" s="931">
        <f t="shared" ref="X40:AC40" si="182">IFERROR(X39/$V39,0)</f>
        <v>0</v>
      </c>
      <c r="Y40" s="931">
        <f t="shared" si="182"/>
        <v>0.16666666666666666</v>
      </c>
      <c r="Z40" s="931">
        <f t="shared" si="182"/>
        <v>0.5</v>
      </c>
      <c r="AA40" s="934">
        <f t="shared" si="182"/>
        <v>0.16666666666666666</v>
      </c>
      <c r="AB40" s="931">
        <f t="shared" si="182"/>
        <v>0</v>
      </c>
      <c r="AC40" s="935">
        <f t="shared" si="182"/>
        <v>0.16666666666666666</v>
      </c>
      <c r="AF40" s="724">
        <f t="shared" si="8"/>
        <v>1</v>
      </c>
      <c r="AG40" s="724">
        <f t="shared" si="9"/>
        <v>1</v>
      </c>
      <c r="AH40" s="724">
        <f t="shared" si="10"/>
        <v>0.99999999999999989</v>
      </c>
      <c r="AI40" s="716"/>
      <c r="AJ40" s="716">
        <f t="shared" ref="AJ40:AL40" si="183">1-AF40</f>
        <v>0</v>
      </c>
      <c r="AK40" s="716">
        <f t="shared" si="183"/>
        <v>0</v>
      </c>
      <c r="AL40" s="716">
        <f t="shared" si="183"/>
        <v>0</v>
      </c>
    </row>
    <row r="42" spans="2:38" x14ac:dyDescent="0.2">
      <c r="B42" s="694" t="s">
        <v>472</v>
      </c>
      <c r="D42" s="694">
        <f>D25+D27+D29+D31+D33+D35</f>
        <v>379</v>
      </c>
      <c r="E42" s="694">
        <f t="shared" ref="E42" si="184">E25+E27+E29+E31+E33+E35</f>
        <v>283</v>
      </c>
      <c r="F42" s="694">
        <f>F25+F27+F29+F31+F33+F35</f>
        <v>34</v>
      </c>
      <c r="G42" s="694">
        <f t="shared" ref="G42:AC42" si="185">G25+G27+G29+G31+G33+G35</f>
        <v>7</v>
      </c>
      <c r="H42" s="694">
        <f t="shared" si="185"/>
        <v>2</v>
      </c>
      <c r="I42" s="694">
        <f t="shared" si="185"/>
        <v>4</v>
      </c>
      <c r="J42" s="694">
        <f t="shared" si="185"/>
        <v>13</v>
      </c>
      <c r="K42" s="694">
        <f t="shared" si="185"/>
        <v>6</v>
      </c>
      <c r="L42" s="694">
        <f t="shared" si="185"/>
        <v>0</v>
      </c>
      <c r="M42" s="694">
        <f t="shared" si="185"/>
        <v>2</v>
      </c>
      <c r="N42" s="694">
        <f t="shared" si="185"/>
        <v>27</v>
      </c>
      <c r="O42" s="694">
        <f t="shared" si="185"/>
        <v>6</v>
      </c>
      <c r="P42" s="694">
        <f t="shared" si="185"/>
        <v>2</v>
      </c>
      <c r="Q42" s="694">
        <f t="shared" si="185"/>
        <v>3</v>
      </c>
      <c r="R42" s="694">
        <f t="shared" si="185"/>
        <v>10</v>
      </c>
      <c r="S42" s="694">
        <f t="shared" si="185"/>
        <v>5</v>
      </c>
      <c r="T42" s="694">
        <f t="shared" si="185"/>
        <v>0</v>
      </c>
      <c r="U42" s="694">
        <f t="shared" si="185"/>
        <v>1</v>
      </c>
      <c r="V42" s="694">
        <f t="shared" si="185"/>
        <v>7</v>
      </c>
      <c r="W42" s="694">
        <f t="shared" si="185"/>
        <v>1</v>
      </c>
      <c r="X42" s="694">
        <f t="shared" si="185"/>
        <v>0</v>
      </c>
      <c r="Y42" s="694">
        <f t="shared" si="185"/>
        <v>1</v>
      </c>
      <c r="Z42" s="694">
        <f t="shared" si="185"/>
        <v>3</v>
      </c>
      <c r="AA42" s="694">
        <f t="shared" si="185"/>
        <v>1</v>
      </c>
      <c r="AB42" s="694">
        <f t="shared" si="185"/>
        <v>0</v>
      </c>
      <c r="AC42" s="694">
        <f t="shared" si="185"/>
        <v>1</v>
      </c>
    </row>
    <row r="43" spans="2:38" ht="15" customHeight="1" x14ac:dyDescent="0.2">
      <c r="B43" s="877" t="s">
        <v>473</v>
      </c>
      <c r="G43" s="724">
        <f>G42/F42</f>
        <v>0.20588235294117646</v>
      </c>
      <c r="H43" s="724">
        <f>H42/F42</f>
        <v>5.8823529411764705E-2</v>
      </c>
      <c r="I43" s="724">
        <f>I42/F42</f>
        <v>0.11764705882352941</v>
      </c>
      <c r="J43" s="724">
        <f>J42/F42</f>
        <v>0.38235294117647056</v>
      </c>
      <c r="K43" s="724">
        <f>K42/F42</f>
        <v>0.17647058823529413</v>
      </c>
      <c r="L43" s="724">
        <f>L42/F42</f>
        <v>0</v>
      </c>
      <c r="M43" s="724">
        <f>M42/F42</f>
        <v>5.8823529411764705E-2</v>
      </c>
      <c r="N43" s="724"/>
      <c r="O43" s="724">
        <f>O42/N42</f>
        <v>0.22222222222222221</v>
      </c>
      <c r="P43" s="724">
        <f>P42/N42</f>
        <v>7.407407407407407E-2</v>
      </c>
      <c r="Q43" s="724">
        <f>Q42/N42</f>
        <v>0.1111111111111111</v>
      </c>
      <c r="R43" s="724">
        <f>R42/N42</f>
        <v>0.37037037037037035</v>
      </c>
      <c r="S43" s="724">
        <f>S42/N42</f>
        <v>0.18518518518518517</v>
      </c>
      <c r="T43" s="724">
        <f>T42/N42</f>
        <v>0</v>
      </c>
      <c r="U43" s="724">
        <f>U42/N42</f>
        <v>3.7037037037037035E-2</v>
      </c>
      <c r="V43" s="724"/>
      <c r="W43" s="724">
        <f>W42/V42</f>
        <v>0.14285714285714285</v>
      </c>
      <c r="X43" s="724">
        <f>X42/V42</f>
        <v>0</v>
      </c>
      <c r="Y43" s="724">
        <f>Y42/V42</f>
        <v>0.14285714285714285</v>
      </c>
      <c r="Z43" s="724">
        <f>Z42/V42</f>
        <v>0.42857142857142855</v>
      </c>
      <c r="AA43" s="724">
        <f>AA42/V42</f>
        <v>0.14285714285714285</v>
      </c>
      <c r="AB43" s="724">
        <f>AB42/V42</f>
        <v>0</v>
      </c>
      <c r="AC43" s="724">
        <f>AC42/V42</f>
        <v>0.14285714285714285</v>
      </c>
    </row>
    <row r="44" spans="2:38" x14ac:dyDescent="0.2">
      <c r="B44" s="877"/>
      <c r="G44" s="936"/>
      <c r="H44" s="936"/>
      <c r="I44" s="936"/>
      <c r="J44" s="936"/>
      <c r="K44" s="936"/>
      <c r="L44" s="936"/>
      <c r="M44" s="936"/>
      <c r="O44" s="936"/>
      <c r="P44" s="936"/>
      <c r="Q44" s="936"/>
      <c r="R44" s="936"/>
      <c r="S44" s="936"/>
      <c r="T44" s="936"/>
      <c r="U44" s="936"/>
      <c r="W44" s="936"/>
      <c r="X44" s="936"/>
      <c r="Y44" s="936"/>
      <c r="Z44" s="936"/>
      <c r="AA44" s="936"/>
      <c r="AB44" s="936"/>
      <c r="AC44" s="936"/>
    </row>
    <row r="45" spans="2:38" x14ac:dyDescent="0.2">
      <c r="B45" s="877" t="s">
        <v>267</v>
      </c>
      <c r="D45" s="694">
        <f>D37+D35+D25</f>
        <v>379</v>
      </c>
      <c r="E45" s="694">
        <f t="shared" ref="E45:AC45" si="186">E37+E35+E25</f>
        <v>283</v>
      </c>
      <c r="F45" s="694">
        <f t="shared" si="186"/>
        <v>34</v>
      </c>
      <c r="G45" s="694">
        <f t="shared" si="186"/>
        <v>7</v>
      </c>
      <c r="H45" s="694">
        <f t="shared" si="186"/>
        <v>2</v>
      </c>
      <c r="I45" s="694">
        <f t="shared" si="186"/>
        <v>4</v>
      </c>
      <c r="J45" s="694">
        <f t="shared" si="186"/>
        <v>13</v>
      </c>
      <c r="K45" s="694">
        <f t="shared" si="186"/>
        <v>6</v>
      </c>
      <c r="L45" s="694">
        <f t="shared" si="186"/>
        <v>0</v>
      </c>
      <c r="M45" s="694">
        <f t="shared" si="186"/>
        <v>2</v>
      </c>
      <c r="N45" s="694">
        <f t="shared" si="186"/>
        <v>27</v>
      </c>
      <c r="O45" s="694">
        <f t="shared" si="186"/>
        <v>6</v>
      </c>
      <c r="P45" s="694">
        <f t="shared" si="186"/>
        <v>2</v>
      </c>
      <c r="Q45" s="694">
        <f t="shared" si="186"/>
        <v>3</v>
      </c>
      <c r="R45" s="694">
        <f t="shared" si="186"/>
        <v>10</v>
      </c>
      <c r="S45" s="694">
        <f t="shared" si="186"/>
        <v>5</v>
      </c>
      <c r="T45" s="694">
        <f t="shared" si="186"/>
        <v>0</v>
      </c>
      <c r="U45" s="694">
        <f t="shared" si="186"/>
        <v>1</v>
      </c>
      <c r="V45" s="694">
        <f t="shared" si="186"/>
        <v>7</v>
      </c>
      <c r="W45" s="694">
        <f t="shared" si="186"/>
        <v>1</v>
      </c>
      <c r="X45" s="694">
        <f t="shared" si="186"/>
        <v>0</v>
      </c>
      <c r="Y45" s="694">
        <f t="shared" si="186"/>
        <v>1</v>
      </c>
      <c r="Z45" s="694">
        <f t="shared" si="186"/>
        <v>3</v>
      </c>
      <c r="AA45" s="694">
        <f t="shared" si="186"/>
        <v>1</v>
      </c>
      <c r="AB45" s="694">
        <f t="shared" si="186"/>
        <v>0</v>
      </c>
      <c r="AC45" s="694">
        <f t="shared" si="186"/>
        <v>1</v>
      </c>
    </row>
    <row r="46" spans="2:38" ht="14.25" customHeight="1" x14ac:dyDescent="0.2">
      <c r="B46" s="877"/>
      <c r="D46" s="694">
        <f>D39+D27+D25</f>
        <v>379</v>
      </c>
      <c r="E46" s="694">
        <f t="shared" ref="E46:AC46" si="187">E39+E27+E25</f>
        <v>283</v>
      </c>
      <c r="F46" s="694">
        <f t="shared" si="187"/>
        <v>34</v>
      </c>
      <c r="G46" s="694">
        <f t="shared" si="187"/>
        <v>7</v>
      </c>
      <c r="H46" s="694">
        <f t="shared" si="187"/>
        <v>2</v>
      </c>
      <c r="I46" s="694">
        <f t="shared" si="187"/>
        <v>4</v>
      </c>
      <c r="J46" s="694">
        <f t="shared" si="187"/>
        <v>13</v>
      </c>
      <c r="K46" s="694">
        <f t="shared" si="187"/>
        <v>6</v>
      </c>
      <c r="L46" s="694">
        <f t="shared" si="187"/>
        <v>0</v>
      </c>
      <c r="M46" s="694">
        <f t="shared" si="187"/>
        <v>2</v>
      </c>
      <c r="N46" s="694">
        <f t="shared" si="187"/>
        <v>27</v>
      </c>
      <c r="O46" s="694">
        <f t="shared" si="187"/>
        <v>6</v>
      </c>
      <c r="P46" s="694">
        <f t="shared" si="187"/>
        <v>2</v>
      </c>
      <c r="Q46" s="694">
        <f t="shared" si="187"/>
        <v>3</v>
      </c>
      <c r="R46" s="694">
        <f t="shared" si="187"/>
        <v>10</v>
      </c>
      <c r="S46" s="694">
        <f t="shared" si="187"/>
        <v>5</v>
      </c>
      <c r="T46" s="694">
        <f t="shared" si="187"/>
        <v>0</v>
      </c>
      <c r="U46" s="694">
        <f t="shared" si="187"/>
        <v>1</v>
      </c>
      <c r="V46" s="694">
        <f t="shared" si="187"/>
        <v>7</v>
      </c>
      <c r="W46" s="694">
        <f t="shared" si="187"/>
        <v>1</v>
      </c>
      <c r="X46" s="694">
        <f t="shared" si="187"/>
        <v>0</v>
      </c>
      <c r="Y46" s="694">
        <f t="shared" si="187"/>
        <v>1</v>
      </c>
      <c r="Z46" s="694">
        <f t="shared" si="187"/>
        <v>3</v>
      </c>
      <c r="AA46" s="694">
        <f t="shared" si="187"/>
        <v>1</v>
      </c>
      <c r="AB46" s="694">
        <f t="shared" si="187"/>
        <v>0</v>
      </c>
      <c r="AC46" s="694">
        <f t="shared" si="187"/>
        <v>1</v>
      </c>
    </row>
    <row r="47" spans="2:38" x14ac:dyDescent="0.2">
      <c r="B47" s="877"/>
    </row>
    <row r="48" spans="2:38" x14ac:dyDescent="0.2">
      <c r="B48" s="878" t="s">
        <v>238</v>
      </c>
      <c r="D48" s="879">
        <f>D42-D11</f>
        <v>0</v>
      </c>
      <c r="E48" s="879">
        <f t="shared" ref="E48:AC49" si="188">E42-E11</f>
        <v>0</v>
      </c>
      <c r="F48" s="879">
        <f>F42-F11</f>
        <v>0</v>
      </c>
      <c r="G48" s="879">
        <f t="shared" si="188"/>
        <v>0</v>
      </c>
      <c r="H48" s="879">
        <f>H42-H11</f>
        <v>0</v>
      </c>
      <c r="I48" s="879">
        <f t="shared" si="188"/>
        <v>0</v>
      </c>
      <c r="J48" s="879">
        <f t="shared" si="188"/>
        <v>0</v>
      </c>
      <c r="K48" s="879">
        <f t="shared" si="188"/>
        <v>0</v>
      </c>
      <c r="L48" s="879">
        <f t="shared" si="188"/>
        <v>0</v>
      </c>
      <c r="M48" s="879">
        <f t="shared" si="188"/>
        <v>0</v>
      </c>
      <c r="N48" s="879">
        <f t="shared" si="188"/>
        <v>0</v>
      </c>
      <c r="O48" s="879">
        <f t="shared" si="188"/>
        <v>0</v>
      </c>
      <c r="P48" s="879">
        <f t="shared" si="188"/>
        <v>0</v>
      </c>
      <c r="Q48" s="879">
        <f t="shared" si="188"/>
        <v>0</v>
      </c>
      <c r="R48" s="879">
        <f t="shared" si="188"/>
        <v>0</v>
      </c>
      <c r="S48" s="879">
        <f t="shared" si="188"/>
        <v>0</v>
      </c>
      <c r="T48" s="879">
        <f t="shared" si="188"/>
        <v>0</v>
      </c>
      <c r="U48" s="879">
        <f t="shared" si="188"/>
        <v>0</v>
      </c>
      <c r="V48" s="879">
        <f t="shared" si="188"/>
        <v>0</v>
      </c>
      <c r="W48" s="879">
        <f t="shared" si="188"/>
        <v>0</v>
      </c>
      <c r="X48" s="879">
        <f t="shared" si="188"/>
        <v>0</v>
      </c>
      <c r="Y48" s="879">
        <f t="shared" si="188"/>
        <v>0</v>
      </c>
      <c r="Z48" s="879">
        <f t="shared" si="188"/>
        <v>0</v>
      </c>
      <c r="AA48" s="879">
        <f t="shared" si="188"/>
        <v>0</v>
      </c>
      <c r="AB48" s="879">
        <f t="shared" si="188"/>
        <v>0</v>
      </c>
      <c r="AC48" s="879">
        <f t="shared" si="188"/>
        <v>0</v>
      </c>
    </row>
    <row r="49" spans="4:29" x14ac:dyDescent="0.2">
      <c r="D49" s="879"/>
      <c r="E49" s="879"/>
      <c r="F49" s="879"/>
      <c r="G49" s="879">
        <f>G43-G12</f>
        <v>0</v>
      </c>
      <c r="H49" s="879">
        <f t="shared" si="188"/>
        <v>0</v>
      </c>
      <c r="I49" s="879">
        <f t="shared" si="188"/>
        <v>0</v>
      </c>
      <c r="J49" s="879">
        <f t="shared" si="188"/>
        <v>0</v>
      </c>
      <c r="K49" s="879">
        <f t="shared" si="188"/>
        <v>0</v>
      </c>
      <c r="L49" s="879">
        <f t="shared" si="188"/>
        <v>0</v>
      </c>
      <c r="M49" s="879">
        <f t="shared" si="188"/>
        <v>0</v>
      </c>
      <c r="N49" s="879"/>
      <c r="O49" s="879">
        <f t="shared" si="188"/>
        <v>0</v>
      </c>
      <c r="P49" s="879">
        <f t="shared" si="188"/>
        <v>0</v>
      </c>
      <c r="Q49" s="879">
        <f t="shared" si="188"/>
        <v>0</v>
      </c>
      <c r="R49" s="879">
        <f t="shared" si="188"/>
        <v>0</v>
      </c>
      <c r="S49" s="879">
        <f t="shared" si="188"/>
        <v>0</v>
      </c>
      <c r="T49" s="879">
        <f t="shared" si="188"/>
        <v>0</v>
      </c>
      <c r="U49" s="879">
        <f t="shared" si="188"/>
        <v>0</v>
      </c>
      <c r="V49" s="879"/>
      <c r="W49" s="879">
        <f t="shared" si="188"/>
        <v>0</v>
      </c>
      <c r="X49" s="879">
        <f t="shared" si="188"/>
        <v>0</v>
      </c>
      <c r="Y49" s="879">
        <f t="shared" si="188"/>
        <v>0</v>
      </c>
      <c r="Z49" s="879">
        <f t="shared" si="188"/>
        <v>0</v>
      </c>
      <c r="AA49" s="879">
        <f t="shared" si="188"/>
        <v>0</v>
      </c>
      <c r="AB49" s="879">
        <f t="shared" si="188"/>
        <v>0</v>
      </c>
      <c r="AC49" s="879">
        <f t="shared" si="188"/>
        <v>0</v>
      </c>
    </row>
    <row r="50" spans="4:29" ht="13.5" customHeight="1" x14ac:dyDescent="0.2">
      <c r="D50" s="879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79"/>
      <c r="Q50" s="879"/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  <c r="AC50" s="879"/>
    </row>
    <row r="51" spans="4:29" x14ac:dyDescent="0.2">
      <c r="D51" s="879">
        <f>D45-D42</f>
        <v>0</v>
      </c>
      <c r="E51" s="879">
        <f t="shared" ref="E51:AC51" si="189">E45-E42</f>
        <v>0</v>
      </c>
      <c r="F51" s="879">
        <f t="shared" si="189"/>
        <v>0</v>
      </c>
      <c r="G51" s="879">
        <f t="shared" si="189"/>
        <v>0</v>
      </c>
      <c r="H51" s="879">
        <f t="shared" si="189"/>
        <v>0</v>
      </c>
      <c r="I51" s="879">
        <f t="shared" si="189"/>
        <v>0</v>
      </c>
      <c r="J51" s="879">
        <f t="shared" si="189"/>
        <v>0</v>
      </c>
      <c r="K51" s="879">
        <f t="shared" si="189"/>
        <v>0</v>
      </c>
      <c r="L51" s="879">
        <f t="shared" si="189"/>
        <v>0</v>
      </c>
      <c r="M51" s="879">
        <f t="shared" si="189"/>
        <v>0</v>
      </c>
      <c r="N51" s="879">
        <f t="shared" si="189"/>
        <v>0</v>
      </c>
      <c r="O51" s="879">
        <f t="shared" si="189"/>
        <v>0</v>
      </c>
      <c r="P51" s="879">
        <f t="shared" si="189"/>
        <v>0</v>
      </c>
      <c r="Q51" s="879">
        <f t="shared" si="189"/>
        <v>0</v>
      </c>
      <c r="R51" s="879">
        <f t="shared" si="189"/>
        <v>0</v>
      </c>
      <c r="S51" s="879">
        <f t="shared" si="189"/>
        <v>0</v>
      </c>
      <c r="T51" s="879">
        <f t="shared" si="189"/>
        <v>0</v>
      </c>
      <c r="U51" s="879">
        <f t="shared" si="189"/>
        <v>0</v>
      </c>
      <c r="V51" s="879">
        <f t="shared" si="189"/>
        <v>0</v>
      </c>
      <c r="W51" s="879">
        <f t="shared" si="189"/>
        <v>0</v>
      </c>
      <c r="X51" s="879">
        <f t="shared" si="189"/>
        <v>0</v>
      </c>
      <c r="Y51" s="879">
        <f t="shared" si="189"/>
        <v>0</v>
      </c>
      <c r="Z51" s="879">
        <f t="shared" si="189"/>
        <v>0</v>
      </c>
      <c r="AA51" s="879">
        <f t="shared" si="189"/>
        <v>0</v>
      </c>
      <c r="AB51" s="879">
        <f t="shared" si="189"/>
        <v>0</v>
      </c>
      <c r="AC51" s="879">
        <f t="shared" si="189"/>
        <v>0</v>
      </c>
    </row>
    <row r="52" spans="4:29" ht="13.5" customHeight="1" x14ac:dyDescent="0.2">
      <c r="D52" s="879">
        <f>D46-D42</f>
        <v>0</v>
      </c>
      <c r="E52" s="879">
        <f t="shared" ref="E52:AC52" si="190">E46-E42</f>
        <v>0</v>
      </c>
      <c r="F52" s="879">
        <f t="shared" si="190"/>
        <v>0</v>
      </c>
      <c r="G52" s="879">
        <f t="shared" si="190"/>
        <v>0</v>
      </c>
      <c r="H52" s="879">
        <f t="shared" si="190"/>
        <v>0</v>
      </c>
      <c r="I52" s="879">
        <f t="shared" si="190"/>
        <v>0</v>
      </c>
      <c r="J52" s="879">
        <f t="shared" si="190"/>
        <v>0</v>
      </c>
      <c r="K52" s="879">
        <f t="shared" si="190"/>
        <v>0</v>
      </c>
      <c r="L52" s="879">
        <f t="shared" si="190"/>
        <v>0</v>
      </c>
      <c r="M52" s="879">
        <f t="shared" si="190"/>
        <v>0</v>
      </c>
      <c r="N52" s="879">
        <f t="shared" si="190"/>
        <v>0</v>
      </c>
      <c r="O52" s="879">
        <f t="shared" si="190"/>
        <v>0</v>
      </c>
      <c r="P52" s="879">
        <f t="shared" si="190"/>
        <v>0</v>
      </c>
      <c r="Q52" s="879">
        <f t="shared" si="190"/>
        <v>0</v>
      </c>
      <c r="R52" s="879">
        <f t="shared" si="190"/>
        <v>0</v>
      </c>
      <c r="S52" s="879">
        <f t="shared" si="190"/>
        <v>0</v>
      </c>
      <c r="T52" s="879">
        <f t="shared" si="190"/>
        <v>0</v>
      </c>
      <c r="U52" s="879">
        <f t="shared" si="190"/>
        <v>0</v>
      </c>
      <c r="V52" s="879">
        <f t="shared" si="190"/>
        <v>0</v>
      </c>
      <c r="W52" s="879">
        <f t="shared" si="190"/>
        <v>0</v>
      </c>
      <c r="X52" s="879">
        <f t="shared" si="190"/>
        <v>0</v>
      </c>
      <c r="Y52" s="879">
        <f t="shared" si="190"/>
        <v>0</v>
      </c>
      <c r="Z52" s="879">
        <f t="shared" si="190"/>
        <v>0</v>
      </c>
      <c r="AA52" s="879">
        <f t="shared" si="190"/>
        <v>0</v>
      </c>
      <c r="AB52" s="879">
        <f t="shared" si="190"/>
        <v>0</v>
      </c>
      <c r="AC52" s="879">
        <f t="shared" si="190"/>
        <v>0</v>
      </c>
    </row>
    <row r="54" spans="4:29" ht="13.5" customHeight="1" x14ac:dyDescent="0.2"/>
    <row r="58" spans="4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84300-63C9-4DCC-95C9-ED2345551F0C}">
  <sheetPr>
    <tabColor rgb="FF92D050"/>
    <pageSetUpPr fitToPage="1"/>
  </sheetPr>
  <dimension ref="B2:AL58"/>
  <sheetViews>
    <sheetView view="pageBreakPreview" zoomScaleNormal="100" zoomScaleSheetLayoutView="100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4.6640625" style="694" customWidth="1"/>
    <col min="2" max="2" width="3.109375" style="694" customWidth="1"/>
    <col min="3" max="3" width="16.44140625" style="694" customWidth="1"/>
    <col min="4" max="5" width="8.6640625" style="694" customWidth="1"/>
    <col min="6" max="29" width="6.33203125" style="694" customWidth="1"/>
    <col min="30" max="30" width="4.6640625" style="694" customWidth="1"/>
    <col min="31" max="34" width="8.109375" style="694" customWidth="1"/>
    <col min="35" max="38" width="7" style="694" customWidth="1"/>
    <col min="39" max="40" width="4.6640625" style="694" customWidth="1"/>
    <col min="41" max="16384" width="9" style="694"/>
  </cols>
  <sheetData>
    <row r="2" spans="2:38" ht="14.4" x14ac:dyDescent="0.2">
      <c r="B2" s="695" t="s">
        <v>474</v>
      </c>
    </row>
    <row r="3" spans="2:38" ht="14.4" x14ac:dyDescent="0.2">
      <c r="B3" s="695"/>
      <c r="X3" s="806" t="s">
        <v>462</v>
      </c>
    </row>
    <row r="4" spans="2:38" ht="14.4" x14ac:dyDescent="0.2">
      <c r="B4" s="695"/>
      <c r="X4" s="806" t="s">
        <v>463</v>
      </c>
    </row>
    <row r="5" spans="2:38" ht="8.25" customHeight="1" x14ac:dyDescent="0.2">
      <c r="B5" s="695"/>
      <c r="X5" s="696"/>
    </row>
    <row r="6" spans="2:38" ht="13.8" thickBot="1" x14ac:dyDescent="0.25">
      <c r="B6" s="694" t="s">
        <v>475</v>
      </c>
      <c r="AC6" s="697" t="s">
        <v>273</v>
      </c>
    </row>
    <row r="7" spans="2:38" ht="21" customHeight="1" thickBot="1" x14ac:dyDescent="0.25">
      <c r="B7" s="44"/>
      <c r="C7" s="698"/>
      <c r="D7" s="248" t="s">
        <v>274</v>
      </c>
      <c r="E7" s="662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701"/>
      <c r="Z7" s="701"/>
      <c r="AA7" s="701"/>
      <c r="AB7" s="701"/>
      <c r="AC7" s="880"/>
    </row>
    <row r="8" spans="2:38" ht="21" customHeight="1" x14ac:dyDescent="0.2">
      <c r="B8" s="704"/>
      <c r="C8" s="705"/>
      <c r="D8" s="252"/>
      <c r="E8" s="666"/>
      <c r="F8" s="253"/>
      <c r="G8" s="254"/>
      <c r="H8" s="254"/>
      <c r="I8" s="254"/>
      <c r="J8" s="254"/>
      <c r="K8" s="254"/>
      <c r="L8" s="254"/>
      <c r="M8" s="254"/>
      <c r="N8" s="255" t="s">
        <v>277</v>
      </c>
      <c r="O8" s="256"/>
      <c r="P8" s="256"/>
      <c r="Q8" s="256"/>
      <c r="R8" s="256"/>
      <c r="S8" s="256"/>
      <c r="T8" s="256"/>
      <c r="U8" s="257"/>
      <c r="V8" s="255" t="s">
        <v>278</v>
      </c>
      <c r="W8" s="256"/>
      <c r="X8" s="256"/>
      <c r="Y8" s="256"/>
      <c r="Z8" s="256"/>
      <c r="AA8" s="256"/>
      <c r="AB8" s="256"/>
      <c r="AC8" s="257"/>
    </row>
    <row r="9" spans="2:38" ht="21" customHeight="1" x14ac:dyDescent="0.2">
      <c r="B9" s="704"/>
      <c r="C9" s="705"/>
      <c r="D9" s="252"/>
      <c r="E9" s="666"/>
      <c r="F9" s="881" t="s">
        <v>464</v>
      </c>
      <c r="G9" s="882"/>
      <c r="H9" s="882"/>
      <c r="I9" s="882"/>
      <c r="J9" s="882"/>
      <c r="K9" s="882"/>
      <c r="L9" s="882"/>
      <c r="M9" s="882"/>
      <c r="N9" s="881" t="s">
        <v>464</v>
      </c>
      <c r="O9" s="882"/>
      <c r="P9" s="882"/>
      <c r="Q9" s="882"/>
      <c r="R9" s="882"/>
      <c r="S9" s="882"/>
      <c r="T9" s="882"/>
      <c r="U9" s="883"/>
      <c r="V9" s="881" t="s">
        <v>464</v>
      </c>
      <c r="W9" s="882"/>
      <c r="X9" s="882"/>
      <c r="Y9" s="882"/>
      <c r="Z9" s="882"/>
      <c r="AA9" s="882"/>
      <c r="AB9" s="882"/>
      <c r="AC9" s="883"/>
    </row>
    <row r="10" spans="2:38" ht="42" customHeight="1" x14ac:dyDescent="0.2">
      <c r="B10" s="512"/>
      <c r="C10" s="711"/>
      <c r="D10" s="261"/>
      <c r="E10" s="669"/>
      <c r="F10" s="884"/>
      <c r="G10" s="264" t="s">
        <v>465</v>
      </c>
      <c r="H10" s="264" t="s">
        <v>466</v>
      </c>
      <c r="I10" s="264" t="s">
        <v>467</v>
      </c>
      <c r="J10" s="264" t="s">
        <v>468</v>
      </c>
      <c r="K10" s="264" t="s">
        <v>469</v>
      </c>
      <c r="L10" s="264" t="s">
        <v>470</v>
      </c>
      <c r="M10" s="266" t="s">
        <v>471</v>
      </c>
      <c r="N10" s="884"/>
      <c r="O10" s="264" t="s">
        <v>465</v>
      </c>
      <c r="P10" s="264" t="s">
        <v>466</v>
      </c>
      <c r="Q10" s="264" t="s">
        <v>467</v>
      </c>
      <c r="R10" s="264" t="s">
        <v>468</v>
      </c>
      <c r="S10" s="264" t="s">
        <v>469</v>
      </c>
      <c r="T10" s="264" t="s">
        <v>470</v>
      </c>
      <c r="U10" s="266" t="s">
        <v>471</v>
      </c>
      <c r="V10" s="884"/>
      <c r="W10" s="264" t="s">
        <v>465</v>
      </c>
      <c r="X10" s="264" t="s">
        <v>466</v>
      </c>
      <c r="Y10" s="264" t="s">
        <v>467</v>
      </c>
      <c r="Z10" s="264" t="s">
        <v>468</v>
      </c>
      <c r="AA10" s="264" t="s">
        <v>469</v>
      </c>
      <c r="AB10" s="264" t="s">
        <v>470</v>
      </c>
      <c r="AC10" s="266" t="s">
        <v>471</v>
      </c>
      <c r="AE10" s="694" t="s">
        <v>211</v>
      </c>
      <c r="AF10" s="694" t="s">
        <v>456</v>
      </c>
      <c r="AG10" s="885" t="s">
        <v>252</v>
      </c>
      <c r="AH10" s="694" t="s">
        <v>253</v>
      </c>
      <c r="AI10" s="710" t="s">
        <v>215</v>
      </c>
    </row>
    <row r="11" spans="2:38" ht="21" customHeight="1" x14ac:dyDescent="0.2">
      <c r="B11" s="42" t="s">
        <v>292</v>
      </c>
      <c r="C11" s="43"/>
      <c r="D11" s="574">
        <f>D15+D17+D19+D21+D23+D13</f>
        <v>361</v>
      </c>
      <c r="E11" s="345">
        <f>E15+E17+E19+E21+E23+E13</f>
        <v>175</v>
      </c>
      <c r="F11" s="888">
        <f>SUM(G11:M11)</f>
        <v>5</v>
      </c>
      <c r="G11" s="886">
        <f>G13+G15+G17+G19+G21+G23</f>
        <v>1</v>
      </c>
      <c r="H11" s="886">
        <f t="shared" ref="H11:M11" si="0">H13+H15+H17+H19+H21+H23</f>
        <v>0</v>
      </c>
      <c r="I11" s="886">
        <f t="shared" si="0"/>
        <v>0</v>
      </c>
      <c r="J11" s="886">
        <f>J13+J15+J17+J19+J21+J23</f>
        <v>2</v>
      </c>
      <c r="K11" s="886">
        <f>K13+K15+K17+K19+K21+K23</f>
        <v>2</v>
      </c>
      <c r="L11" s="886">
        <f t="shared" si="0"/>
        <v>0</v>
      </c>
      <c r="M11" s="889">
        <f t="shared" si="0"/>
        <v>0</v>
      </c>
      <c r="N11" s="888">
        <f>SUM(O11:U11)</f>
        <v>5</v>
      </c>
      <c r="O11" s="886">
        <f t="shared" ref="O11:U11" si="1">O13+O15+O17+O19+O21+O23</f>
        <v>1</v>
      </c>
      <c r="P11" s="886">
        <f t="shared" si="1"/>
        <v>0</v>
      </c>
      <c r="Q11" s="886">
        <f t="shared" si="1"/>
        <v>0</v>
      </c>
      <c r="R11" s="886">
        <f t="shared" si="1"/>
        <v>2</v>
      </c>
      <c r="S11" s="886">
        <f t="shared" si="1"/>
        <v>2</v>
      </c>
      <c r="T11" s="886">
        <f t="shared" si="1"/>
        <v>0</v>
      </c>
      <c r="U11" s="890">
        <f t="shared" si="1"/>
        <v>0</v>
      </c>
      <c r="V11" s="888">
        <f>SUM(W11:AC11)</f>
        <v>0</v>
      </c>
      <c r="W11" s="886">
        <f t="shared" ref="W11:AC11" si="2">W13+W15+W17+W19+W21+W23</f>
        <v>0</v>
      </c>
      <c r="X11" s="886">
        <f t="shared" si="2"/>
        <v>0</v>
      </c>
      <c r="Y11" s="886">
        <f t="shared" si="2"/>
        <v>0</v>
      </c>
      <c r="Z11" s="886">
        <f t="shared" si="2"/>
        <v>0</v>
      </c>
      <c r="AA11" s="886">
        <f t="shared" si="2"/>
        <v>0</v>
      </c>
      <c r="AB11" s="886">
        <f t="shared" si="2"/>
        <v>0</v>
      </c>
      <c r="AC11" s="890">
        <f t="shared" si="2"/>
        <v>0</v>
      </c>
      <c r="AE11" s="694">
        <f>N11+V11</f>
        <v>5</v>
      </c>
      <c r="AF11" s="694">
        <f>SUM(G11:M11)</f>
        <v>5</v>
      </c>
      <c r="AG11" s="694">
        <f>SUM(O11:U11)</f>
        <v>5</v>
      </c>
      <c r="AH11" s="694">
        <f>SUM(W11:AC11)</f>
        <v>0</v>
      </c>
      <c r="AI11" s="716">
        <f>AE11-F11</f>
        <v>0</v>
      </c>
      <c r="AJ11" s="716">
        <f>AF11-F11</f>
        <v>0</v>
      </c>
      <c r="AK11" s="716">
        <f>AG11-N11</f>
        <v>0</v>
      </c>
      <c r="AL11" s="716">
        <f>AH11-V11</f>
        <v>0</v>
      </c>
    </row>
    <row r="12" spans="2:38" ht="21" customHeight="1" thickBot="1" x14ac:dyDescent="0.25">
      <c r="B12" s="61"/>
      <c r="C12" s="62"/>
      <c r="D12" s="350"/>
      <c r="E12" s="273"/>
      <c r="F12" s="893"/>
      <c r="G12" s="894">
        <f t="shared" ref="G12:M12" si="3">IFERROR(G11/$F$11,"0.0%")</f>
        <v>0.2</v>
      </c>
      <c r="H12" s="894">
        <f t="shared" si="3"/>
        <v>0</v>
      </c>
      <c r="I12" s="894">
        <f t="shared" si="3"/>
        <v>0</v>
      </c>
      <c r="J12" s="894">
        <f t="shared" si="3"/>
        <v>0.4</v>
      </c>
      <c r="K12" s="894">
        <f t="shared" si="3"/>
        <v>0.4</v>
      </c>
      <c r="L12" s="894">
        <f t="shared" si="3"/>
        <v>0</v>
      </c>
      <c r="M12" s="937">
        <f t="shared" si="3"/>
        <v>0</v>
      </c>
      <c r="N12" s="896"/>
      <c r="O12" s="894">
        <f t="shared" ref="O12:U12" si="4">IFERROR(O11/$N$11,"0.0%")</f>
        <v>0.2</v>
      </c>
      <c r="P12" s="894">
        <f t="shared" si="4"/>
        <v>0</v>
      </c>
      <c r="Q12" s="894">
        <f t="shared" si="4"/>
        <v>0</v>
      </c>
      <c r="R12" s="894">
        <f t="shared" si="4"/>
        <v>0.4</v>
      </c>
      <c r="S12" s="894">
        <f t="shared" si="4"/>
        <v>0.4</v>
      </c>
      <c r="T12" s="894">
        <f t="shared" si="4"/>
        <v>0</v>
      </c>
      <c r="U12" s="894">
        <f t="shared" si="4"/>
        <v>0</v>
      </c>
      <c r="V12" s="896"/>
      <c r="W12" s="894" t="str">
        <f t="shared" ref="W12:AC12" si="5">IFERROR(W11/$V$11,"0.0%")</f>
        <v>0.0%</v>
      </c>
      <c r="X12" s="894" t="str">
        <f t="shared" si="5"/>
        <v>0.0%</v>
      </c>
      <c r="Y12" s="894" t="str">
        <f t="shared" si="5"/>
        <v>0.0%</v>
      </c>
      <c r="Z12" s="894" t="str">
        <f t="shared" si="5"/>
        <v>0.0%</v>
      </c>
      <c r="AA12" s="894" t="str">
        <f t="shared" si="5"/>
        <v>0.0%</v>
      </c>
      <c r="AB12" s="894" t="str">
        <f t="shared" si="5"/>
        <v>0.0%</v>
      </c>
      <c r="AC12" s="897" t="str">
        <f t="shared" si="5"/>
        <v>0.0%</v>
      </c>
      <c r="AF12" s="724">
        <f>SUM(G12:M12)</f>
        <v>1</v>
      </c>
      <c r="AG12" s="724">
        <f>SUM(O12:U12)</f>
        <v>1</v>
      </c>
      <c r="AH12" s="724">
        <f>SUM(W12:AC12)</f>
        <v>0</v>
      </c>
      <c r="AI12" s="716"/>
      <c r="AJ12" s="716">
        <f>1-AF12</f>
        <v>0</v>
      </c>
      <c r="AK12" s="716">
        <f t="shared" ref="AK12:AL12" si="6">1-AG12</f>
        <v>0</v>
      </c>
      <c r="AL12" s="716">
        <f t="shared" si="6"/>
        <v>1</v>
      </c>
    </row>
    <row r="13" spans="2:38" ht="21" customHeight="1" thickTop="1" x14ac:dyDescent="0.2">
      <c r="B13" s="70" t="s">
        <v>293</v>
      </c>
      <c r="C13" s="278" t="s">
        <v>294</v>
      </c>
      <c r="D13" s="938">
        <f>[1]表1!M14</f>
        <v>45</v>
      </c>
      <c r="E13" s="359">
        <f>[1]表1!O14</f>
        <v>8</v>
      </c>
      <c r="F13" s="900">
        <f>SUM(G13:M13)</f>
        <v>0</v>
      </c>
      <c r="G13" s="901">
        <f>O13+W13</f>
        <v>0</v>
      </c>
      <c r="H13" s="901">
        <f t="shared" ref="H13:M13" si="7">P13+X13</f>
        <v>0</v>
      </c>
      <c r="I13" s="901">
        <f t="shared" si="7"/>
        <v>0</v>
      </c>
      <c r="J13" s="901">
        <f t="shared" si="7"/>
        <v>0</v>
      </c>
      <c r="K13" s="901">
        <f t="shared" si="7"/>
        <v>0</v>
      </c>
      <c r="L13" s="901">
        <f t="shared" si="7"/>
        <v>0</v>
      </c>
      <c r="M13" s="901">
        <f t="shared" si="7"/>
        <v>0</v>
      </c>
      <c r="N13" s="900">
        <f>SUM(O13:U13)</f>
        <v>0</v>
      </c>
      <c r="O13" s="901">
        <v>0</v>
      </c>
      <c r="P13" s="901">
        <v>0</v>
      </c>
      <c r="Q13" s="901">
        <v>0</v>
      </c>
      <c r="R13" s="901">
        <v>0</v>
      </c>
      <c r="S13" s="901">
        <v>0</v>
      </c>
      <c r="T13" s="901">
        <v>0</v>
      </c>
      <c r="U13" s="939">
        <v>0</v>
      </c>
      <c r="V13" s="900">
        <f>SUM(W13:AC13)</f>
        <v>0</v>
      </c>
      <c r="W13" s="901">
        <v>0</v>
      </c>
      <c r="X13" s="901">
        <v>0</v>
      </c>
      <c r="Y13" s="901">
        <v>0</v>
      </c>
      <c r="Z13" s="901">
        <v>0</v>
      </c>
      <c r="AA13" s="901">
        <v>0</v>
      </c>
      <c r="AB13" s="901">
        <v>0</v>
      </c>
      <c r="AC13" s="939">
        <v>0</v>
      </c>
      <c r="AE13" s="694">
        <f t="shared" ref="AE13" si="8">N13+V13</f>
        <v>0</v>
      </c>
      <c r="AF13" s="694">
        <f t="shared" ref="AF13:AF40" si="9">SUM(G13:M13)</f>
        <v>0</v>
      </c>
      <c r="AG13" s="694">
        <f t="shared" ref="AG13:AG40" si="10">SUM(O13:U13)</f>
        <v>0</v>
      </c>
      <c r="AH13" s="694">
        <f t="shared" ref="AH13:AH40" si="11">SUM(W13:AC13)</f>
        <v>0</v>
      </c>
      <c r="AI13" s="716">
        <f t="shared" ref="AI13" si="12">AE13-F13</f>
        <v>0</v>
      </c>
      <c r="AJ13" s="716">
        <f t="shared" ref="AJ13" si="13">AF13-F13</f>
        <v>0</v>
      </c>
      <c r="AK13" s="716">
        <f t="shared" ref="AK13" si="14">AG13-N13</f>
        <v>0</v>
      </c>
      <c r="AL13" s="716">
        <f t="shared" ref="AL13" si="15">AH13-V13</f>
        <v>0</v>
      </c>
    </row>
    <row r="14" spans="2:38" ht="21" customHeight="1" x14ac:dyDescent="0.2">
      <c r="B14" s="78"/>
      <c r="C14" s="252"/>
      <c r="D14" s="378"/>
      <c r="E14" s="273"/>
      <c r="F14" s="926"/>
      <c r="G14" s="917" t="str">
        <f t="shared" ref="G14:M14" si="16">IFERROR(G13/$F$13,"0.0%")</f>
        <v>0.0%</v>
      </c>
      <c r="H14" s="917" t="str">
        <f t="shared" si="16"/>
        <v>0.0%</v>
      </c>
      <c r="I14" s="917" t="str">
        <f t="shared" si="16"/>
        <v>0.0%</v>
      </c>
      <c r="J14" s="917" t="str">
        <f t="shared" si="16"/>
        <v>0.0%</v>
      </c>
      <c r="K14" s="940" t="str">
        <f t="shared" si="16"/>
        <v>0.0%</v>
      </c>
      <c r="L14" s="940" t="str">
        <f t="shared" si="16"/>
        <v>0.0%</v>
      </c>
      <c r="M14" s="940" t="str">
        <f t="shared" si="16"/>
        <v>0.0%</v>
      </c>
      <c r="N14" s="927"/>
      <c r="O14" s="917" t="str">
        <f t="shared" ref="O14:U14" si="17">IFERROR(O13/$N$13,"0.0%")</f>
        <v>0.0%</v>
      </c>
      <c r="P14" s="917" t="str">
        <f t="shared" si="17"/>
        <v>0.0%</v>
      </c>
      <c r="Q14" s="917" t="str">
        <f t="shared" si="17"/>
        <v>0.0%</v>
      </c>
      <c r="R14" s="917" t="str">
        <f t="shared" si="17"/>
        <v>0.0%</v>
      </c>
      <c r="S14" s="917" t="str">
        <f t="shared" si="17"/>
        <v>0.0%</v>
      </c>
      <c r="T14" s="917" t="str">
        <f t="shared" si="17"/>
        <v>0.0%</v>
      </c>
      <c r="U14" s="917" t="str">
        <f t="shared" si="17"/>
        <v>0.0%</v>
      </c>
      <c r="V14" s="913"/>
      <c r="W14" s="917" t="str">
        <f t="shared" ref="W14:AC14" si="18">IFERROR(W13/$V$13,"0.0%")</f>
        <v>0.0%</v>
      </c>
      <c r="X14" s="917" t="str">
        <f t="shared" si="18"/>
        <v>0.0%</v>
      </c>
      <c r="Y14" s="917" t="str">
        <f t="shared" si="18"/>
        <v>0.0%</v>
      </c>
      <c r="Z14" s="917" t="str">
        <f t="shared" si="18"/>
        <v>0.0%</v>
      </c>
      <c r="AA14" s="917" t="str">
        <f t="shared" si="18"/>
        <v>0.0%</v>
      </c>
      <c r="AB14" s="917" t="str">
        <f t="shared" si="18"/>
        <v>0.0%</v>
      </c>
      <c r="AC14" s="918" t="str">
        <f t="shared" si="18"/>
        <v>0.0%</v>
      </c>
      <c r="AF14" s="724">
        <f t="shared" si="9"/>
        <v>0</v>
      </c>
      <c r="AG14" s="724">
        <f>SUM(O14:U14)</f>
        <v>0</v>
      </c>
      <c r="AH14" s="724">
        <f t="shared" si="11"/>
        <v>0</v>
      </c>
      <c r="AI14" s="716"/>
      <c r="AJ14" s="716">
        <f>1-AF14</f>
        <v>1</v>
      </c>
      <c r="AK14" s="716">
        <f>1-AG14</f>
        <v>1</v>
      </c>
      <c r="AL14" s="716">
        <f t="shared" ref="AL14" si="19">1-AH14</f>
        <v>1</v>
      </c>
    </row>
    <row r="15" spans="2:38" ht="21" customHeight="1" x14ac:dyDescent="0.2">
      <c r="B15" s="78"/>
      <c r="C15" s="248" t="s">
        <v>295</v>
      </c>
      <c r="D15" s="941">
        <f>[1]表1!M17</f>
        <v>71</v>
      </c>
      <c r="E15" s="268">
        <f>[1]表1!O17</f>
        <v>35</v>
      </c>
      <c r="F15" s="888">
        <f t="shared" ref="F15" si="20">SUM(G15:M15)</f>
        <v>2</v>
      </c>
      <c r="G15" s="914">
        <f t="shared" ref="G15:H15" si="21">O15+W15</f>
        <v>0</v>
      </c>
      <c r="H15" s="914">
        <f t="shared" si="21"/>
        <v>0</v>
      </c>
      <c r="I15" s="914">
        <f>Q15+Y15</f>
        <v>0</v>
      </c>
      <c r="J15" s="914">
        <f t="shared" ref="J15:M15" si="22">R15+Z15</f>
        <v>2</v>
      </c>
      <c r="K15" s="914">
        <f t="shared" si="22"/>
        <v>0</v>
      </c>
      <c r="L15" s="914">
        <f t="shared" si="22"/>
        <v>0</v>
      </c>
      <c r="M15" s="915">
        <f t="shared" si="22"/>
        <v>0</v>
      </c>
      <c r="N15" s="888">
        <f>SUM(O15:U15)</f>
        <v>2</v>
      </c>
      <c r="O15" s="886">
        <v>0</v>
      </c>
      <c r="P15" s="886">
        <v>0</v>
      </c>
      <c r="Q15" s="886">
        <v>0</v>
      </c>
      <c r="R15" s="886">
        <v>2</v>
      </c>
      <c r="S15" s="886">
        <v>0</v>
      </c>
      <c r="T15" s="886">
        <v>0</v>
      </c>
      <c r="U15" s="890">
        <v>0</v>
      </c>
      <c r="V15" s="910">
        <f>SUM(W15:AC15)</f>
        <v>0</v>
      </c>
      <c r="W15" s="886">
        <v>0</v>
      </c>
      <c r="X15" s="886">
        <v>0</v>
      </c>
      <c r="Y15" s="886">
        <v>0</v>
      </c>
      <c r="Z15" s="886">
        <v>0</v>
      </c>
      <c r="AA15" s="886">
        <v>0</v>
      </c>
      <c r="AB15" s="886">
        <v>0</v>
      </c>
      <c r="AC15" s="890">
        <v>0</v>
      </c>
      <c r="AE15" s="694">
        <f t="shared" ref="AE15" si="23">N15+V15</f>
        <v>2</v>
      </c>
      <c r="AF15" s="694">
        <f t="shared" si="9"/>
        <v>2</v>
      </c>
      <c r="AG15" s="694">
        <f t="shared" si="10"/>
        <v>2</v>
      </c>
      <c r="AH15" s="694">
        <f t="shared" si="11"/>
        <v>0</v>
      </c>
      <c r="AI15" s="716">
        <f t="shared" ref="AI15" si="24">AE15-F15</f>
        <v>0</v>
      </c>
      <c r="AJ15" s="716">
        <f t="shared" ref="AJ15" si="25">AF15-F15</f>
        <v>0</v>
      </c>
      <c r="AK15" s="716">
        <f t="shared" ref="AK15" si="26">AG15-N15</f>
        <v>0</v>
      </c>
      <c r="AL15" s="716">
        <f t="shared" ref="AL15" si="27">AH15-V15</f>
        <v>0</v>
      </c>
    </row>
    <row r="16" spans="2:38" ht="21" customHeight="1" x14ac:dyDescent="0.2">
      <c r="B16" s="78"/>
      <c r="C16" s="252"/>
      <c r="D16" s="378"/>
      <c r="E16" s="333"/>
      <c r="F16" s="912"/>
      <c r="G16" s="917">
        <f t="shared" ref="G16:M16" si="28">IFERROR(G15/$F$15,"0.0%")</f>
        <v>0</v>
      </c>
      <c r="H16" s="917">
        <f t="shared" si="28"/>
        <v>0</v>
      </c>
      <c r="I16" s="917">
        <f t="shared" si="28"/>
        <v>0</v>
      </c>
      <c r="J16" s="917">
        <f t="shared" si="28"/>
        <v>1</v>
      </c>
      <c r="K16" s="940">
        <f t="shared" si="28"/>
        <v>0</v>
      </c>
      <c r="L16" s="940">
        <f t="shared" si="28"/>
        <v>0</v>
      </c>
      <c r="M16" s="940">
        <f t="shared" si="28"/>
        <v>0</v>
      </c>
      <c r="N16" s="913"/>
      <c r="O16" s="917">
        <f t="shared" ref="O16:U16" si="29">IFERROR(O15/$N$15,"0.0%")</f>
        <v>0</v>
      </c>
      <c r="P16" s="917">
        <f t="shared" si="29"/>
        <v>0</v>
      </c>
      <c r="Q16" s="917">
        <f t="shared" si="29"/>
        <v>0</v>
      </c>
      <c r="R16" s="917">
        <f t="shared" si="29"/>
        <v>1</v>
      </c>
      <c r="S16" s="917">
        <f t="shared" si="29"/>
        <v>0</v>
      </c>
      <c r="T16" s="917">
        <f t="shared" si="29"/>
        <v>0</v>
      </c>
      <c r="U16" s="917">
        <f t="shared" si="29"/>
        <v>0</v>
      </c>
      <c r="V16" s="913"/>
      <c r="W16" s="904" t="str">
        <f t="shared" ref="W16:AC16" si="30">IFERROR(W15/$V$15,"0.0%")</f>
        <v>0.0%</v>
      </c>
      <c r="X16" s="904" t="str">
        <f t="shared" si="30"/>
        <v>0.0%</v>
      </c>
      <c r="Y16" s="904" t="str">
        <f t="shared" si="30"/>
        <v>0.0%</v>
      </c>
      <c r="Z16" s="904" t="str">
        <f t="shared" si="30"/>
        <v>0.0%</v>
      </c>
      <c r="AA16" s="904" t="str">
        <f t="shared" si="30"/>
        <v>0.0%</v>
      </c>
      <c r="AB16" s="904" t="str">
        <f t="shared" si="30"/>
        <v>0.0%</v>
      </c>
      <c r="AC16" s="908" t="str">
        <f t="shared" si="30"/>
        <v>0.0%</v>
      </c>
      <c r="AF16" s="724">
        <f t="shared" si="9"/>
        <v>1</v>
      </c>
      <c r="AG16" s="724">
        <f t="shared" si="10"/>
        <v>1</v>
      </c>
      <c r="AH16" s="724">
        <f t="shared" si="11"/>
        <v>0</v>
      </c>
      <c r="AI16" s="716"/>
      <c r="AJ16" s="716">
        <f t="shared" ref="AJ16:AL16" si="31">1-AF16</f>
        <v>0</v>
      </c>
      <c r="AK16" s="716">
        <f t="shared" si="31"/>
        <v>0</v>
      </c>
      <c r="AL16" s="716">
        <f t="shared" si="31"/>
        <v>1</v>
      </c>
    </row>
    <row r="17" spans="2:38" ht="21" customHeight="1" x14ac:dyDescent="0.2">
      <c r="B17" s="78"/>
      <c r="C17" s="248" t="s">
        <v>296</v>
      </c>
      <c r="D17" s="941">
        <f>[1]表1!M20</f>
        <v>24</v>
      </c>
      <c r="E17" s="268">
        <f>[1]表1!O20</f>
        <v>7</v>
      </c>
      <c r="F17" s="910">
        <f t="shared" ref="F17" si="32">SUM(G17:M17)</f>
        <v>1</v>
      </c>
      <c r="G17" s="914">
        <f t="shared" ref="G17:M17" si="33">O17+W17</f>
        <v>0</v>
      </c>
      <c r="H17" s="914">
        <f t="shared" si="33"/>
        <v>0</v>
      </c>
      <c r="I17" s="914">
        <f t="shared" si="33"/>
        <v>0</v>
      </c>
      <c r="J17" s="914">
        <f t="shared" si="33"/>
        <v>0</v>
      </c>
      <c r="K17" s="942">
        <f t="shared" si="33"/>
        <v>1</v>
      </c>
      <c r="L17" s="914">
        <f t="shared" si="33"/>
        <v>0</v>
      </c>
      <c r="M17" s="942">
        <f t="shared" si="33"/>
        <v>0</v>
      </c>
      <c r="N17" s="910">
        <f t="shared" ref="N17" si="34">SUM(O17:U17)</f>
        <v>1</v>
      </c>
      <c r="O17" s="886">
        <v>0</v>
      </c>
      <c r="P17" s="886">
        <v>0</v>
      </c>
      <c r="Q17" s="886">
        <v>0</v>
      </c>
      <c r="R17" s="886">
        <v>0</v>
      </c>
      <c r="S17" s="886">
        <v>1</v>
      </c>
      <c r="T17" s="886">
        <v>0</v>
      </c>
      <c r="U17" s="886">
        <v>0</v>
      </c>
      <c r="V17" s="910">
        <f>SUM(W17:AC17)</f>
        <v>0</v>
      </c>
      <c r="W17" s="886">
        <v>0</v>
      </c>
      <c r="X17" s="886">
        <v>0</v>
      </c>
      <c r="Y17" s="886">
        <v>0</v>
      </c>
      <c r="Z17" s="886">
        <v>0</v>
      </c>
      <c r="AA17" s="886">
        <v>0</v>
      </c>
      <c r="AB17" s="886">
        <v>0</v>
      </c>
      <c r="AC17" s="890">
        <v>0</v>
      </c>
      <c r="AE17" s="694">
        <f t="shared" ref="AE17" si="35">N17+V17</f>
        <v>1</v>
      </c>
      <c r="AF17" s="694">
        <f t="shared" si="9"/>
        <v>1</v>
      </c>
      <c r="AG17" s="694">
        <f t="shared" si="10"/>
        <v>1</v>
      </c>
      <c r="AH17" s="694">
        <f t="shared" si="11"/>
        <v>0</v>
      </c>
      <c r="AI17" s="716">
        <f t="shared" ref="AI17" si="36">AE17-F17</f>
        <v>0</v>
      </c>
      <c r="AJ17" s="716">
        <f t="shared" ref="AJ17" si="37">AF17-F17</f>
        <v>0</v>
      </c>
      <c r="AK17" s="716">
        <f t="shared" ref="AK17" si="38">AG17-N17</f>
        <v>0</v>
      </c>
      <c r="AL17" s="716">
        <f t="shared" ref="AL17" si="39">AH17-V17</f>
        <v>0</v>
      </c>
    </row>
    <row r="18" spans="2:38" ht="21" customHeight="1" x14ac:dyDescent="0.2">
      <c r="B18" s="78"/>
      <c r="C18" s="252"/>
      <c r="D18" s="378"/>
      <c r="E18" s="333"/>
      <c r="F18" s="926"/>
      <c r="G18" s="904">
        <f t="shared" ref="G18:M18" si="40">IFERROR(G17/$F$17,"0.0%")</f>
        <v>0</v>
      </c>
      <c r="H18" s="904">
        <f t="shared" si="40"/>
        <v>0</v>
      </c>
      <c r="I18" s="904">
        <f t="shared" si="40"/>
        <v>0</v>
      </c>
      <c r="J18" s="904">
        <f t="shared" si="40"/>
        <v>0</v>
      </c>
      <c r="K18" s="916">
        <f t="shared" si="40"/>
        <v>1</v>
      </c>
      <c r="L18" s="904">
        <f t="shared" si="40"/>
        <v>0</v>
      </c>
      <c r="M18" s="904">
        <f t="shared" si="40"/>
        <v>0</v>
      </c>
      <c r="N18" s="927"/>
      <c r="O18" s="904">
        <f t="shared" ref="O18:U18" si="41">IFERROR(O17/$N$17,"0.0%")</f>
        <v>0</v>
      </c>
      <c r="P18" s="904">
        <f t="shared" si="41"/>
        <v>0</v>
      </c>
      <c r="Q18" s="904">
        <f t="shared" si="41"/>
        <v>0</v>
      </c>
      <c r="R18" s="904">
        <f t="shared" si="41"/>
        <v>0</v>
      </c>
      <c r="S18" s="904">
        <f t="shared" si="41"/>
        <v>1</v>
      </c>
      <c r="T18" s="904">
        <f t="shared" si="41"/>
        <v>0</v>
      </c>
      <c r="U18" s="904">
        <f t="shared" si="41"/>
        <v>0</v>
      </c>
      <c r="V18" s="907"/>
      <c r="W18" s="904" t="str">
        <f t="shared" ref="W18:AC18" si="42">IFERROR(W17/$V$17,"0.0%")</f>
        <v>0.0%</v>
      </c>
      <c r="X18" s="904" t="str">
        <f t="shared" si="42"/>
        <v>0.0%</v>
      </c>
      <c r="Y18" s="904" t="str">
        <f t="shared" si="42"/>
        <v>0.0%</v>
      </c>
      <c r="Z18" s="904" t="str">
        <f t="shared" si="42"/>
        <v>0.0%</v>
      </c>
      <c r="AA18" s="904" t="str">
        <f t="shared" si="42"/>
        <v>0.0%</v>
      </c>
      <c r="AB18" s="904" t="str">
        <f t="shared" si="42"/>
        <v>0.0%</v>
      </c>
      <c r="AC18" s="908" t="str">
        <f t="shared" si="42"/>
        <v>0.0%</v>
      </c>
      <c r="AF18" s="724">
        <f t="shared" si="9"/>
        <v>1</v>
      </c>
      <c r="AG18" s="724">
        <f t="shared" si="10"/>
        <v>1</v>
      </c>
      <c r="AH18" s="724">
        <f t="shared" si="11"/>
        <v>0</v>
      </c>
      <c r="AI18" s="716"/>
      <c r="AJ18" s="716">
        <f>1-AF18</f>
        <v>0</v>
      </c>
      <c r="AK18" s="716">
        <f t="shared" ref="AK18:AL18" si="43">1-AG18</f>
        <v>0</v>
      </c>
      <c r="AL18" s="716">
        <f t="shared" si="43"/>
        <v>1</v>
      </c>
    </row>
    <row r="19" spans="2:38" ht="21" customHeight="1" x14ac:dyDescent="0.2">
      <c r="B19" s="78"/>
      <c r="C19" s="248" t="s">
        <v>297</v>
      </c>
      <c r="D19" s="941">
        <f>[1]表1!M23</f>
        <v>75</v>
      </c>
      <c r="E19" s="268">
        <f>[1]表1!O23</f>
        <v>37</v>
      </c>
      <c r="F19" s="888">
        <f t="shared" ref="F19" si="44">SUM(G19:M19)</f>
        <v>1</v>
      </c>
      <c r="G19" s="886">
        <f t="shared" ref="G19:M19" si="45">O19+W19</f>
        <v>1</v>
      </c>
      <c r="H19" s="886">
        <f t="shared" si="45"/>
        <v>0</v>
      </c>
      <c r="I19" s="886">
        <f t="shared" si="45"/>
        <v>0</v>
      </c>
      <c r="J19" s="886">
        <f t="shared" si="45"/>
        <v>0</v>
      </c>
      <c r="K19" s="886">
        <f t="shared" si="45"/>
        <v>0</v>
      </c>
      <c r="L19" s="886">
        <f t="shared" si="45"/>
        <v>0</v>
      </c>
      <c r="M19" s="889">
        <f t="shared" si="45"/>
        <v>0</v>
      </c>
      <c r="N19" s="888">
        <f t="shared" ref="N19" si="46">SUM(O19:U19)</f>
        <v>1</v>
      </c>
      <c r="O19" s="886">
        <v>1</v>
      </c>
      <c r="P19" s="886">
        <v>0</v>
      </c>
      <c r="Q19" s="886">
        <v>0</v>
      </c>
      <c r="R19" s="886">
        <v>0</v>
      </c>
      <c r="S19" s="886">
        <v>0</v>
      </c>
      <c r="T19" s="886">
        <v>0</v>
      </c>
      <c r="U19" s="886">
        <v>0</v>
      </c>
      <c r="V19" s="910">
        <f>SUM(W19:AC19)</f>
        <v>0</v>
      </c>
      <c r="W19" s="914">
        <v>0</v>
      </c>
      <c r="X19" s="914">
        <v>0</v>
      </c>
      <c r="Y19" s="914">
        <v>0</v>
      </c>
      <c r="Z19" s="914">
        <v>0</v>
      </c>
      <c r="AA19" s="914">
        <v>0</v>
      </c>
      <c r="AB19" s="914">
        <v>0</v>
      </c>
      <c r="AC19" s="924">
        <v>0</v>
      </c>
      <c r="AE19" s="694">
        <f t="shared" ref="AE19" si="47">N19+V19</f>
        <v>1</v>
      </c>
      <c r="AF19" s="694">
        <f t="shared" si="9"/>
        <v>1</v>
      </c>
      <c r="AG19" s="694">
        <f t="shared" si="10"/>
        <v>1</v>
      </c>
      <c r="AH19" s="694">
        <f t="shared" si="11"/>
        <v>0</v>
      </c>
      <c r="AI19" s="716">
        <f t="shared" ref="AI19" si="48">AE19-F19</f>
        <v>0</v>
      </c>
      <c r="AJ19" s="716">
        <f t="shared" ref="AJ19" si="49">AF19-F19</f>
        <v>0</v>
      </c>
      <c r="AK19" s="716">
        <f t="shared" ref="AK19" si="50">AG19-N19</f>
        <v>0</v>
      </c>
      <c r="AL19" s="716">
        <f t="shared" ref="AL19" si="51">AH19-V19</f>
        <v>0</v>
      </c>
    </row>
    <row r="20" spans="2:38" ht="21" customHeight="1" x14ac:dyDescent="0.2">
      <c r="B20" s="78"/>
      <c r="C20" s="252"/>
      <c r="D20" s="378"/>
      <c r="E20" s="333"/>
      <c r="F20" s="912"/>
      <c r="G20" s="917">
        <f t="shared" ref="G20:M20" si="52">IFERROR(G19/$F$19,"0.0%")</f>
        <v>1</v>
      </c>
      <c r="H20" s="917">
        <f t="shared" si="52"/>
        <v>0</v>
      </c>
      <c r="I20" s="917">
        <f t="shared" si="52"/>
        <v>0</v>
      </c>
      <c r="J20" s="917">
        <f t="shared" si="52"/>
        <v>0</v>
      </c>
      <c r="K20" s="940">
        <f t="shared" si="52"/>
        <v>0</v>
      </c>
      <c r="L20" s="940">
        <f t="shared" si="52"/>
        <v>0</v>
      </c>
      <c r="M20" s="940">
        <f t="shared" si="52"/>
        <v>0</v>
      </c>
      <c r="N20" s="913"/>
      <c r="O20" s="917">
        <f t="shared" ref="O20:U20" si="53">IFERROR(O19/$N$19,"0.0%")</f>
        <v>1</v>
      </c>
      <c r="P20" s="917">
        <f t="shared" si="53"/>
        <v>0</v>
      </c>
      <c r="Q20" s="917">
        <f t="shared" si="53"/>
        <v>0</v>
      </c>
      <c r="R20" s="917">
        <f t="shared" si="53"/>
        <v>0</v>
      </c>
      <c r="S20" s="917">
        <f t="shared" si="53"/>
        <v>0</v>
      </c>
      <c r="T20" s="917">
        <f t="shared" si="53"/>
        <v>0</v>
      </c>
      <c r="U20" s="917">
        <f t="shared" si="53"/>
        <v>0</v>
      </c>
      <c r="V20" s="907"/>
      <c r="W20" s="904" t="str">
        <f t="shared" ref="W20:AC20" si="54">IFERROR(W19/$V$19,"0.0%")</f>
        <v>0.0%</v>
      </c>
      <c r="X20" s="904" t="str">
        <f t="shared" si="54"/>
        <v>0.0%</v>
      </c>
      <c r="Y20" s="904" t="str">
        <f t="shared" si="54"/>
        <v>0.0%</v>
      </c>
      <c r="Z20" s="904" t="str">
        <f t="shared" si="54"/>
        <v>0.0%</v>
      </c>
      <c r="AA20" s="904" t="str">
        <f t="shared" si="54"/>
        <v>0.0%</v>
      </c>
      <c r="AB20" s="904" t="str">
        <f t="shared" si="54"/>
        <v>0.0%</v>
      </c>
      <c r="AC20" s="908" t="str">
        <f t="shared" si="54"/>
        <v>0.0%</v>
      </c>
      <c r="AF20" s="724">
        <f t="shared" si="9"/>
        <v>1</v>
      </c>
      <c r="AG20" s="724">
        <f t="shared" si="10"/>
        <v>1</v>
      </c>
      <c r="AH20" s="724">
        <f t="shared" si="11"/>
        <v>0</v>
      </c>
      <c r="AI20" s="716"/>
      <c r="AJ20" s="716">
        <f t="shared" ref="AJ20:AL20" si="55">1-AF20</f>
        <v>0</v>
      </c>
      <c r="AK20" s="716">
        <f t="shared" si="55"/>
        <v>0</v>
      </c>
      <c r="AL20" s="716">
        <f t="shared" si="55"/>
        <v>1</v>
      </c>
    </row>
    <row r="21" spans="2:38" ht="21" customHeight="1" x14ac:dyDescent="0.2">
      <c r="B21" s="78"/>
      <c r="C21" s="248" t="s">
        <v>298</v>
      </c>
      <c r="D21" s="941">
        <f>[1]表1!M26</f>
        <v>8</v>
      </c>
      <c r="E21" s="268">
        <f>[1]表1!O26</f>
        <v>4</v>
      </c>
      <c r="F21" s="910">
        <f t="shared" ref="F21" si="56">SUM(G21:M21)</f>
        <v>0</v>
      </c>
      <c r="G21" s="914">
        <f t="shared" ref="G21:M21" si="57">O21+W21</f>
        <v>0</v>
      </c>
      <c r="H21" s="914">
        <f t="shared" si="57"/>
        <v>0</v>
      </c>
      <c r="I21" s="914">
        <f t="shared" si="57"/>
        <v>0</v>
      </c>
      <c r="J21" s="914">
        <f t="shared" si="57"/>
        <v>0</v>
      </c>
      <c r="K21" s="914">
        <f t="shared" si="57"/>
        <v>0</v>
      </c>
      <c r="L21" s="914">
        <f t="shared" si="57"/>
        <v>0</v>
      </c>
      <c r="M21" s="915">
        <f t="shared" si="57"/>
        <v>0</v>
      </c>
      <c r="N21" s="910">
        <f t="shared" ref="N21" si="58">SUM(O21:U21)</f>
        <v>0</v>
      </c>
      <c r="O21" s="886">
        <v>0</v>
      </c>
      <c r="P21" s="886">
        <v>0</v>
      </c>
      <c r="Q21" s="886">
        <v>0</v>
      </c>
      <c r="R21" s="886">
        <v>0</v>
      </c>
      <c r="S21" s="886">
        <v>0</v>
      </c>
      <c r="T21" s="886">
        <v>0</v>
      </c>
      <c r="U21" s="886">
        <v>0</v>
      </c>
      <c r="V21" s="910">
        <f>SUM(W21:AC21)</f>
        <v>0</v>
      </c>
      <c r="W21" s="914">
        <v>0</v>
      </c>
      <c r="X21" s="914">
        <v>0</v>
      </c>
      <c r="Y21" s="914">
        <v>0</v>
      </c>
      <c r="Z21" s="914">
        <v>0</v>
      </c>
      <c r="AA21" s="914">
        <v>0</v>
      </c>
      <c r="AB21" s="914">
        <v>0</v>
      </c>
      <c r="AC21" s="924">
        <v>0</v>
      </c>
      <c r="AE21" s="694">
        <f t="shared" ref="AE21" si="59">N21+V21</f>
        <v>0</v>
      </c>
      <c r="AF21" s="694">
        <f t="shared" si="9"/>
        <v>0</v>
      </c>
      <c r="AG21" s="694">
        <f t="shared" si="10"/>
        <v>0</v>
      </c>
      <c r="AH21" s="694">
        <f t="shared" si="11"/>
        <v>0</v>
      </c>
      <c r="AI21" s="716">
        <f t="shared" ref="AI21" si="60">AE21-F21</f>
        <v>0</v>
      </c>
      <c r="AJ21" s="716">
        <f t="shared" ref="AJ21" si="61">AF21-F21</f>
        <v>0</v>
      </c>
      <c r="AK21" s="716">
        <f t="shared" ref="AK21" si="62">AG21-N21</f>
        <v>0</v>
      </c>
      <c r="AL21" s="716">
        <f t="shared" ref="AL21" si="63">AH21-V21</f>
        <v>0</v>
      </c>
    </row>
    <row r="22" spans="2:38" ht="21" customHeight="1" x14ac:dyDescent="0.2">
      <c r="B22" s="78"/>
      <c r="C22" s="252"/>
      <c r="D22" s="378"/>
      <c r="E22" s="333"/>
      <c r="F22" s="926"/>
      <c r="G22" s="904" t="str">
        <f t="shared" ref="G22:M22" si="64">IFERROR(G21/$F$21,"0.0%")</f>
        <v>0.0%</v>
      </c>
      <c r="H22" s="904" t="str">
        <f t="shared" si="64"/>
        <v>0.0%</v>
      </c>
      <c r="I22" s="904" t="str">
        <f t="shared" si="64"/>
        <v>0.0%</v>
      </c>
      <c r="J22" s="904" t="str">
        <f t="shared" si="64"/>
        <v>0.0%</v>
      </c>
      <c r="K22" s="904" t="str">
        <f t="shared" si="64"/>
        <v>0.0%</v>
      </c>
      <c r="L22" s="904" t="str">
        <f t="shared" si="64"/>
        <v>0.0%</v>
      </c>
      <c r="M22" s="916" t="str">
        <f t="shared" si="64"/>
        <v>0.0%</v>
      </c>
      <c r="N22" s="927"/>
      <c r="O22" s="904" t="str">
        <f t="shared" ref="O22:U22" si="65">IFERROR(O21/$N$21,"0.0%")</f>
        <v>0.0%</v>
      </c>
      <c r="P22" s="904" t="str">
        <f t="shared" si="65"/>
        <v>0.0%</v>
      </c>
      <c r="Q22" s="904" t="str">
        <f t="shared" si="65"/>
        <v>0.0%</v>
      </c>
      <c r="R22" s="904" t="str">
        <f t="shared" si="65"/>
        <v>0.0%</v>
      </c>
      <c r="S22" s="904" t="str">
        <f t="shared" si="65"/>
        <v>0.0%</v>
      </c>
      <c r="T22" s="904" t="str">
        <f t="shared" si="65"/>
        <v>0.0%</v>
      </c>
      <c r="U22" s="904" t="str">
        <f t="shared" si="65"/>
        <v>0.0%</v>
      </c>
      <c r="V22" s="907"/>
      <c r="W22" s="904" t="str">
        <f t="shared" ref="W22:AC22" si="66">IFERROR(W21/$V$21,"0.0%")</f>
        <v>0.0%</v>
      </c>
      <c r="X22" s="904">
        <f>IFERROR(X21/$V$21,Y25)</f>
        <v>0</v>
      </c>
      <c r="Y22" s="904" t="str">
        <f t="shared" si="66"/>
        <v>0.0%</v>
      </c>
      <c r="Z22" s="904" t="str">
        <f t="shared" si="66"/>
        <v>0.0%</v>
      </c>
      <c r="AA22" s="904" t="str">
        <f t="shared" si="66"/>
        <v>0.0%</v>
      </c>
      <c r="AB22" s="904" t="str">
        <f t="shared" si="66"/>
        <v>0.0%</v>
      </c>
      <c r="AC22" s="908" t="str">
        <f t="shared" si="66"/>
        <v>0.0%</v>
      </c>
      <c r="AF22" s="724">
        <f t="shared" si="9"/>
        <v>0</v>
      </c>
      <c r="AG22" s="724">
        <f t="shared" si="10"/>
        <v>0</v>
      </c>
      <c r="AH22" s="724">
        <f t="shared" si="11"/>
        <v>0</v>
      </c>
      <c r="AI22" s="716"/>
      <c r="AJ22" s="716">
        <f t="shared" ref="AJ22:AL22" si="67">1-AF22</f>
        <v>1</v>
      </c>
      <c r="AK22" s="716">
        <f t="shared" si="67"/>
        <v>1</v>
      </c>
      <c r="AL22" s="716">
        <f t="shared" si="67"/>
        <v>1</v>
      </c>
    </row>
    <row r="23" spans="2:38" ht="21" customHeight="1" x14ac:dyDescent="0.2">
      <c r="B23" s="78"/>
      <c r="C23" s="248" t="s">
        <v>299</v>
      </c>
      <c r="D23" s="941">
        <f>[1]表1!M29</f>
        <v>138</v>
      </c>
      <c r="E23" s="371">
        <f>[1]表1!O29</f>
        <v>84</v>
      </c>
      <c r="F23" s="888">
        <f t="shared" ref="F23" si="68">SUM(G23:M23)</f>
        <v>1</v>
      </c>
      <c r="G23" s="886">
        <f t="shared" ref="G23:I23" si="69">O23+W23</f>
        <v>0</v>
      </c>
      <c r="H23" s="886">
        <f t="shared" si="69"/>
        <v>0</v>
      </c>
      <c r="I23" s="886">
        <f t="shared" si="69"/>
        <v>0</v>
      </c>
      <c r="J23" s="886">
        <f>R23+Z23</f>
        <v>0</v>
      </c>
      <c r="K23" s="886">
        <f t="shared" ref="K23:M23" si="70">S23+AA23</f>
        <v>1</v>
      </c>
      <c r="L23" s="886">
        <f t="shared" si="70"/>
        <v>0</v>
      </c>
      <c r="M23" s="889">
        <f t="shared" si="70"/>
        <v>0</v>
      </c>
      <c r="N23" s="888">
        <f t="shared" ref="N23" si="71">SUM(O23:U23)</f>
        <v>1</v>
      </c>
      <c r="O23" s="886">
        <v>0</v>
      </c>
      <c r="P23" s="886">
        <v>0</v>
      </c>
      <c r="Q23" s="886">
        <v>0</v>
      </c>
      <c r="R23" s="886">
        <v>0</v>
      </c>
      <c r="S23" s="886">
        <v>1</v>
      </c>
      <c r="T23" s="886">
        <v>0</v>
      </c>
      <c r="U23" s="886">
        <v>0</v>
      </c>
      <c r="V23" s="910">
        <f>SUM(W23:AC23)</f>
        <v>0</v>
      </c>
      <c r="W23" s="914">
        <v>0</v>
      </c>
      <c r="X23" s="914">
        <v>0</v>
      </c>
      <c r="Y23" s="914">
        <v>0</v>
      </c>
      <c r="Z23" s="914">
        <v>0</v>
      </c>
      <c r="AA23" s="914">
        <v>0</v>
      </c>
      <c r="AB23" s="914">
        <v>0</v>
      </c>
      <c r="AC23" s="924">
        <v>0</v>
      </c>
      <c r="AE23" s="694">
        <f t="shared" ref="AE23" si="72">N23+V23</f>
        <v>1</v>
      </c>
      <c r="AF23" s="694">
        <f t="shared" si="9"/>
        <v>1</v>
      </c>
      <c r="AG23" s="694">
        <f t="shared" si="10"/>
        <v>1</v>
      </c>
      <c r="AH23" s="694">
        <f t="shared" si="11"/>
        <v>0</v>
      </c>
      <c r="AI23" s="716">
        <f t="shared" ref="AI23" si="73">AE23-F23</f>
        <v>0</v>
      </c>
      <c r="AJ23" s="716">
        <f t="shared" ref="AJ23" si="74">AF23-F23</f>
        <v>0</v>
      </c>
      <c r="AK23" s="716">
        <f t="shared" ref="AK23" si="75">AG23-N23</f>
        <v>0</v>
      </c>
      <c r="AL23" s="716">
        <f t="shared" ref="AL23" si="76">AH23-V23</f>
        <v>0</v>
      </c>
    </row>
    <row r="24" spans="2:38" ht="21" customHeight="1" thickBot="1" x14ac:dyDescent="0.25">
      <c r="B24" s="98"/>
      <c r="C24" s="318"/>
      <c r="D24" s="378"/>
      <c r="E24" s="379"/>
      <c r="F24" s="893"/>
      <c r="G24" s="921">
        <f t="shared" ref="G24:M24" si="77">IFERROR(G23/$F$23,"0.0%")</f>
        <v>0</v>
      </c>
      <c r="H24" s="921">
        <f t="shared" si="77"/>
        <v>0</v>
      </c>
      <c r="I24" s="921">
        <f t="shared" si="77"/>
        <v>0</v>
      </c>
      <c r="J24" s="921">
        <f t="shared" si="77"/>
        <v>0</v>
      </c>
      <c r="K24" s="943">
        <f t="shared" si="77"/>
        <v>1</v>
      </c>
      <c r="L24" s="943">
        <f t="shared" si="77"/>
        <v>0</v>
      </c>
      <c r="M24" s="943">
        <f t="shared" si="77"/>
        <v>0</v>
      </c>
      <c r="N24" s="896"/>
      <c r="O24" s="921">
        <f t="shared" ref="O24:U24" si="78">IFERROR(O23/$N$23,"0.0%")</f>
        <v>0</v>
      </c>
      <c r="P24" s="921">
        <f t="shared" si="78"/>
        <v>0</v>
      </c>
      <c r="Q24" s="921">
        <f t="shared" si="78"/>
        <v>0</v>
      </c>
      <c r="R24" s="921">
        <f t="shared" si="78"/>
        <v>0</v>
      </c>
      <c r="S24" s="921">
        <f t="shared" si="78"/>
        <v>1</v>
      </c>
      <c r="T24" s="921">
        <f t="shared" si="78"/>
        <v>0</v>
      </c>
      <c r="U24" s="921">
        <f t="shared" si="78"/>
        <v>0</v>
      </c>
      <c r="V24" s="896"/>
      <c r="W24" s="894" t="str">
        <f t="shared" ref="W24:AC24" si="79">IFERROR(W23/$V$23,"0.0%")</f>
        <v>0.0%</v>
      </c>
      <c r="X24" s="894" t="str">
        <f t="shared" si="79"/>
        <v>0.0%</v>
      </c>
      <c r="Y24" s="894" t="str">
        <f t="shared" si="79"/>
        <v>0.0%</v>
      </c>
      <c r="Z24" s="894" t="str">
        <f t="shared" si="79"/>
        <v>0.0%</v>
      </c>
      <c r="AA24" s="894" t="str">
        <f t="shared" si="79"/>
        <v>0.0%</v>
      </c>
      <c r="AB24" s="894" t="str">
        <f t="shared" si="79"/>
        <v>0.0%</v>
      </c>
      <c r="AC24" s="897" t="str">
        <f t="shared" si="79"/>
        <v>0.0%</v>
      </c>
      <c r="AF24" s="724">
        <f t="shared" si="9"/>
        <v>1</v>
      </c>
      <c r="AG24" s="724">
        <f t="shared" si="10"/>
        <v>1</v>
      </c>
      <c r="AH24" s="724">
        <f t="shared" si="11"/>
        <v>0</v>
      </c>
      <c r="AI24" s="716"/>
      <c r="AJ24" s="716">
        <f t="shared" ref="AJ24:AL24" si="80">1-AF24</f>
        <v>0</v>
      </c>
      <c r="AK24" s="716">
        <f t="shared" si="80"/>
        <v>0</v>
      </c>
      <c r="AL24" s="716">
        <f t="shared" si="80"/>
        <v>1</v>
      </c>
    </row>
    <row r="25" spans="2:38" ht="21" customHeight="1" thickTop="1" x14ac:dyDescent="0.2">
      <c r="B25" s="70" t="s">
        <v>224</v>
      </c>
      <c r="C25" s="252" t="s">
        <v>300</v>
      </c>
      <c r="D25" s="938">
        <f>[1]表1!M32</f>
        <v>66</v>
      </c>
      <c r="E25" s="359">
        <f>[1]表1!O32</f>
        <v>13</v>
      </c>
      <c r="F25" s="910">
        <f>SUM(G25:M25)</f>
        <v>0</v>
      </c>
      <c r="G25" s="914">
        <f t="shared" ref="G25:M25" si="81">O25+W25</f>
        <v>0</v>
      </c>
      <c r="H25" s="914">
        <f t="shared" si="81"/>
        <v>0</v>
      </c>
      <c r="I25" s="914">
        <f t="shared" si="81"/>
        <v>0</v>
      </c>
      <c r="J25" s="914">
        <f t="shared" si="81"/>
        <v>0</v>
      </c>
      <c r="K25" s="914">
        <f t="shared" si="81"/>
        <v>0</v>
      </c>
      <c r="L25" s="914">
        <f t="shared" si="81"/>
        <v>0</v>
      </c>
      <c r="M25" s="915">
        <f t="shared" si="81"/>
        <v>0</v>
      </c>
      <c r="N25" s="910">
        <f t="shared" ref="N25" si="82">SUM(O25:U25)</f>
        <v>0</v>
      </c>
      <c r="O25" s="914">
        <v>0</v>
      </c>
      <c r="P25" s="914">
        <v>0</v>
      </c>
      <c r="Q25" s="914">
        <v>0</v>
      </c>
      <c r="R25" s="914">
        <v>0</v>
      </c>
      <c r="S25" s="914">
        <v>0</v>
      </c>
      <c r="T25" s="914">
        <v>0</v>
      </c>
      <c r="U25" s="924">
        <v>0</v>
      </c>
      <c r="V25" s="910">
        <f>SUM(W25:AC25)</f>
        <v>0</v>
      </c>
      <c r="W25" s="901">
        <v>0</v>
      </c>
      <c r="X25" s="901">
        <v>0</v>
      </c>
      <c r="Y25" s="901">
        <v>0</v>
      </c>
      <c r="Z25" s="901">
        <v>0</v>
      </c>
      <c r="AA25" s="901">
        <v>0</v>
      </c>
      <c r="AB25" s="901">
        <v>0</v>
      </c>
      <c r="AC25" s="939">
        <v>0</v>
      </c>
      <c r="AE25" s="694">
        <f t="shared" ref="AE25" si="83">N25+V25</f>
        <v>0</v>
      </c>
      <c r="AF25" s="694">
        <f t="shared" si="9"/>
        <v>0</v>
      </c>
      <c r="AG25" s="694">
        <f t="shared" si="10"/>
        <v>0</v>
      </c>
      <c r="AH25" s="694">
        <f t="shared" si="11"/>
        <v>0</v>
      </c>
      <c r="AI25" s="716">
        <f t="shared" ref="AI25" si="84">AE25-F25</f>
        <v>0</v>
      </c>
      <c r="AJ25" s="716">
        <f t="shared" ref="AJ25" si="85">AF25-F25</f>
        <v>0</v>
      </c>
      <c r="AK25" s="716">
        <f t="shared" ref="AK25" si="86">AG25-N25</f>
        <v>0</v>
      </c>
      <c r="AL25" s="716">
        <f t="shared" ref="AL25" si="87">AH25-V25</f>
        <v>0</v>
      </c>
    </row>
    <row r="26" spans="2:38" ht="21" customHeight="1" x14ac:dyDescent="0.2">
      <c r="B26" s="78"/>
      <c r="C26" s="252"/>
      <c r="D26" s="378"/>
      <c r="E26" s="388"/>
      <c r="F26" s="926"/>
      <c r="G26" s="917" t="str">
        <f t="shared" ref="G26:M26" si="88">IFERROR(G25/$F$25,"0.0%")</f>
        <v>0.0%</v>
      </c>
      <c r="H26" s="917" t="str">
        <f t="shared" si="88"/>
        <v>0.0%</v>
      </c>
      <c r="I26" s="917" t="str">
        <f t="shared" si="88"/>
        <v>0.0%</v>
      </c>
      <c r="J26" s="917" t="str">
        <f t="shared" si="88"/>
        <v>0.0%</v>
      </c>
      <c r="K26" s="940" t="str">
        <f t="shared" si="88"/>
        <v>0.0%</v>
      </c>
      <c r="L26" s="940" t="str">
        <f t="shared" si="88"/>
        <v>0.0%</v>
      </c>
      <c r="M26" s="940" t="str">
        <f t="shared" si="88"/>
        <v>0.0%</v>
      </c>
      <c r="N26" s="927"/>
      <c r="O26" s="917" t="str">
        <f t="shared" ref="O26:U26" si="89">IFERROR(O25/$N$25,"0.0%")</f>
        <v>0.0%</v>
      </c>
      <c r="P26" s="917" t="str">
        <f t="shared" si="89"/>
        <v>0.0%</v>
      </c>
      <c r="Q26" s="917" t="str">
        <f t="shared" si="89"/>
        <v>0.0%</v>
      </c>
      <c r="R26" s="917" t="str">
        <f t="shared" si="89"/>
        <v>0.0%</v>
      </c>
      <c r="S26" s="917" t="str">
        <f t="shared" si="89"/>
        <v>0.0%</v>
      </c>
      <c r="T26" s="917" t="str">
        <f t="shared" si="89"/>
        <v>0.0%</v>
      </c>
      <c r="U26" s="917" t="str">
        <f t="shared" si="89"/>
        <v>0.0%</v>
      </c>
      <c r="V26" s="927"/>
      <c r="W26" s="904" t="str">
        <f t="shared" ref="W26:AC26" si="90">IFERROR(W25/$V$25,"0.0%")</f>
        <v>0.0%</v>
      </c>
      <c r="X26" s="904" t="str">
        <f t="shared" si="90"/>
        <v>0.0%</v>
      </c>
      <c r="Y26" s="904" t="str">
        <f t="shared" si="90"/>
        <v>0.0%</v>
      </c>
      <c r="Z26" s="904" t="str">
        <f t="shared" si="90"/>
        <v>0.0%</v>
      </c>
      <c r="AA26" s="904" t="str">
        <f t="shared" si="90"/>
        <v>0.0%</v>
      </c>
      <c r="AB26" s="904" t="str">
        <f t="shared" si="90"/>
        <v>0.0%</v>
      </c>
      <c r="AC26" s="908" t="str">
        <f t="shared" si="90"/>
        <v>0.0%</v>
      </c>
      <c r="AF26" s="724">
        <f t="shared" si="9"/>
        <v>0</v>
      </c>
      <c r="AG26" s="724">
        <f t="shared" si="10"/>
        <v>0</v>
      </c>
      <c r="AH26" s="724">
        <f t="shared" si="11"/>
        <v>0</v>
      </c>
      <c r="AI26" s="716"/>
      <c r="AJ26" s="716">
        <f>1-AF26</f>
        <v>1</v>
      </c>
      <c r="AK26" s="716">
        <f t="shared" ref="AK26:AL26" si="91">1-AG26</f>
        <v>1</v>
      </c>
      <c r="AL26" s="716">
        <f t="shared" si="91"/>
        <v>1</v>
      </c>
    </row>
    <row r="27" spans="2:38" ht="21" customHeight="1" x14ac:dyDescent="0.2">
      <c r="B27" s="78"/>
      <c r="C27" s="248" t="s">
        <v>301</v>
      </c>
      <c r="D27" s="941">
        <f>[1]表1!M35</f>
        <v>160</v>
      </c>
      <c r="E27" s="268">
        <f>[1]表1!O35</f>
        <v>66</v>
      </c>
      <c r="F27" s="888">
        <f t="shared" ref="F27" si="92">SUM(G27:M27)</f>
        <v>0</v>
      </c>
      <c r="G27" s="886">
        <f t="shared" ref="G27:M27" si="93">O27+W27</f>
        <v>0</v>
      </c>
      <c r="H27" s="886">
        <f t="shared" si="93"/>
        <v>0</v>
      </c>
      <c r="I27" s="886">
        <f t="shared" si="93"/>
        <v>0</v>
      </c>
      <c r="J27" s="886">
        <f t="shared" si="93"/>
        <v>0</v>
      </c>
      <c r="K27" s="886">
        <f t="shared" si="93"/>
        <v>0</v>
      </c>
      <c r="L27" s="886">
        <f t="shared" si="93"/>
        <v>0</v>
      </c>
      <c r="M27" s="889">
        <f t="shared" si="93"/>
        <v>0</v>
      </c>
      <c r="N27" s="888">
        <f t="shared" ref="N27" si="94">SUM(O27:U27)</f>
        <v>0</v>
      </c>
      <c r="O27" s="886">
        <v>0</v>
      </c>
      <c r="P27" s="886">
        <v>0</v>
      </c>
      <c r="Q27" s="886">
        <v>0</v>
      </c>
      <c r="R27" s="886">
        <v>0</v>
      </c>
      <c r="S27" s="886">
        <v>0</v>
      </c>
      <c r="T27" s="886">
        <v>0</v>
      </c>
      <c r="U27" s="886">
        <v>0</v>
      </c>
      <c r="V27" s="888">
        <f>SUM(W27:AC27)</f>
        <v>0</v>
      </c>
      <c r="W27" s="914">
        <v>0</v>
      </c>
      <c r="X27" s="914">
        <v>0</v>
      </c>
      <c r="Y27" s="914">
        <v>0</v>
      </c>
      <c r="Z27" s="914">
        <v>0</v>
      </c>
      <c r="AA27" s="914">
        <v>0</v>
      </c>
      <c r="AB27" s="914">
        <v>0</v>
      </c>
      <c r="AC27" s="924">
        <v>0</v>
      </c>
      <c r="AE27" s="694">
        <f t="shared" ref="AE27" si="95">N27+V27</f>
        <v>0</v>
      </c>
      <c r="AF27" s="694">
        <f t="shared" si="9"/>
        <v>0</v>
      </c>
      <c r="AG27" s="694">
        <f t="shared" si="10"/>
        <v>0</v>
      </c>
      <c r="AH27" s="694">
        <f t="shared" si="11"/>
        <v>0</v>
      </c>
      <c r="AI27" s="716">
        <f t="shared" ref="AI27" si="96">AE27-F27</f>
        <v>0</v>
      </c>
      <c r="AJ27" s="716">
        <f t="shared" ref="AJ27" si="97">AF27-F27</f>
        <v>0</v>
      </c>
      <c r="AK27" s="716">
        <f t="shared" ref="AK27" si="98">AG27-N27</f>
        <v>0</v>
      </c>
      <c r="AL27" s="716">
        <f t="shared" ref="AL27" si="99">AH27-V27</f>
        <v>0</v>
      </c>
    </row>
    <row r="28" spans="2:38" ht="21" customHeight="1" x14ac:dyDescent="0.2">
      <c r="B28" s="78"/>
      <c r="C28" s="252"/>
      <c r="D28" s="378"/>
      <c r="E28" s="333"/>
      <c r="F28" s="912"/>
      <c r="G28" s="917" t="str">
        <f t="shared" ref="G28:M28" si="100">IFERROR(G27/$F$27,"0.0%")</f>
        <v>0.0%</v>
      </c>
      <c r="H28" s="917" t="str">
        <f t="shared" si="100"/>
        <v>0.0%</v>
      </c>
      <c r="I28" s="917" t="str">
        <f t="shared" si="100"/>
        <v>0.0%</v>
      </c>
      <c r="J28" s="917" t="str">
        <f t="shared" si="100"/>
        <v>0.0%</v>
      </c>
      <c r="K28" s="940" t="str">
        <f t="shared" si="100"/>
        <v>0.0%</v>
      </c>
      <c r="L28" s="940" t="str">
        <f t="shared" si="100"/>
        <v>0.0%</v>
      </c>
      <c r="M28" s="940" t="str">
        <f t="shared" si="100"/>
        <v>0.0%</v>
      </c>
      <c r="N28" s="913"/>
      <c r="O28" s="917" t="str">
        <f t="shared" ref="O28:U28" si="101">IFERROR(O27/$N$27,"0.0%")</f>
        <v>0.0%</v>
      </c>
      <c r="P28" s="917" t="str">
        <f t="shared" si="101"/>
        <v>0.0%</v>
      </c>
      <c r="Q28" s="917" t="str">
        <f t="shared" si="101"/>
        <v>0.0%</v>
      </c>
      <c r="R28" s="917" t="str">
        <f t="shared" si="101"/>
        <v>0.0%</v>
      </c>
      <c r="S28" s="917" t="str">
        <f t="shared" si="101"/>
        <v>0.0%</v>
      </c>
      <c r="T28" s="917" t="str">
        <f t="shared" si="101"/>
        <v>0.0%</v>
      </c>
      <c r="U28" s="917" t="str">
        <f t="shared" si="101"/>
        <v>0.0%</v>
      </c>
      <c r="V28" s="913"/>
      <c r="W28" s="904" t="str">
        <f t="shared" ref="W28:AC28" si="102">IFERROR(W27/$V$27,"0.0%")</f>
        <v>0.0%</v>
      </c>
      <c r="X28" s="904" t="str">
        <f t="shared" si="102"/>
        <v>0.0%</v>
      </c>
      <c r="Y28" s="904" t="str">
        <f t="shared" si="102"/>
        <v>0.0%</v>
      </c>
      <c r="Z28" s="904" t="str">
        <f t="shared" si="102"/>
        <v>0.0%</v>
      </c>
      <c r="AA28" s="904" t="str">
        <f t="shared" si="102"/>
        <v>0.0%</v>
      </c>
      <c r="AB28" s="904" t="str">
        <f t="shared" si="102"/>
        <v>0.0%</v>
      </c>
      <c r="AC28" s="908" t="str">
        <f t="shared" si="102"/>
        <v>0.0%</v>
      </c>
      <c r="AF28" s="724">
        <f t="shared" si="9"/>
        <v>0</v>
      </c>
      <c r="AG28" s="724">
        <f t="shared" si="10"/>
        <v>0</v>
      </c>
      <c r="AH28" s="724">
        <f t="shared" si="11"/>
        <v>0</v>
      </c>
      <c r="AI28" s="716"/>
      <c r="AJ28" s="716">
        <f t="shared" ref="AJ28:AL28" si="103">1-AF28</f>
        <v>1</v>
      </c>
      <c r="AK28" s="716">
        <f t="shared" si="103"/>
        <v>1</v>
      </c>
      <c r="AL28" s="716">
        <f t="shared" si="103"/>
        <v>1</v>
      </c>
    </row>
    <row r="29" spans="2:38" ht="21" customHeight="1" x14ac:dyDescent="0.2">
      <c r="B29" s="78"/>
      <c r="C29" s="248" t="s">
        <v>302</v>
      </c>
      <c r="D29" s="941">
        <f>[1]表1!M38</f>
        <v>52</v>
      </c>
      <c r="E29" s="268">
        <f>[1]表1!O38</f>
        <v>31</v>
      </c>
      <c r="F29" s="888">
        <f t="shared" ref="F29" si="104">SUM(G29:M29)</f>
        <v>1</v>
      </c>
      <c r="G29" s="886">
        <f t="shared" ref="G29:M29" si="105">O29+W29</f>
        <v>1</v>
      </c>
      <c r="H29" s="886">
        <f t="shared" si="105"/>
        <v>0</v>
      </c>
      <c r="I29" s="886">
        <f t="shared" si="105"/>
        <v>0</v>
      </c>
      <c r="J29" s="886">
        <f t="shared" si="105"/>
        <v>0</v>
      </c>
      <c r="K29" s="886">
        <f t="shared" si="105"/>
        <v>0</v>
      </c>
      <c r="L29" s="886">
        <f t="shared" si="105"/>
        <v>0</v>
      </c>
      <c r="M29" s="889">
        <f t="shared" si="105"/>
        <v>0</v>
      </c>
      <c r="N29" s="888">
        <f t="shared" ref="N29" si="106">SUM(O29:U29)</f>
        <v>1</v>
      </c>
      <c r="O29" s="886">
        <v>1</v>
      </c>
      <c r="P29" s="886">
        <v>0</v>
      </c>
      <c r="Q29" s="886">
        <v>0</v>
      </c>
      <c r="R29" s="886">
        <v>0</v>
      </c>
      <c r="S29" s="886">
        <v>0</v>
      </c>
      <c r="T29" s="886">
        <v>0</v>
      </c>
      <c r="U29" s="886">
        <v>0</v>
      </c>
      <c r="V29" s="888">
        <f>SUM(W29:AC29)</f>
        <v>0</v>
      </c>
      <c r="W29" s="914">
        <v>0</v>
      </c>
      <c r="X29" s="914">
        <v>0</v>
      </c>
      <c r="Y29" s="914">
        <v>0</v>
      </c>
      <c r="Z29" s="914">
        <v>0</v>
      </c>
      <c r="AA29" s="914">
        <v>0</v>
      </c>
      <c r="AB29" s="914">
        <v>0</v>
      </c>
      <c r="AC29" s="924">
        <v>0</v>
      </c>
      <c r="AE29" s="694">
        <f t="shared" ref="AE29" si="107">N29+V29</f>
        <v>1</v>
      </c>
      <c r="AF29" s="694">
        <f t="shared" si="9"/>
        <v>1</v>
      </c>
      <c r="AG29" s="694">
        <f t="shared" si="10"/>
        <v>1</v>
      </c>
      <c r="AH29" s="694">
        <f t="shared" si="11"/>
        <v>0</v>
      </c>
      <c r="AI29" s="716">
        <f t="shared" ref="AI29" si="108">AE29-F29</f>
        <v>0</v>
      </c>
      <c r="AJ29" s="716">
        <f t="shared" ref="AJ29" si="109">AF29-F29</f>
        <v>0</v>
      </c>
      <c r="AK29" s="716">
        <f t="shared" ref="AK29" si="110">AG29-N29</f>
        <v>0</v>
      </c>
      <c r="AL29" s="716">
        <f t="shared" ref="AL29" si="111">AH29-V29</f>
        <v>0</v>
      </c>
    </row>
    <row r="30" spans="2:38" ht="21" customHeight="1" x14ac:dyDescent="0.2">
      <c r="B30" s="78"/>
      <c r="C30" s="252"/>
      <c r="D30" s="378"/>
      <c r="E30" s="333"/>
      <c r="F30" s="912"/>
      <c r="G30" s="904">
        <f t="shared" ref="G30:M30" si="112">IFERROR(G29/$F$29,"0.0%")</f>
        <v>1</v>
      </c>
      <c r="H30" s="904">
        <f t="shared" si="112"/>
        <v>0</v>
      </c>
      <c r="I30" s="904">
        <f t="shared" si="112"/>
        <v>0</v>
      </c>
      <c r="J30" s="904">
        <f t="shared" si="112"/>
        <v>0</v>
      </c>
      <c r="K30" s="904">
        <f t="shared" si="112"/>
        <v>0</v>
      </c>
      <c r="L30" s="904">
        <f t="shared" si="112"/>
        <v>0</v>
      </c>
      <c r="M30" s="904">
        <f t="shared" si="112"/>
        <v>0</v>
      </c>
      <c r="N30" s="913"/>
      <c r="O30" s="904">
        <f t="shared" ref="O30:U30" si="113">IFERROR(O29/$N$29,"0.0%")</f>
        <v>1</v>
      </c>
      <c r="P30" s="904">
        <f t="shared" si="113"/>
        <v>0</v>
      </c>
      <c r="Q30" s="904">
        <f t="shared" si="113"/>
        <v>0</v>
      </c>
      <c r="R30" s="904">
        <f t="shared" si="113"/>
        <v>0</v>
      </c>
      <c r="S30" s="904">
        <f t="shared" si="113"/>
        <v>0</v>
      </c>
      <c r="T30" s="904">
        <f t="shared" si="113"/>
        <v>0</v>
      </c>
      <c r="U30" s="904">
        <f t="shared" si="113"/>
        <v>0</v>
      </c>
      <c r="V30" s="913"/>
      <c r="W30" s="904" t="str">
        <f t="shared" ref="W30:AC30" si="114">IFERROR(W29/$V$29,"0.0%")</f>
        <v>0.0%</v>
      </c>
      <c r="X30" s="904" t="str">
        <f t="shared" si="114"/>
        <v>0.0%</v>
      </c>
      <c r="Y30" s="904" t="str">
        <f t="shared" si="114"/>
        <v>0.0%</v>
      </c>
      <c r="Z30" s="904" t="str">
        <f t="shared" si="114"/>
        <v>0.0%</v>
      </c>
      <c r="AA30" s="904" t="str">
        <f t="shared" si="114"/>
        <v>0.0%</v>
      </c>
      <c r="AB30" s="904" t="str">
        <f t="shared" si="114"/>
        <v>0.0%</v>
      </c>
      <c r="AC30" s="908" t="str">
        <f t="shared" si="114"/>
        <v>0.0%</v>
      </c>
      <c r="AF30" s="724">
        <f>SUM(G30:M30)</f>
        <v>1</v>
      </c>
      <c r="AG30" s="724">
        <f t="shared" si="10"/>
        <v>1</v>
      </c>
      <c r="AH30" s="724">
        <f t="shared" si="11"/>
        <v>0</v>
      </c>
      <c r="AI30" s="716"/>
      <c r="AJ30" s="716">
        <f t="shared" ref="AJ30:AL30" si="115">1-AF30</f>
        <v>0</v>
      </c>
      <c r="AK30" s="716">
        <f>1-AG30</f>
        <v>0</v>
      </c>
      <c r="AL30" s="716">
        <f t="shared" si="115"/>
        <v>1</v>
      </c>
    </row>
    <row r="31" spans="2:38" ht="21" customHeight="1" x14ac:dyDescent="0.2">
      <c r="B31" s="78"/>
      <c r="C31" s="248" t="s">
        <v>303</v>
      </c>
      <c r="D31" s="941">
        <f>[1]表1!M41</f>
        <v>26</v>
      </c>
      <c r="E31" s="268">
        <f>[1]表1!O41</f>
        <v>22</v>
      </c>
      <c r="F31" s="910">
        <f t="shared" ref="F31" si="116">SUM(G31:M31)</f>
        <v>0</v>
      </c>
      <c r="G31" s="914">
        <f t="shared" ref="G31:M31" si="117">O31+W31</f>
        <v>0</v>
      </c>
      <c r="H31" s="914">
        <f t="shared" si="117"/>
        <v>0</v>
      </c>
      <c r="I31" s="914">
        <f t="shared" si="117"/>
        <v>0</v>
      </c>
      <c r="J31" s="914">
        <f t="shared" si="117"/>
        <v>0</v>
      </c>
      <c r="K31" s="914">
        <f t="shared" si="117"/>
        <v>0</v>
      </c>
      <c r="L31" s="914">
        <f t="shared" si="117"/>
        <v>0</v>
      </c>
      <c r="M31" s="915">
        <f t="shared" si="117"/>
        <v>0</v>
      </c>
      <c r="N31" s="910">
        <f t="shared" ref="N31" si="118">SUM(O31:U31)</f>
        <v>0</v>
      </c>
      <c r="O31" s="886">
        <v>0</v>
      </c>
      <c r="P31" s="886">
        <v>0</v>
      </c>
      <c r="Q31" s="886">
        <v>0</v>
      </c>
      <c r="R31" s="886">
        <v>0</v>
      </c>
      <c r="S31" s="886">
        <v>0</v>
      </c>
      <c r="T31" s="886">
        <v>0</v>
      </c>
      <c r="U31" s="886">
        <v>0</v>
      </c>
      <c r="V31" s="888">
        <f>SUM(W31:AC31)</f>
        <v>0</v>
      </c>
      <c r="W31" s="914">
        <v>0</v>
      </c>
      <c r="X31" s="914">
        <v>0</v>
      </c>
      <c r="Y31" s="914">
        <v>0</v>
      </c>
      <c r="Z31" s="914">
        <v>0</v>
      </c>
      <c r="AA31" s="914">
        <v>0</v>
      </c>
      <c r="AB31" s="914">
        <v>0</v>
      </c>
      <c r="AC31" s="924">
        <v>0</v>
      </c>
      <c r="AE31" s="694">
        <f t="shared" ref="AE31" si="119">N31+V31</f>
        <v>0</v>
      </c>
      <c r="AF31" s="694">
        <f t="shared" si="9"/>
        <v>0</v>
      </c>
      <c r="AG31" s="694">
        <f t="shared" si="10"/>
        <v>0</v>
      </c>
      <c r="AH31" s="694">
        <f t="shared" si="11"/>
        <v>0</v>
      </c>
      <c r="AI31" s="716">
        <f t="shared" ref="AI31" si="120">AE31-F31</f>
        <v>0</v>
      </c>
      <c r="AJ31" s="716">
        <f t="shared" ref="AJ31" si="121">AF31-F31</f>
        <v>0</v>
      </c>
      <c r="AK31" s="716">
        <f t="shared" ref="AK31" si="122">AG31-N31</f>
        <v>0</v>
      </c>
      <c r="AL31" s="716">
        <f t="shared" ref="AL31" si="123">AH31-V31</f>
        <v>0</v>
      </c>
    </row>
    <row r="32" spans="2:38" ht="21" customHeight="1" x14ac:dyDescent="0.2">
      <c r="B32" s="78"/>
      <c r="C32" s="252"/>
      <c r="D32" s="378"/>
      <c r="E32" s="333"/>
      <c r="F32" s="926"/>
      <c r="G32" s="904" t="str">
        <f t="shared" ref="G32:M32" si="124">IFERROR(G31/$F$31,"0.0%")</f>
        <v>0.0%</v>
      </c>
      <c r="H32" s="904" t="str">
        <f t="shared" si="124"/>
        <v>0.0%</v>
      </c>
      <c r="I32" s="904" t="str">
        <f t="shared" si="124"/>
        <v>0.0%</v>
      </c>
      <c r="J32" s="904" t="str">
        <f t="shared" si="124"/>
        <v>0.0%</v>
      </c>
      <c r="K32" s="904" t="str">
        <f t="shared" si="124"/>
        <v>0.0%</v>
      </c>
      <c r="L32" s="904" t="str">
        <f t="shared" si="124"/>
        <v>0.0%</v>
      </c>
      <c r="M32" s="904" t="str">
        <f t="shared" si="124"/>
        <v>0.0%</v>
      </c>
      <c r="N32" s="927"/>
      <c r="O32" s="904" t="str">
        <f t="shared" ref="O32:U32" si="125">IFERROR(O31/$N$31,"0.0%")</f>
        <v>0.0%</v>
      </c>
      <c r="P32" s="904" t="str">
        <f t="shared" si="125"/>
        <v>0.0%</v>
      </c>
      <c r="Q32" s="904" t="str">
        <f t="shared" si="125"/>
        <v>0.0%</v>
      </c>
      <c r="R32" s="904" t="str">
        <f t="shared" si="125"/>
        <v>0.0%</v>
      </c>
      <c r="S32" s="904" t="str">
        <f t="shared" si="125"/>
        <v>0.0%</v>
      </c>
      <c r="T32" s="904" t="str">
        <f t="shared" si="125"/>
        <v>0.0%</v>
      </c>
      <c r="U32" s="904" t="str">
        <f t="shared" si="125"/>
        <v>0.0%</v>
      </c>
      <c r="V32" s="927"/>
      <c r="W32" s="904" t="str">
        <f t="shared" ref="W32:AC32" si="126">IFERROR(W31/$V$31,"0.0%")</f>
        <v>0.0%</v>
      </c>
      <c r="X32" s="904" t="str">
        <f t="shared" si="126"/>
        <v>0.0%</v>
      </c>
      <c r="Y32" s="904" t="str">
        <f t="shared" si="126"/>
        <v>0.0%</v>
      </c>
      <c r="Z32" s="904" t="str">
        <f t="shared" si="126"/>
        <v>0.0%</v>
      </c>
      <c r="AA32" s="904" t="str">
        <f t="shared" si="126"/>
        <v>0.0%</v>
      </c>
      <c r="AB32" s="904" t="str">
        <f t="shared" si="126"/>
        <v>0.0%</v>
      </c>
      <c r="AC32" s="908" t="str">
        <f t="shared" si="126"/>
        <v>0.0%</v>
      </c>
      <c r="AF32" s="724">
        <f t="shared" si="9"/>
        <v>0</v>
      </c>
      <c r="AG32" s="724">
        <f t="shared" si="10"/>
        <v>0</v>
      </c>
      <c r="AH32" s="724">
        <f t="shared" si="11"/>
        <v>0</v>
      </c>
      <c r="AI32" s="716"/>
      <c r="AJ32" s="716">
        <f t="shared" ref="AJ32:AL32" si="127">1-AF32</f>
        <v>1</v>
      </c>
      <c r="AK32" s="716">
        <f t="shared" si="127"/>
        <v>1</v>
      </c>
      <c r="AL32" s="716">
        <f t="shared" si="127"/>
        <v>1</v>
      </c>
    </row>
    <row r="33" spans="2:38" ht="21" customHeight="1" x14ac:dyDescent="0.2">
      <c r="B33" s="78"/>
      <c r="C33" s="248" t="s">
        <v>304</v>
      </c>
      <c r="D33" s="941">
        <f>[1]表1!M44</f>
        <v>31</v>
      </c>
      <c r="E33" s="268">
        <f>[1]表1!O44</f>
        <v>24</v>
      </c>
      <c r="F33" s="888">
        <f t="shared" ref="F33" si="128">SUM(G33:M33)</f>
        <v>0</v>
      </c>
      <c r="G33" s="886">
        <f t="shared" ref="G33:M33" si="129">O33+W33</f>
        <v>0</v>
      </c>
      <c r="H33" s="886">
        <f t="shared" si="129"/>
        <v>0</v>
      </c>
      <c r="I33" s="886">
        <f t="shared" si="129"/>
        <v>0</v>
      </c>
      <c r="J33" s="886">
        <f t="shared" si="129"/>
        <v>0</v>
      </c>
      <c r="K33" s="886">
        <f t="shared" si="129"/>
        <v>0</v>
      </c>
      <c r="L33" s="886">
        <f t="shared" si="129"/>
        <v>0</v>
      </c>
      <c r="M33" s="889">
        <f t="shared" si="129"/>
        <v>0</v>
      </c>
      <c r="N33" s="888">
        <f t="shared" ref="N33" si="130">SUM(O33:U33)</f>
        <v>0</v>
      </c>
      <c r="O33" s="886">
        <v>0</v>
      </c>
      <c r="P33" s="886">
        <v>0</v>
      </c>
      <c r="Q33" s="886">
        <v>0</v>
      </c>
      <c r="R33" s="886">
        <v>0</v>
      </c>
      <c r="S33" s="886">
        <v>0</v>
      </c>
      <c r="T33" s="886">
        <v>0</v>
      </c>
      <c r="U33" s="886">
        <v>0</v>
      </c>
      <c r="V33" s="888">
        <f>SUM(W33:AC33)</f>
        <v>0</v>
      </c>
      <c r="W33" s="914">
        <v>0</v>
      </c>
      <c r="X33" s="914">
        <v>0</v>
      </c>
      <c r="Y33" s="914">
        <v>0</v>
      </c>
      <c r="Z33" s="914">
        <v>0</v>
      </c>
      <c r="AA33" s="914">
        <v>0</v>
      </c>
      <c r="AB33" s="914">
        <v>0</v>
      </c>
      <c r="AC33" s="924">
        <v>0</v>
      </c>
      <c r="AE33" s="694">
        <f t="shared" ref="AE33" si="131">N33+V33</f>
        <v>0</v>
      </c>
      <c r="AF33" s="694">
        <f t="shared" si="9"/>
        <v>0</v>
      </c>
      <c r="AG33" s="694">
        <f t="shared" si="10"/>
        <v>0</v>
      </c>
      <c r="AH33" s="694">
        <f t="shared" si="11"/>
        <v>0</v>
      </c>
      <c r="AI33" s="716">
        <f t="shared" ref="AI33" si="132">AE33-F33</f>
        <v>0</v>
      </c>
      <c r="AJ33" s="716">
        <f t="shared" ref="AJ33" si="133">AF33-F33</f>
        <v>0</v>
      </c>
      <c r="AK33" s="716">
        <f t="shared" ref="AK33" si="134">AG33-N33</f>
        <v>0</v>
      </c>
      <c r="AL33" s="716">
        <f t="shared" ref="AL33" si="135">AH33-V33</f>
        <v>0</v>
      </c>
    </row>
    <row r="34" spans="2:38" ht="21" customHeight="1" x14ac:dyDescent="0.2">
      <c r="B34" s="78"/>
      <c r="C34" s="261"/>
      <c r="D34" s="378"/>
      <c r="E34" s="333"/>
      <c r="F34" s="912"/>
      <c r="G34" s="917" t="str">
        <f t="shared" ref="G34:M34" si="136">IFERROR(G33/$F$33,"0.0%")</f>
        <v>0.0%</v>
      </c>
      <c r="H34" s="917" t="str">
        <f t="shared" si="136"/>
        <v>0.0%</v>
      </c>
      <c r="I34" s="917" t="str">
        <f t="shared" si="136"/>
        <v>0.0%</v>
      </c>
      <c r="J34" s="917" t="str">
        <f t="shared" si="136"/>
        <v>0.0%</v>
      </c>
      <c r="K34" s="940" t="str">
        <f t="shared" si="136"/>
        <v>0.0%</v>
      </c>
      <c r="L34" s="940" t="str">
        <f t="shared" si="136"/>
        <v>0.0%</v>
      </c>
      <c r="M34" s="940" t="str">
        <f t="shared" si="136"/>
        <v>0.0%</v>
      </c>
      <c r="N34" s="913"/>
      <c r="O34" s="917" t="str">
        <f t="shared" ref="O34:U34" si="137">IFERROR(O33/$N$33,"0.0%")</f>
        <v>0.0%</v>
      </c>
      <c r="P34" s="917" t="str">
        <f t="shared" si="137"/>
        <v>0.0%</v>
      </c>
      <c r="Q34" s="917" t="str">
        <f t="shared" si="137"/>
        <v>0.0%</v>
      </c>
      <c r="R34" s="917" t="str">
        <f t="shared" si="137"/>
        <v>0.0%</v>
      </c>
      <c r="S34" s="917" t="str">
        <f t="shared" si="137"/>
        <v>0.0%</v>
      </c>
      <c r="T34" s="917" t="str">
        <f t="shared" si="137"/>
        <v>0.0%</v>
      </c>
      <c r="U34" s="917" t="str">
        <f t="shared" si="137"/>
        <v>0.0%</v>
      </c>
      <c r="V34" s="913"/>
      <c r="W34" s="904" t="str">
        <f t="shared" ref="W34:AC34" si="138">IFERROR(W33/$V$33,"0.0%")</f>
        <v>0.0%</v>
      </c>
      <c r="X34" s="904" t="str">
        <f t="shared" si="138"/>
        <v>0.0%</v>
      </c>
      <c r="Y34" s="904" t="str">
        <f t="shared" si="138"/>
        <v>0.0%</v>
      </c>
      <c r="Z34" s="904" t="str">
        <f t="shared" si="138"/>
        <v>0.0%</v>
      </c>
      <c r="AA34" s="904" t="str">
        <f t="shared" si="138"/>
        <v>0.0%</v>
      </c>
      <c r="AB34" s="904" t="str">
        <f t="shared" si="138"/>
        <v>0.0%</v>
      </c>
      <c r="AC34" s="908" t="str">
        <f t="shared" si="138"/>
        <v>0.0%</v>
      </c>
      <c r="AF34" s="724">
        <f t="shared" si="9"/>
        <v>0</v>
      </c>
      <c r="AG34" s="724">
        <f t="shared" si="10"/>
        <v>0</v>
      </c>
      <c r="AH34" s="724">
        <f t="shared" si="11"/>
        <v>0</v>
      </c>
      <c r="AI34" s="716"/>
      <c r="AJ34" s="716">
        <f>1-AF34</f>
        <v>1</v>
      </c>
      <c r="AK34" s="716">
        <f t="shared" ref="AK34:AL34" si="139">1-AG34</f>
        <v>1</v>
      </c>
      <c r="AL34" s="716">
        <f t="shared" si="139"/>
        <v>1</v>
      </c>
    </row>
    <row r="35" spans="2:38" ht="21" customHeight="1" x14ac:dyDescent="0.2">
      <c r="B35" s="78"/>
      <c r="C35" s="252" t="s">
        <v>305</v>
      </c>
      <c r="D35" s="941">
        <f>[1]表1!M47</f>
        <v>26</v>
      </c>
      <c r="E35" s="268">
        <f>[1]表1!O47</f>
        <v>19</v>
      </c>
      <c r="F35" s="888">
        <f t="shared" ref="F35" si="140">SUM(G35:M35)</f>
        <v>4</v>
      </c>
      <c r="G35" s="886">
        <f t="shared" ref="G35:M35" si="141">O35+W35</f>
        <v>0</v>
      </c>
      <c r="H35" s="886">
        <f t="shared" si="141"/>
        <v>0</v>
      </c>
      <c r="I35" s="886">
        <f t="shared" si="141"/>
        <v>0</v>
      </c>
      <c r="J35" s="886">
        <f t="shared" si="141"/>
        <v>2</v>
      </c>
      <c r="K35" s="886">
        <f t="shared" si="141"/>
        <v>2</v>
      </c>
      <c r="L35" s="886">
        <f t="shared" si="141"/>
        <v>0</v>
      </c>
      <c r="M35" s="889">
        <f t="shared" si="141"/>
        <v>0</v>
      </c>
      <c r="N35" s="888">
        <f t="shared" ref="N35" si="142">SUM(O35:U35)</f>
        <v>4</v>
      </c>
      <c r="O35" s="886">
        <v>0</v>
      </c>
      <c r="P35" s="886">
        <v>0</v>
      </c>
      <c r="Q35" s="886">
        <v>0</v>
      </c>
      <c r="R35" s="886">
        <v>2</v>
      </c>
      <c r="S35" s="886">
        <v>2</v>
      </c>
      <c r="T35" s="886">
        <v>0</v>
      </c>
      <c r="U35" s="890">
        <v>0</v>
      </c>
      <c r="V35" s="888">
        <f>SUM(W35:AC35)</f>
        <v>0</v>
      </c>
      <c r="W35" s="914">
        <v>0</v>
      </c>
      <c r="X35" s="914">
        <v>0</v>
      </c>
      <c r="Y35" s="914">
        <v>0</v>
      </c>
      <c r="Z35" s="914">
        <v>0</v>
      </c>
      <c r="AA35" s="914">
        <v>0</v>
      </c>
      <c r="AB35" s="914">
        <v>0</v>
      </c>
      <c r="AC35" s="924">
        <v>0</v>
      </c>
      <c r="AE35" s="694">
        <f t="shared" ref="AE35" si="143">N35+V35</f>
        <v>4</v>
      </c>
      <c r="AF35" s="694">
        <f t="shared" si="9"/>
        <v>4</v>
      </c>
      <c r="AG35" s="694">
        <f t="shared" si="10"/>
        <v>4</v>
      </c>
      <c r="AH35" s="694">
        <f t="shared" si="11"/>
        <v>0</v>
      </c>
      <c r="AI35" s="716">
        <f t="shared" ref="AI35" si="144">AE35-F35</f>
        <v>0</v>
      </c>
      <c r="AJ35" s="716">
        <f t="shared" ref="AJ35" si="145">AF35-F35</f>
        <v>0</v>
      </c>
      <c r="AK35" s="716">
        <f t="shared" ref="AK35" si="146">AG35-N35</f>
        <v>0</v>
      </c>
      <c r="AL35" s="716">
        <f t="shared" ref="AL35" si="147">AH35-V35</f>
        <v>0</v>
      </c>
    </row>
    <row r="36" spans="2:38" ht="21" customHeight="1" thickBot="1" x14ac:dyDescent="0.25">
      <c r="B36" s="78"/>
      <c r="C36" s="318"/>
      <c r="D36" s="397"/>
      <c r="E36" s="273"/>
      <c r="F36" s="893"/>
      <c r="G36" s="921">
        <f t="shared" ref="G36:M36" si="148">IFERROR(G35/$F$35,"0.0%")</f>
        <v>0</v>
      </c>
      <c r="H36" s="921">
        <f t="shared" si="148"/>
        <v>0</v>
      </c>
      <c r="I36" s="921">
        <f t="shared" si="148"/>
        <v>0</v>
      </c>
      <c r="J36" s="921">
        <f t="shared" si="148"/>
        <v>0.5</v>
      </c>
      <c r="K36" s="943">
        <f t="shared" si="148"/>
        <v>0.5</v>
      </c>
      <c r="L36" s="943">
        <f t="shared" si="148"/>
        <v>0</v>
      </c>
      <c r="M36" s="943">
        <f t="shared" si="148"/>
        <v>0</v>
      </c>
      <c r="N36" s="896"/>
      <c r="O36" s="921">
        <f t="shared" ref="O36:U36" si="149">IFERROR(O35/$N$35,"0.0%")</f>
        <v>0</v>
      </c>
      <c r="P36" s="921">
        <f t="shared" si="149"/>
        <v>0</v>
      </c>
      <c r="Q36" s="921">
        <f t="shared" si="149"/>
        <v>0</v>
      </c>
      <c r="R36" s="921">
        <f t="shared" si="149"/>
        <v>0.5</v>
      </c>
      <c r="S36" s="921">
        <f t="shared" si="149"/>
        <v>0.5</v>
      </c>
      <c r="T36" s="921">
        <f t="shared" si="149"/>
        <v>0</v>
      </c>
      <c r="U36" s="921">
        <f t="shared" si="149"/>
        <v>0</v>
      </c>
      <c r="V36" s="896"/>
      <c r="W36" s="894" t="str">
        <f t="shared" ref="W36:AC36" si="150">IFERROR(W35/$V$35,"0.0%")</f>
        <v>0.0%</v>
      </c>
      <c r="X36" s="894" t="str">
        <f t="shared" si="150"/>
        <v>0.0%</v>
      </c>
      <c r="Y36" s="894" t="str">
        <f t="shared" si="150"/>
        <v>0.0%</v>
      </c>
      <c r="Z36" s="894" t="str">
        <f t="shared" si="150"/>
        <v>0.0%</v>
      </c>
      <c r="AA36" s="894" t="str">
        <f t="shared" si="150"/>
        <v>0.0%</v>
      </c>
      <c r="AB36" s="894" t="str">
        <f t="shared" si="150"/>
        <v>0.0%</v>
      </c>
      <c r="AC36" s="897" t="str">
        <f t="shared" si="150"/>
        <v>0.0%</v>
      </c>
      <c r="AF36" s="724">
        <f t="shared" si="9"/>
        <v>1</v>
      </c>
      <c r="AG36" s="724">
        <f t="shared" si="10"/>
        <v>1</v>
      </c>
      <c r="AH36" s="724">
        <f>SUM(W36:AC36)</f>
        <v>0</v>
      </c>
      <c r="AI36" s="716"/>
      <c r="AJ36" s="716">
        <f t="shared" ref="AJ36:AL36" si="151">1-AF36</f>
        <v>0</v>
      </c>
      <c r="AK36" s="716">
        <f t="shared" si="151"/>
        <v>0</v>
      </c>
      <c r="AL36" s="716">
        <f t="shared" si="151"/>
        <v>1</v>
      </c>
    </row>
    <row r="37" spans="2:38" ht="21" customHeight="1" thickTop="1" x14ac:dyDescent="0.2">
      <c r="B37" s="78"/>
      <c r="C37" s="329" t="s">
        <v>261</v>
      </c>
      <c r="D37" s="403">
        <f>D27+D29+D31+D33</f>
        <v>269</v>
      </c>
      <c r="E37" s="403">
        <f>E27+E29+E31+E33</f>
        <v>143</v>
      </c>
      <c r="F37" s="910">
        <f>SUM(G37:M37)</f>
        <v>1</v>
      </c>
      <c r="G37" s="914">
        <f t="shared" ref="G37:M37" si="152">O37+W37</f>
        <v>1</v>
      </c>
      <c r="H37" s="914">
        <f t="shared" si="152"/>
        <v>0</v>
      </c>
      <c r="I37" s="914">
        <f t="shared" si="152"/>
        <v>0</v>
      </c>
      <c r="J37" s="914">
        <f t="shared" si="152"/>
        <v>0</v>
      </c>
      <c r="K37" s="914">
        <f t="shared" si="152"/>
        <v>0</v>
      </c>
      <c r="L37" s="914">
        <f t="shared" si="152"/>
        <v>0</v>
      </c>
      <c r="M37" s="915">
        <f t="shared" si="152"/>
        <v>0</v>
      </c>
      <c r="N37" s="910">
        <f>SUM(O37:U37)</f>
        <v>1</v>
      </c>
      <c r="O37" s="914">
        <f t="shared" ref="O37:U37" si="153">O27+O29+O31+O33</f>
        <v>1</v>
      </c>
      <c r="P37" s="914">
        <f t="shared" si="153"/>
        <v>0</v>
      </c>
      <c r="Q37" s="914">
        <f t="shared" si="153"/>
        <v>0</v>
      </c>
      <c r="R37" s="914">
        <f t="shared" si="153"/>
        <v>0</v>
      </c>
      <c r="S37" s="914">
        <f t="shared" si="153"/>
        <v>0</v>
      </c>
      <c r="T37" s="914">
        <f t="shared" si="153"/>
        <v>0</v>
      </c>
      <c r="U37" s="924">
        <f t="shared" si="153"/>
        <v>0</v>
      </c>
      <c r="V37" s="910">
        <f>SUM(W37:AC37)</f>
        <v>0</v>
      </c>
      <c r="W37" s="914">
        <f t="shared" ref="W37:AC37" si="154">W27+W29+W31+W33</f>
        <v>0</v>
      </c>
      <c r="X37" s="914">
        <f t="shared" si="154"/>
        <v>0</v>
      </c>
      <c r="Y37" s="914">
        <f t="shared" si="154"/>
        <v>0</v>
      </c>
      <c r="Z37" s="914">
        <f t="shared" si="154"/>
        <v>0</v>
      </c>
      <c r="AA37" s="914">
        <f t="shared" si="154"/>
        <v>0</v>
      </c>
      <c r="AB37" s="914">
        <f t="shared" si="154"/>
        <v>0</v>
      </c>
      <c r="AC37" s="924">
        <f t="shared" si="154"/>
        <v>0</v>
      </c>
      <c r="AE37" s="694">
        <f t="shared" ref="AE37" si="155">N37+V37</f>
        <v>1</v>
      </c>
      <c r="AF37" s="694">
        <f t="shared" si="9"/>
        <v>1</v>
      </c>
      <c r="AG37" s="694">
        <f t="shared" si="10"/>
        <v>1</v>
      </c>
      <c r="AH37" s="694">
        <f t="shared" si="11"/>
        <v>0</v>
      </c>
      <c r="AI37" s="716">
        <f t="shared" ref="AI37" si="156">AE37-F37</f>
        <v>0</v>
      </c>
      <c r="AJ37" s="716">
        <f t="shared" ref="AJ37" si="157">AF37-F37</f>
        <v>0</v>
      </c>
      <c r="AK37" s="716">
        <f t="shared" ref="AK37" si="158">AG37-N37</f>
        <v>0</v>
      </c>
      <c r="AL37" s="716">
        <f t="shared" ref="AL37" si="159">AH37-V37</f>
        <v>0</v>
      </c>
    </row>
    <row r="38" spans="2:38" ht="21" customHeight="1" x14ac:dyDescent="0.2">
      <c r="B38" s="78"/>
      <c r="C38" s="331" t="s">
        <v>262</v>
      </c>
      <c r="D38" s="404"/>
      <c r="E38" s="404"/>
      <c r="F38" s="912"/>
      <c r="G38" s="904">
        <f>G37/F37</f>
        <v>1</v>
      </c>
      <c r="H38" s="904">
        <f>H37/F37</f>
        <v>0</v>
      </c>
      <c r="I38" s="904">
        <f t="shared" ref="I38:M38" si="160">I37/$F$15</f>
        <v>0</v>
      </c>
      <c r="J38" s="904">
        <f>J37/F37</f>
        <v>0</v>
      </c>
      <c r="K38" s="904">
        <f t="shared" si="160"/>
        <v>0</v>
      </c>
      <c r="L38" s="904">
        <f t="shared" si="160"/>
        <v>0</v>
      </c>
      <c r="M38" s="904">
        <f t="shared" si="160"/>
        <v>0</v>
      </c>
      <c r="N38" s="913"/>
      <c r="O38" s="904">
        <f>O37/N37</f>
        <v>1</v>
      </c>
      <c r="P38" s="904">
        <f>P37/N37</f>
        <v>0</v>
      </c>
      <c r="Q38" s="904">
        <f t="shared" ref="Q38" si="161">Q37/$F$15</f>
        <v>0</v>
      </c>
      <c r="R38" s="904">
        <f>R37/N37</f>
        <v>0</v>
      </c>
      <c r="S38" s="904">
        <f t="shared" ref="S38:U38" si="162">S37/$F$15</f>
        <v>0</v>
      </c>
      <c r="T38" s="904">
        <f t="shared" si="162"/>
        <v>0</v>
      </c>
      <c r="U38" s="904">
        <f t="shared" si="162"/>
        <v>0</v>
      </c>
      <c r="V38" s="913"/>
      <c r="W38" s="904" t="str">
        <f t="shared" ref="W38:AC38" si="163">IFERROR(W37/$V$37,"0.0%")</f>
        <v>0.0%</v>
      </c>
      <c r="X38" s="904" t="str">
        <f t="shared" si="163"/>
        <v>0.0%</v>
      </c>
      <c r="Y38" s="904" t="str">
        <f t="shared" si="163"/>
        <v>0.0%</v>
      </c>
      <c r="Z38" s="904" t="str">
        <f>AA40</f>
        <v>0.0%</v>
      </c>
      <c r="AA38" s="904" t="str">
        <f t="shared" si="163"/>
        <v>0.0%</v>
      </c>
      <c r="AB38" s="904" t="str">
        <f t="shared" si="163"/>
        <v>0.0%</v>
      </c>
      <c r="AC38" s="908" t="str">
        <f t="shared" si="163"/>
        <v>0.0%</v>
      </c>
      <c r="AF38" s="724">
        <f t="shared" si="9"/>
        <v>1</v>
      </c>
      <c r="AG38" s="724">
        <f t="shared" si="10"/>
        <v>1</v>
      </c>
      <c r="AH38" s="724">
        <f t="shared" si="11"/>
        <v>0</v>
      </c>
      <c r="AI38" s="716"/>
      <c r="AJ38" s="716">
        <f t="shared" ref="AJ38:AL38" si="164">1-AF38</f>
        <v>0</v>
      </c>
      <c r="AK38" s="716">
        <f t="shared" si="164"/>
        <v>0</v>
      </c>
      <c r="AL38" s="716">
        <f t="shared" si="164"/>
        <v>1</v>
      </c>
    </row>
    <row r="39" spans="2:38" ht="21" customHeight="1" x14ac:dyDescent="0.2">
      <c r="B39" s="78"/>
      <c r="C39" s="329" t="s">
        <v>261</v>
      </c>
      <c r="D39" s="408">
        <f>D29+D31+D33+D35</f>
        <v>135</v>
      </c>
      <c r="E39" s="408">
        <f>E29+E31+E33+E35</f>
        <v>96</v>
      </c>
      <c r="F39" s="910">
        <f>SUM(G39:M39)</f>
        <v>5</v>
      </c>
      <c r="G39" s="914">
        <f t="shared" ref="G39:L39" si="165">O39+W39</f>
        <v>1</v>
      </c>
      <c r="H39" s="914">
        <f t="shared" si="165"/>
        <v>0</v>
      </c>
      <c r="I39" s="914">
        <f t="shared" si="165"/>
        <v>0</v>
      </c>
      <c r="J39" s="914">
        <f t="shared" si="165"/>
        <v>2</v>
      </c>
      <c r="K39" s="914">
        <f t="shared" si="165"/>
        <v>2</v>
      </c>
      <c r="L39" s="914">
        <f t="shared" si="165"/>
        <v>0</v>
      </c>
      <c r="M39" s="915">
        <f>U39+AC39</f>
        <v>0</v>
      </c>
      <c r="N39" s="910">
        <f>SUM(O39:U39)</f>
        <v>5</v>
      </c>
      <c r="O39" s="914">
        <f t="shared" ref="O39:U39" si="166">O29+O31+O33+O35</f>
        <v>1</v>
      </c>
      <c r="P39" s="914">
        <f t="shared" si="166"/>
        <v>0</v>
      </c>
      <c r="Q39" s="914">
        <f t="shared" si="166"/>
        <v>0</v>
      </c>
      <c r="R39" s="914">
        <f t="shared" si="166"/>
        <v>2</v>
      </c>
      <c r="S39" s="914">
        <f t="shared" si="166"/>
        <v>2</v>
      </c>
      <c r="T39" s="914">
        <f t="shared" si="166"/>
        <v>0</v>
      </c>
      <c r="U39" s="924">
        <f t="shared" si="166"/>
        <v>0</v>
      </c>
      <c r="V39" s="910">
        <f>SUM(W39:AC39)</f>
        <v>0</v>
      </c>
      <c r="W39" s="914">
        <f t="shared" ref="W39:AC39" si="167">W29+W31+W33+W35</f>
        <v>0</v>
      </c>
      <c r="X39" s="914">
        <f t="shared" si="167"/>
        <v>0</v>
      </c>
      <c r="Y39" s="914">
        <f t="shared" si="167"/>
        <v>0</v>
      </c>
      <c r="Z39" s="914">
        <f t="shared" si="167"/>
        <v>0</v>
      </c>
      <c r="AA39" s="914">
        <f t="shared" si="167"/>
        <v>0</v>
      </c>
      <c r="AB39" s="914">
        <f t="shared" si="167"/>
        <v>0</v>
      </c>
      <c r="AC39" s="924">
        <f t="shared" si="167"/>
        <v>0</v>
      </c>
      <c r="AE39" s="694">
        <f t="shared" ref="AE39" si="168">N39+V39</f>
        <v>5</v>
      </c>
      <c r="AF39" s="694">
        <f t="shared" si="9"/>
        <v>5</v>
      </c>
      <c r="AG39" s="694">
        <f t="shared" si="10"/>
        <v>5</v>
      </c>
      <c r="AH39" s="694">
        <f t="shared" si="11"/>
        <v>0</v>
      </c>
      <c r="AI39" s="716">
        <f t="shared" ref="AI39" si="169">AE39-F39</f>
        <v>0</v>
      </c>
      <c r="AJ39" s="716">
        <f t="shared" ref="AJ39" si="170">AF39-F39</f>
        <v>0</v>
      </c>
      <c r="AK39" s="716">
        <f t="shared" ref="AK39" si="171">AG39-N39</f>
        <v>0</v>
      </c>
      <c r="AL39" s="716">
        <f t="shared" ref="AL39" si="172">AH39-V39</f>
        <v>0</v>
      </c>
    </row>
    <row r="40" spans="2:38" ht="21" customHeight="1" thickBot="1" x14ac:dyDescent="0.25">
      <c r="B40" s="125"/>
      <c r="C40" s="331" t="s">
        <v>263</v>
      </c>
      <c r="D40" s="404"/>
      <c r="E40" s="404"/>
      <c r="F40" s="334"/>
      <c r="G40" s="931">
        <f>G39/F39</f>
        <v>0.2</v>
      </c>
      <c r="H40" s="931">
        <f>H39/F39</f>
        <v>0</v>
      </c>
      <c r="I40" s="931">
        <f>I39/F39</f>
        <v>0</v>
      </c>
      <c r="J40" s="931">
        <f>J39/F39</f>
        <v>0.4</v>
      </c>
      <c r="K40" s="934">
        <f>K39/F39</f>
        <v>0.4</v>
      </c>
      <c r="L40" s="931">
        <f>L39/F39</f>
        <v>0</v>
      </c>
      <c r="M40" s="932">
        <f>M39/F39</f>
        <v>0</v>
      </c>
      <c r="N40" s="933"/>
      <c r="O40" s="931">
        <f>O39/N39</f>
        <v>0.2</v>
      </c>
      <c r="P40" s="931">
        <f>P39/N39</f>
        <v>0</v>
      </c>
      <c r="Q40" s="931">
        <f>Q39/N39</f>
        <v>0</v>
      </c>
      <c r="R40" s="931">
        <f>R39/N39</f>
        <v>0.4</v>
      </c>
      <c r="S40" s="934">
        <f>S39/N39</f>
        <v>0.4</v>
      </c>
      <c r="T40" s="931">
        <f>T39/N39</f>
        <v>0</v>
      </c>
      <c r="U40" s="935">
        <f>U39/N39</f>
        <v>0</v>
      </c>
      <c r="V40" s="933"/>
      <c r="W40" s="931" t="str">
        <f t="shared" ref="W40:AC40" si="173">IFERROR(W39/$V$39,"0.0%")</f>
        <v>0.0%</v>
      </c>
      <c r="X40" s="931" t="str">
        <f t="shared" si="173"/>
        <v>0.0%</v>
      </c>
      <c r="Y40" s="931" t="str">
        <f t="shared" si="173"/>
        <v>0.0%</v>
      </c>
      <c r="Z40" s="931" t="str">
        <f t="shared" si="173"/>
        <v>0.0%</v>
      </c>
      <c r="AA40" s="931" t="str">
        <f t="shared" si="173"/>
        <v>0.0%</v>
      </c>
      <c r="AB40" s="931" t="str">
        <f t="shared" si="173"/>
        <v>0.0%</v>
      </c>
      <c r="AC40" s="935" t="str">
        <f t="shared" si="173"/>
        <v>0.0%</v>
      </c>
      <c r="AF40" s="724">
        <f t="shared" si="9"/>
        <v>1</v>
      </c>
      <c r="AG40" s="724">
        <f t="shared" si="10"/>
        <v>1</v>
      </c>
      <c r="AH40" s="724">
        <f t="shared" si="11"/>
        <v>0</v>
      </c>
      <c r="AI40" s="716"/>
      <c r="AJ40" s="716">
        <f t="shared" ref="AJ40:AL40" si="174">1-AF40</f>
        <v>0</v>
      </c>
      <c r="AK40" s="716">
        <f t="shared" si="174"/>
        <v>0</v>
      </c>
      <c r="AL40" s="716">
        <f t="shared" si="174"/>
        <v>1</v>
      </c>
    </row>
    <row r="42" spans="2:38" x14ac:dyDescent="0.2">
      <c r="B42" s="694" t="s">
        <v>472</v>
      </c>
      <c r="D42" s="694">
        <f t="shared" ref="D42:E42" si="175">D25+D27+D29+D31+D33+D35</f>
        <v>361</v>
      </c>
      <c r="E42" s="694">
        <f t="shared" si="175"/>
        <v>175</v>
      </c>
      <c r="F42" s="694">
        <f>F25+F27+F29+F31+F33+F35</f>
        <v>5</v>
      </c>
      <c r="G42" s="694">
        <f t="shared" ref="G42:AC42" si="176">G25+G27+G29+G31+G33+G35</f>
        <v>1</v>
      </c>
      <c r="H42" s="694">
        <f t="shared" si="176"/>
        <v>0</v>
      </c>
      <c r="I42" s="694">
        <f t="shared" si="176"/>
        <v>0</v>
      </c>
      <c r="J42" s="694">
        <f t="shared" si="176"/>
        <v>2</v>
      </c>
      <c r="K42" s="694">
        <f t="shared" si="176"/>
        <v>2</v>
      </c>
      <c r="L42" s="694">
        <f t="shared" si="176"/>
        <v>0</v>
      </c>
      <c r="M42" s="694">
        <f t="shared" si="176"/>
        <v>0</v>
      </c>
      <c r="N42" s="694">
        <f t="shared" si="176"/>
        <v>5</v>
      </c>
      <c r="O42" s="694">
        <f t="shared" si="176"/>
        <v>1</v>
      </c>
      <c r="P42" s="694">
        <f t="shared" si="176"/>
        <v>0</v>
      </c>
      <c r="Q42" s="694">
        <f t="shared" si="176"/>
        <v>0</v>
      </c>
      <c r="R42" s="694">
        <f t="shared" si="176"/>
        <v>2</v>
      </c>
      <c r="S42" s="694">
        <f t="shared" si="176"/>
        <v>2</v>
      </c>
      <c r="T42" s="694">
        <f t="shared" si="176"/>
        <v>0</v>
      </c>
      <c r="U42" s="694">
        <f t="shared" si="176"/>
        <v>0</v>
      </c>
      <c r="V42" s="694">
        <f t="shared" si="176"/>
        <v>0</v>
      </c>
      <c r="W42" s="694">
        <f t="shared" si="176"/>
        <v>0</v>
      </c>
      <c r="X42" s="694">
        <f t="shared" si="176"/>
        <v>0</v>
      </c>
      <c r="Y42" s="694">
        <f t="shared" si="176"/>
        <v>0</v>
      </c>
      <c r="Z42" s="694">
        <f t="shared" si="176"/>
        <v>0</v>
      </c>
      <c r="AA42" s="694">
        <f t="shared" si="176"/>
        <v>0</v>
      </c>
      <c r="AB42" s="694">
        <f t="shared" si="176"/>
        <v>0</v>
      </c>
      <c r="AC42" s="694">
        <f t="shared" si="176"/>
        <v>0</v>
      </c>
    </row>
    <row r="43" spans="2:38" ht="15" customHeight="1" x14ac:dyDescent="0.2">
      <c r="B43" s="877" t="s">
        <v>473</v>
      </c>
      <c r="G43" s="724">
        <f>G42/F42</f>
        <v>0.2</v>
      </c>
      <c r="H43" s="724">
        <f>H42/F42</f>
        <v>0</v>
      </c>
      <c r="I43" s="724">
        <f>I42/F42</f>
        <v>0</v>
      </c>
      <c r="J43" s="724">
        <f>J42/F42</f>
        <v>0.4</v>
      </c>
      <c r="K43" s="724">
        <f>K42/F42</f>
        <v>0.4</v>
      </c>
      <c r="L43" s="724">
        <f>L42/F42</f>
        <v>0</v>
      </c>
      <c r="M43" s="724">
        <f>M42/F42</f>
        <v>0</v>
      </c>
      <c r="N43" s="724"/>
      <c r="O43" s="724">
        <f>O42/N42</f>
        <v>0.2</v>
      </c>
      <c r="P43" s="724">
        <f>P42/N42</f>
        <v>0</v>
      </c>
      <c r="Q43" s="724">
        <f>Q42/N42</f>
        <v>0</v>
      </c>
      <c r="R43" s="724">
        <f>R42/N42</f>
        <v>0.4</v>
      </c>
      <c r="S43" s="724">
        <f>S42/N42</f>
        <v>0.4</v>
      </c>
      <c r="T43" s="724">
        <f>T42/N42</f>
        <v>0</v>
      </c>
      <c r="U43" s="724">
        <f>U42/N42</f>
        <v>0</v>
      </c>
      <c r="V43" s="724"/>
      <c r="W43" s="724" t="e">
        <f>W42/V42</f>
        <v>#DIV/0!</v>
      </c>
      <c r="X43" s="724" t="e">
        <f>X42/V42</f>
        <v>#DIV/0!</v>
      </c>
      <c r="Y43" s="724" t="e">
        <f>Y42/V42</f>
        <v>#DIV/0!</v>
      </c>
      <c r="Z43" s="724" t="e">
        <f>Z42/V42</f>
        <v>#DIV/0!</v>
      </c>
      <c r="AA43" s="724" t="e">
        <f>AA42/V42</f>
        <v>#DIV/0!</v>
      </c>
      <c r="AB43" s="724" t="e">
        <f>AB42/V42</f>
        <v>#DIV/0!</v>
      </c>
      <c r="AC43" s="724" t="e">
        <f>AC42/V42</f>
        <v>#DIV/0!</v>
      </c>
    </row>
    <row r="44" spans="2:38" x14ac:dyDescent="0.2">
      <c r="B44" s="877"/>
      <c r="G44" s="936"/>
      <c r="H44" s="936"/>
      <c r="I44" s="936"/>
      <c r="J44" s="936"/>
      <c r="K44" s="936"/>
      <c r="L44" s="936"/>
      <c r="M44" s="936"/>
      <c r="O44" s="936"/>
      <c r="P44" s="936"/>
      <c r="Q44" s="936"/>
      <c r="R44" s="936"/>
      <c r="S44" s="936"/>
      <c r="T44" s="936"/>
      <c r="U44" s="936"/>
      <c r="W44" s="936"/>
      <c r="X44" s="936"/>
      <c r="Y44" s="936"/>
      <c r="Z44" s="936"/>
      <c r="AA44" s="936"/>
      <c r="AB44" s="936"/>
      <c r="AC44" s="936"/>
    </row>
    <row r="45" spans="2:38" x14ac:dyDescent="0.2">
      <c r="B45" s="877" t="s">
        <v>267</v>
      </c>
      <c r="D45" s="694">
        <f>D37+D35+D25</f>
        <v>361</v>
      </c>
      <c r="E45" s="781">
        <f>E37+E35+E25</f>
        <v>175</v>
      </c>
      <c r="F45" s="694">
        <f t="shared" ref="F45:AC45" si="177">F37+F35+F25</f>
        <v>5</v>
      </c>
      <c r="G45" s="694">
        <f t="shared" si="177"/>
        <v>1</v>
      </c>
      <c r="H45" s="694">
        <f t="shared" si="177"/>
        <v>0</v>
      </c>
      <c r="I45" s="694">
        <f t="shared" si="177"/>
        <v>0</v>
      </c>
      <c r="J45" s="694">
        <f t="shared" si="177"/>
        <v>2</v>
      </c>
      <c r="K45" s="694">
        <f t="shared" si="177"/>
        <v>2</v>
      </c>
      <c r="L45" s="694">
        <f t="shared" si="177"/>
        <v>0</v>
      </c>
      <c r="M45" s="694">
        <f t="shared" si="177"/>
        <v>0</v>
      </c>
      <c r="N45" s="694">
        <f t="shared" si="177"/>
        <v>5</v>
      </c>
      <c r="O45" s="694">
        <f t="shared" si="177"/>
        <v>1</v>
      </c>
      <c r="P45" s="694">
        <f t="shared" si="177"/>
        <v>0</v>
      </c>
      <c r="Q45" s="694">
        <f t="shared" si="177"/>
        <v>0</v>
      </c>
      <c r="R45" s="694">
        <f t="shared" si="177"/>
        <v>2</v>
      </c>
      <c r="S45" s="694">
        <f t="shared" si="177"/>
        <v>2</v>
      </c>
      <c r="T45" s="694">
        <f t="shared" si="177"/>
        <v>0</v>
      </c>
      <c r="U45" s="694">
        <f t="shared" si="177"/>
        <v>0</v>
      </c>
      <c r="V45" s="694">
        <f t="shared" si="177"/>
        <v>0</v>
      </c>
      <c r="W45" s="694">
        <f t="shared" si="177"/>
        <v>0</v>
      </c>
      <c r="X45" s="694">
        <f t="shared" si="177"/>
        <v>0</v>
      </c>
      <c r="Y45" s="694">
        <f t="shared" si="177"/>
        <v>0</v>
      </c>
      <c r="Z45" s="694">
        <f t="shared" si="177"/>
        <v>0</v>
      </c>
      <c r="AA45" s="694">
        <f t="shared" si="177"/>
        <v>0</v>
      </c>
      <c r="AB45" s="694">
        <f t="shared" si="177"/>
        <v>0</v>
      </c>
      <c r="AC45" s="694">
        <f t="shared" si="177"/>
        <v>0</v>
      </c>
    </row>
    <row r="46" spans="2:38" ht="14.25" customHeight="1" x14ac:dyDescent="0.2">
      <c r="B46" s="877"/>
      <c r="D46" s="694">
        <f>D39+D27+D25</f>
        <v>361</v>
      </c>
      <c r="E46" s="694">
        <f t="shared" ref="E46:AC46" si="178">E39+E27+E25</f>
        <v>175</v>
      </c>
      <c r="F46" s="694">
        <f t="shared" si="178"/>
        <v>5</v>
      </c>
      <c r="G46" s="694">
        <f t="shared" si="178"/>
        <v>1</v>
      </c>
      <c r="H46" s="694">
        <f t="shared" si="178"/>
        <v>0</v>
      </c>
      <c r="I46" s="694">
        <f t="shared" si="178"/>
        <v>0</v>
      </c>
      <c r="J46" s="694">
        <f t="shared" si="178"/>
        <v>2</v>
      </c>
      <c r="K46" s="694">
        <f t="shared" si="178"/>
        <v>2</v>
      </c>
      <c r="L46" s="694">
        <f t="shared" si="178"/>
        <v>0</v>
      </c>
      <c r="M46" s="694">
        <f t="shared" si="178"/>
        <v>0</v>
      </c>
      <c r="N46" s="694">
        <f t="shared" si="178"/>
        <v>5</v>
      </c>
      <c r="O46" s="694">
        <f t="shared" si="178"/>
        <v>1</v>
      </c>
      <c r="P46" s="694">
        <f t="shared" si="178"/>
        <v>0</v>
      </c>
      <c r="Q46" s="694">
        <f t="shared" si="178"/>
        <v>0</v>
      </c>
      <c r="R46" s="694">
        <f t="shared" si="178"/>
        <v>2</v>
      </c>
      <c r="S46" s="694">
        <f t="shared" si="178"/>
        <v>2</v>
      </c>
      <c r="T46" s="694">
        <f t="shared" si="178"/>
        <v>0</v>
      </c>
      <c r="U46" s="694">
        <f t="shared" si="178"/>
        <v>0</v>
      </c>
      <c r="V46" s="694">
        <f t="shared" si="178"/>
        <v>0</v>
      </c>
      <c r="W46" s="694">
        <f t="shared" si="178"/>
        <v>0</v>
      </c>
      <c r="X46" s="694">
        <f t="shared" si="178"/>
        <v>0</v>
      </c>
      <c r="Y46" s="694">
        <f t="shared" si="178"/>
        <v>0</v>
      </c>
      <c r="Z46" s="694">
        <f t="shared" si="178"/>
        <v>0</v>
      </c>
      <c r="AA46" s="694">
        <f t="shared" si="178"/>
        <v>0</v>
      </c>
      <c r="AB46" s="694">
        <f t="shared" si="178"/>
        <v>0</v>
      </c>
      <c r="AC46" s="694">
        <f t="shared" si="178"/>
        <v>0</v>
      </c>
    </row>
    <row r="47" spans="2:38" x14ac:dyDescent="0.2">
      <c r="B47" s="877"/>
    </row>
    <row r="48" spans="2:38" x14ac:dyDescent="0.2">
      <c r="B48" s="878" t="s">
        <v>238</v>
      </c>
      <c r="D48" s="879">
        <f>D42-D11</f>
        <v>0</v>
      </c>
      <c r="E48" s="879">
        <f t="shared" ref="E48:AC49" si="179">E42-E11</f>
        <v>0</v>
      </c>
      <c r="F48" s="879">
        <f>F42-F11</f>
        <v>0</v>
      </c>
      <c r="G48" s="879">
        <f t="shared" si="179"/>
        <v>0</v>
      </c>
      <c r="H48" s="879">
        <f t="shared" si="179"/>
        <v>0</v>
      </c>
      <c r="I48" s="879">
        <f t="shared" si="179"/>
        <v>0</v>
      </c>
      <c r="J48" s="879">
        <f t="shared" si="179"/>
        <v>0</v>
      </c>
      <c r="K48" s="879">
        <f t="shared" si="179"/>
        <v>0</v>
      </c>
      <c r="L48" s="879">
        <f t="shared" si="179"/>
        <v>0</v>
      </c>
      <c r="M48" s="879">
        <f t="shared" si="179"/>
        <v>0</v>
      </c>
      <c r="N48" s="879">
        <f t="shared" si="179"/>
        <v>0</v>
      </c>
      <c r="O48" s="879">
        <f t="shared" si="179"/>
        <v>0</v>
      </c>
      <c r="P48" s="879">
        <f t="shared" si="179"/>
        <v>0</v>
      </c>
      <c r="Q48" s="879">
        <f t="shared" si="179"/>
        <v>0</v>
      </c>
      <c r="R48" s="879">
        <f t="shared" si="179"/>
        <v>0</v>
      </c>
      <c r="S48" s="879">
        <f t="shared" si="179"/>
        <v>0</v>
      </c>
      <c r="T48" s="879">
        <f t="shared" si="179"/>
        <v>0</v>
      </c>
      <c r="U48" s="879">
        <f t="shared" si="179"/>
        <v>0</v>
      </c>
      <c r="V48" s="879">
        <f t="shared" si="179"/>
        <v>0</v>
      </c>
      <c r="W48" s="879">
        <f t="shared" si="179"/>
        <v>0</v>
      </c>
      <c r="X48" s="879">
        <f t="shared" si="179"/>
        <v>0</v>
      </c>
      <c r="Y48" s="879">
        <f t="shared" si="179"/>
        <v>0</v>
      </c>
      <c r="Z48" s="879">
        <f t="shared" si="179"/>
        <v>0</v>
      </c>
      <c r="AA48" s="879">
        <f t="shared" si="179"/>
        <v>0</v>
      </c>
      <c r="AB48" s="879">
        <f t="shared" si="179"/>
        <v>0</v>
      </c>
      <c r="AC48" s="879">
        <f t="shared" si="179"/>
        <v>0</v>
      </c>
    </row>
    <row r="49" spans="4:29" x14ac:dyDescent="0.2">
      <c r="D49" s="879"/>
      <c r="E49" s="879"/>
      <c r="F49" s="879"/>
      <c r="G49" s="879">
        <f t="shared" si="179"/>
        <v>0</v>
      </c>
      <c r="H49" s="879">
        <f t="shared" si="179"/>
        <v>0</v>
      </c>
      <c r="I49" s="879">
        <f t="shared" si="179"/>
        <v>0</v>
      </c>
      <c r="J49" s="879">
        <f t="shared" si="179"/>
        <v>0</v>
      </c>
      <c r="K49" s="879">
        <f t="shared" si="179"/>
        <v>0</v>
      </c>
      <c r="L49" s="879">
        <f t="shared" si="179"/>
        <v>0</v>
      </c>
      <c r="M49" s="879">
        <f t="shared" si="179"/>
        <v>0</v>
      </c>
      <c r="N49" s="879"/>
      <c r="O49" s="879">
        <f t="shared" si="179"/>
        <v>0</v>
      </c>
      <c r="P49" s="879">
        <f t="shared" si="179"/>
        <v>0</v>
      </c>
      <c r="Q49" s="879">
        <f t="shared" si="179"/>
        <v>0</v>
      </c>
      <c r="R49" s="879">
        <f t="shared" si="179"/>
        <v>0</v>
      </c>
      <c r="S49" s="879">
        <f t="shared" si="179"/>
        <v>0</v>
      </c>
      <c r="T49" s="879">
        <f t="shared" si="179"/>
        <v>0</v>
      </c>
      <c r="U49" s="879">
        <f t="shared" si="179"/>
        <v>0</v>
      </c>
      <c r="V49" s="879"/>
      <c r="W49" s="879" t="e">
        <f>W43-W12</f>
        <v>#DIV/0!</v>
      </c>
      <c r="X49" s="879" t="e">
        <f t="shared" si="179"/>
        <v>#DIV/0!</v>
      </c>
      <c r="Y49" s="879" t="e">
        <f t="shared" si="179"/>
        <v>#DIV/0!</v>
      </c>
      <c r="Z49" s="879" t="e">
        <f t="shared" si="179"/>
        <v>#DIV/0!</v>
      </c>
      <c r="AA49" s="879" t="e">
        <f t="shared" si="179"/>
        <v>#DIV/0!</v>
      </c>
      <c r="AB49" s="879" t="e">
        <f t="shared" si="179"/>
        <v>#DIV/0!</v>
      </c>
      <c r="AC49" s="879" t="e">
        <f t="shared" si="179"/>
        <v>#DIV/0!</v>
      </c>
    </row>
    <row r="50" spans="4:29" ht="13.5" customHeight="1" x14ac:dyDescent="0.2">
      <c r="D50" s="879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79"/>
      <c r="Q50" s="879"/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  <c r="AC50" s="879"/>
    </row>
    <row r="51" spans="4:29" x14ac:dyDescent="0.2">
      <c r="D51" s="879">
        <f>D45-D42</f>
        <v>0</v>
      </c>
      <c r="E51" s="879">
        <f>E45-E42</f>
        <v>0</v>
      </c>
      <c r="F51" s="879">
        <f t="shared" ref="F51:AC51" si="180">F45-F42</f>
        <v>0</v>
      </c>
      <c r="G51" s="879">
        <f t="shared" si="180"/>
        <v>0</v>
      </c>
      <c r="H51" s="879">
        <f t="shared" si="180"/>
        <v>0</v>
      </c>
      <c r="I51" s="879">
        <f t="shared" si="180"/>
        <v>0</v>
      </c>
      <c r="J51" s="879">
        <f t="shared" si="180"/>
        <v>0</v>
      </c>
      <c r="K51" s="879">
        <f t="shared" si="180"/>
        <v>0</v>
      </c>
      <c r="L51" s="879">
        <f t="shared" si="180"/>
        <v>0</v>
      </c>
      <c r="M51" s="879">
        <f t="shared" si="180"/>
        <v>0</v>
      </c>
      <c r="N51" s="879">
        <f t="shared" si="180"/>
        <v>0</v>
      </c>
      <c r="O51" s="879">
        <f t="shared" si="180"/>
        <v>0</v>
      </c>
      <c r="P51" s="879">
        <f t="shared" si="180"/>
        <v>0</v>
      </c>
      <c r="Q51" s="879">
        <f t="shared" si="180"/>
        <v>0</v>
      </c>
      <c r="R51" s="879">
        <f t="shared" si="180"/>
        <v>0</v>
      </c>
      <c r="S51" s="879">
        <f t="shared" si="180"/>
        <v>0</v>
      </c>
      <c r="T51" s="879">
        <f t="shared" si="180"/>
        <v>0</v>
      </c>
      <c r="U51" s="879">
        <f t="shared" si="180"/>
        <v>0</v>
      </c>
      <c r="V51" s="879">
        <f t="shared" si="180"/>
        <v>0</v>
      </c>
      <c r="W51" s="879">
        <f t="shared" si="180"/>
        <v>0</v>
      </c>
      <c r="X51" s="879">
        <f t="shared" si="180"/>
        <v>0</v>
      </c>
      <c r="Y51" s="879">
        <f t="shared" si="180"/>
        <v>0</v>
      </c>
      <c r="Z51" s="879">
        <f t="shared" si="180"/>
        <v>0</v>
      </c>
      <c r="AA51" s="879">
        <f t="shared" si="180"/>
        <v>0</v>
      </c>
      <c r="AB51" s="879">
        <f t="shared" si="180"/>
        <v>0</v>
      </c>
      <c r="AC51" s="879">
        <f t="shared" si="180"/>
        <v>0</v>
      </c>
    </row>
    <row r="52" spans="4:29" ht="13.5" customHeight="1" x14ac:dyDescent="0.2">
      <c r="D52" s="879">
        <f>D46-D42</f>
        <v>0</v>
      </c>
      <c r="E52" s="879">
        <f t="shared" ref="E52:AC52" si="181">E46-E42</f>
        <v>0</v>
      </c>
      <c r="F52" s="879">
        <f t="shared" si="181"/>
        <v>0</v>
      </c>
      <c r="G52" s="879">
        <f t="shared" si="181"/>
        <v>0</v>
      </c>
      <c r="H52" s="879">
        <f t="shared" si="181"/>
        <v>0</v>
      </c>
      <c r="I52" s="879">
        <f t="shared" si="181"/>
        <v>0</v>
      </c>
      <c r="J52" s="879">
        <f t="shared" si="181"/>
        <v>0</v>
      </c>
      <c r="K52" s="879">
        <f t="shared" si="181"/>
        <v>0</v>
      </c>
      <c r="L52" s="879">
        <f t="shared" si="181"/>
        <v>0</v>
      </c>
      <c r="M52" s="879">
        <f t="shared" si="181"/>
        <v>0</v>
      </c>
      <c r="N52" s="879">
        <f t="shared" si="181"/>
        <v>0</v>
      </c>
      <c r="O52" s="879">
        <f t="shared" si="181"/>
        <v>0</v>
      </c>
      <c r="P52" s="879">
        <f t="shared" si="181"/>
        <v>0</v>
      </c>
      <c r="Q52" s="879">
        <f t="shared" si="181"/>
        <v>0</v>
      </c>
      <c r="R52" s="879">
        <f t="shared" si="181"/>
        <v>0</v>
      </c>
      <c r="S52" s="879">
        <f t="shared" si="181"/>
        <v>0</v>
      </c>
      <c r="T52" s="879">
        <f t="shared" si="181"/>
        <v>0</v>
      </c>
      <c r="U52" s="879">
        <f t="shared" si="181"/>
        <v>0</v>
      </c>
      <c r="V52" s="879">
        <f t="shared" si="181"/>
        <v>0</v>
      </c>
      <c r="W52" s="879">
        <f t="shared" si="181"/>
        <v>0</v>
      </c>
      <c r="X52" s="879">
        <f t="shared" si="181"/>
        <v>0</v>
      </c>
      <c r="Y52" s="879">
        <f t="shared" si="181"/>
        <v>0</v>
      </c>
      <c r="Z52" s="879">
        <f t="shared" si="181"/>
        <v>0</v>
      </c>
      <c r="AA52" s="879">
        <f t="shared" si="181"/>
        <v>0</v>
      </c>
      <c r="AB52" s="879">
        <f t="shared" si="181"/>
        <v>0</v>
      </c>
      <c r="AC52" s="879">
        <f t="shared" si="181"/>
        <v>0</v>
      </c>
    </row>
    <row r="54" spans="4:29" ht="13.5" customHeight="1" x14ac:dyDescent="0.2"/>
    <row r="58" spans="4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FBAC-B1A7-48B0-A0D4-3D0A1733D0B4}">
  <sheetPr>
    <tabColor rgb="FF92D050"/>
    <pageSetUpPr fitToPage="1"/>
  </sheetPr>
  <dimension ref="B2:AL58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4.6640625" style="694" customWidth="1"/>
    <col min="2" max="2" width="3.109375" style="694" customWidth="1"/>
    <col min="3" max="3" width="16.44140625" style="694" customWidth="1"/>
    <col min="4" max="5" width="8.6640625" style="694" customWidth="1"/>
    <col min="6" max="29" width="6.33203125" style="694" customWidth="1"/>
    <col min="30" max="30" width="4.6640625" style="694" customWidth="1"/>
    <col min="31" max="34" width="8.109375" style="694" customWidth="1"/>
    <col min="35" max="38" width="7" style="694" customWidth="1"/>
    <col min="39" max="40" width="4.6640625" style="694" customWidth="1"/>
    <col min="41" max="16384" width="9" style="694"/>
  </cols>
  <sheetData>
    <row r="2" spans="2:38" ht="14.4" x14ac:dyDescent="0.2">
      <c r="B2" s="695" t="s">
        <v>476</v>
      </c>
    </row>
    <row r="3" spans="2:38" ht="14.4" x14ac:dyDescent="0.2">
      <c r="B3" s="695"/>
      <c r="X3" s="806" t="s">
        <v>462</v>
      </c>
    </row>
    <row r="4" spans="2:38" ht="14.4" x14ac:dyDescent="0.2">
      <c r="B4" s="695"/>
      <c r="X4" s="806" t="s">
        <v>463</v>
      </c>
    </row>
    <row r="5" spans="2:38" ht="8.25" customHeight="1" x14ac:dyDescent="0.2">
      <c r="B5" s="695"/>
      <c r="X5" s="696"/>
    </row>
    <row r="6" spans="2:38" ht="13.8" thickBot="1" x14ac:dyDescent="0.25">
      <c r="B6" s="694" t="s">
        <v>477</v>
      </c>
      <c r="AC6" s="697" t="s">
        <v>273</v>
      </c>
    </row>
    <row r="7" spans="2:38" ht="21" customHeight="1" thickBot="1" x14ac:dyDescent="0.25">
      <c r="B7" s="44"/>
      <c r="C7" s="698"/>
      <c r="D7" s="248" t="s">
        <v>274</v>
      </c>
      <c r="E7" s="662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701"/>
      <c r="Z7" s="701"/>
      <c r="AA7" s="701"/>
      <c r="AB7" s="701"/>
      <c r="AC7" s="880"/>
    </row>
    <row r="8" spans="2:38" ht="21" customHeight="1" x14ac:dyDescent="0.2">
      <c r="B8" s="704"/>
      <c r="C8" s="705"/>
      <c r="D8" s="252"/>
      <c r="E8" s="666"/>
      <c r="F8" s="253"/>
      <c r="G8" s="254"/>
      <c r="H8" s="254"/>
      <c r="I8" s="254"/>
      <c r="J8" s="254"/>
      <c r="K8" s="254"/>
      <c r="L8" s="254"/>
      <c r="M8" s="254"/>
      <c r="N8" s="255" t="s">
        <v>277</v>
      </c>
      <c r="O8" s="256"/>
      <c r="P8" s="256"/>
      <c r="Q8" s="256"/>
      <c r="R8" s="256"/>
      <c r="S8" s="256"/>
      <c r="T8" s="256"/>
      <c r="U8" s="257"/>
      <c r="V8" s="255" t="s">
        <v>278</v>
      </c>
      <c r="W8" s="256"/>
      <c r="X8" s="256"/>
      <c r="Y8" s="256"/>
      <c r="Z8" s="256"/>
      <c r="AA8" s="256"/>
      <c r="AB8" s="256"/>
      <c r="AC8" s="257"/>
    </row>
    <row r="9" spans="2:38" ht="21" customHeight="1" x14ac:dyDescent="0.2">
      <c r="B9" s="704"/>
      <c r="C9" s="705"/>
      <c r="D9" s="252"/>
      <c r="E9" s="666"/>
      <c r="F9" s="881" t="s">
        <v>464</v>
      </c>
      <c r="G9" s="882"/>
      <c r="H9" s="882"/>
      <c r="I9" s="882"/>
      <c r="J9" s="882"/>
      <c r="K9" s="882"/>
      <c r="L9" s="882"/>
      <c r="M9" s="882"/>
      <c r="N9" s="881" t="s">
        <v>464</v>
      </c>
      <c r="O9" s="882"/>
      <c r="P9" s="882"/>
      <c r="Q9" s="882"/>
      <c r="R9" s="882"/>
      <c r="S9" s="882"/>
      <c r="T9" s="882"/>
      <c r="U9" s="883"/>
      <c r="V9" s="881" t="s">
        <v>464</v>
      </c>
      <c r="W9" s="882"/>
      <c r="X9" s="882"/>
      <c r="Y9" s="882"/>
      <c r="Z9" s="882"/>
      <c r="AA9" s="882"/>
      <c r="AB9" s="882"/>
      <c r="AC9" s="883"/>
    </row>
    <row r="10" spans="2:38" ht="42" customHeight="1" x14ac:dyDescent="0.2">
      <c r="B10" s="512"/>
      <c r="C10" s="711"/>
      <c r="D10" s="261"/>
      <c r="E10" s="669"/>
      <c r="F10" s="884"/>
      <c r="G10" s="264" t="s">
        <v>465</v>
      </c>
      <c r="H10" s="264" t="s">
        <v>466</v>
      </c>
      <c r="I10" s="264" t="s">
        <v>467</v>
      </c>
      <c r="J10" s="264" t="s">
        <v>468</v>
      </c>
      <c r="K10" s="264" t="s">
        <v>469</v>
      </c>
      <c r="L10" s="264" t="s">
        <v>470</v>
      </c>
      <c r="M10" s="266" t="s">
        <v>471</v>
      </c>
      <c r="N10" s="884"/>
      <c r="O10" s="264" t="s">
        <v>465</v>
      </c>
      <c r="P10" s="264" t="s">
        <v>466</v>
      </c>
      <c r="Q10" s="264" t="s">
        <v>467</v>
      </c>
      <c r="R10" s="264" t="s">
        <v>468</v>
      </c>
      <c r="S10" s="264" t="s">
        <v>469</v>
      </c>
      <c r="T10" s="264" t="s">
        <v>470</v>
      </c>
      <c r="U10" s="266" t="s">
        <v>471</v>
      </c>
      <c r="V10" s="884"/>
      <c r="W10" s="264" t="s">
        <v>465</v>
      </c>
      <c r="X10" s="264" t="s">
        <v>466</v>
      </c>
      <c r="Y10" s="264" t="s">
        <v>467</v>
      </c>
      <c r="Z10" s="264" t="s">
        <v>468</v>
      </c>
      <c r="AA10" s="264" t="s">
        <v>469</v>
      </c>
      <c r="AB10" s="264" t="s">
        <v>470</v>
      </c>
      <c r="AC10" s="266" t="s">
        <v>471</v>
      </c>
      <c r="AE10" s="694" t="s">
        <v>211</v>
      </c>
      <c r="AF10" s="694" t="s">
        <v>456</v>
      </c>
      <c r="AG10" s="885" t="s">
        <v>252</v>
      </c>
      <c r="AH10" s="694" t="s">
        <v>253</v>
      </c>
      <c r="AI10" s="710" t="s">
        <v>215</v>
      </c>
    </row>
    <row r="11" spans="2:38" ht="21" customHeight="1" x14ac:dyDescent="0.2">
      <c r="B11" s="42" t="s">
        <v>292</v>
      </c>
      <c r="C11" s="43"/>
      <c r="D11" s="574">
        <f>D15+D17+D19+D21+D23+D13</f>
        <v>360</v>
      </c>
      <c r="E11" s="345">
        <f>E15+E17+E19+E21+E23+E13</f>
        <v>267</v>
      </c>
      <c r="F11" s="888">
        <f>SUM(G11:M11)</f>
        <v>29</v>
      </c>
      <c r="G11" s="886">
        <f>G13+G15+G17+G19+G21+G23</f>
        <v>6</v>
      </c>
      <c r="H11" s="886">
        <f t="shared" ref="H11:M11" si="0">H13+H15+H17+H19+H21+H23</f>
        <v>2</v>
      </c>
      <c r="I11" s="886">
        <f t="shared" si="0"/>
        <v>4</v>
      </c>
      <c r="J11" s="886">
        <f>J13+J15+J17+J19+J21+J23</f>
        <v>11</v>
      </c>
      <c r="K11" s="886">
        <f>K13+K15+K17+K19+K21+K23</f>
        <v>4</v>
      </c>
      <c r="L11" s="886">
        <f t="shared" si="0"/>
        <v>0</v>
      </c>
      <c r="M11" s="889">
        <f t="shared" si="0"/>
        <v>2</v>
      </c>
      <c r="N11" s="888">
        <f>SUM(O11:U11)</f>
        <v>22</v>
      </c>
      <c r="O11" s="886">
        <f t="shared" ref="O11:U11" si="1">O13+O15+O17+O19+O21+O23</f>
        <v>5</v>
      </c>
      <c r="P11" s="886">
        <f t="shared" si="1"/>
        <v>2</v>
      </c>
      <c r="Q11" s="886">
        <f t="shared" si="1"/>
        <v>3</v>
      </c>
      <c r="R11" s="886">
        <f t="shared" si="1"/>
        <v>8</v>
      </c>
      <c r="S11" s="886">
        <f t="shared" si="1"/>
        <v>3</v>
      </c>
      <c r="T11" s="886">
        <f t="shared" si="1"/>
        <v>0</v>
      </c>
      <c r="U11" s="890">
        <f t="shared" si="1"/>
        <v>1</v>
      </c>
      <c r="V11" s="888">
        <f>SUM(W11:AC11)</f>
        <v>7</v>
      </c>
      <c r="W11" s="886">
        <f t="shared" ref="W11:AC11" si="2">W13+W15+W17+W19+W21+W23</f>
        <v>1</v>
      </c>
      <c r="X11" s="886">
        <f t="shared" si="2"/>
        <v>0</v>
      </c>
      <c r="Y11" s="886">
        <f t="shared" si="2"/>
        <v>1</v>
      </c>
      <c r="Z11" s="886">
        <f t="shared" si="2"/>
        <v>3</v>
      </c>
      <c r="AA11" s="886">
        <f t="shared" si="2"/>
        <v>1</v>
      </c>
      <c r="AB11" s="886">
        <f t="shared" si="2"/>
        <v>0</v>
      </c>
      <c r="AC11" s="890">
        <f t="shared" si="2"/>
        <v>1</v>
      </c>
      <c r="AE11" s="694">
        <f>N11+V11</f>
        <v>29</v>
      </c>
      <c r="AF11" s="694">
        <f>SUM(G11:M11)</f>
        <v>29</v>
      </c>
      <c r="AG11" s="694">
        <f>SUM(O11:U11)</f>
        <v>22</v>
      </c>
      <c r="AH11" s="694">
        <f>SUM(W11:AC11)</f>
        <v>7</v>
      </c>
      <c r="AI11" s="716">
        <f>AE11-F11</f>
        <v>0</v>
      </c>
      <c r="AJ11" s="716">
        <f>AF11-F11</f>
        <v>0</v>
      </c>
      <c r="AK11" s="716">
        <f>AG11-N11</f>
        <v>0</v>
      </c>
      <c r="AL11" s="716">
        <f>AH11-V11</f>
        <v>0</v>
      </c>
    </row>
    <row r="12" spans="2:38" ht="21" customHeight="1" thickBot="1" x14ac:dyDescent="0.25">
      <c r="B12" s="61"/>
      <c r="C12" s="62"/>
      <c r="D12" s="350"/>
      <c r="E12" s="273"/>
      <c r="F12" s="893"/>
      <c r="G12" s="894">
        <f>IFERROR(G11/$F11,0)</f>
        <v>0.20689655172413793</v>
      </c>
      <c r="H12" s="894">
        <f t="shared" ref="H12:M12" si="3">IFERROR(H11/$F11,0)</f>
        <v>6.8965517241379309E-2</v>
      </c>
      <c r="I12" s="894">
        <f t="shared" si="3"/>
        <v>0.13793103448275862</v>
      </c>
      <c r="J12" s="894">
        <f t="shared" si="3"/>
        <v>0.37931034482758619</v>
      </c>
      <c r="K12" s="894">
        <f t="shared" si="3"/>
        <v>0.13793103448275862</v>
      </c>
      <c r="L12" s="894">
        <f t="shared" si="3"/>
        <v>0</v>
      </c>
      <c r="M12" s="895">
        <f t="shared" si="3"/>
        <v>6.8965517241379309E-2</v>
      </c>
      <c r="N12" s="896"/>
      <c r="O12" s="894">
        <f>IFERROR(O11/$N11,0)</f>
        <v>0.22727272727272727</v>
      </c>
      <c r="P12" s="894">
        <f t="shared" ref="P12:U12" si="4">IFERROR(P11/$N11,0)</f>
        <v>9.0909090909090912E-2</v>
      </c>
      <c r="Q12" s="894">
        <f t="shared" si="4"/>
        <v>0.13636363636363635</v>
      </c>
      <c r="R12" s="894">
        <f t="shared" si="4"/>
        <v>0.36363636363636365</v>
      </c>
      <c r="S12" s="894">
        <f t="shared" si="4"/>
        <v>0.13636363636363635</v>
      </c>
      <c r="T12" s="894">
        <f t="shared" si="4"/>
        <v>0</v>
      </c>
      <c r="U12" s="897">
        <f t="shared" si="4"/>
        <v>4.5454545454545456E-2</v>
      </c>
      <c r="V12" s="896"/>
      <c r="W12" s="921">
        <f>IFERROR(W11/$V11,0)</f>
        <v>0.14285714285714285</v>
      </c>
      <c r="X12" s="904">
        <f t="shared" ref="X12:AC12" si="5">IFERROR(X11/$V11,0)</f>
        <v>0</v>
      </c>
      <c r="Y12" s="904">
        <f t="shared" si="5"/>
        <v>0.14285714285714285</v>
      </c>
      <c r="Z12" s="904">
        <f t="shared" si="5"/>
        <v>0.42857142857142855</v>
      </c>
      <c r="AA12" s="904">
        <f t="shared" si="5"/>
        <v>0.14285714285714285</v>
      </c>
      <c r="AB12" s="917">
        <f t="shared" si="5"/>
        <v>0</v>
      </c>
      <c r="AC12" s="908">
        <f t="shared" si="5"/>
        <v>0.14285714285714285</v>
      </c>
      <c r="AF12" s="724">
        <f>SUM(G12:M12)</f>
        <v>1</v>
      </c>
      <c r="AG12" s="724">
        <f>SUM(O12:U12)</f>
        <v>0.99999999999999989</v>
      </c>
      <c r="AH12" s="724">
        <f>SUM(W12:AC12)</f>
        <v>0.99999999999999978</v>
      </c>
      <c r="AI12" s="716"/>
      <c r="AJ12" s="716">
        <f>1-AF12</f>
        <v>0</v>
      </c>
      <c r="AK12" s="716">
        <f t="shared" ref="AK12:AL12" si="6">1-AG12</f>
        <v>0</v>
      </c>
      <c r="AL12" s="716">
        <f t="shared" si="6"/>
        <v>0</v>
      </c>
    </row>
    <row r="13" spans="2:38" ht="21" customHeight="1" thickTop="1" x14ac:dyDescent="0.2">
      <c r="B13" s="70" t="s">
        <v>293</v>
      </c>
      <c r="C13" s="278" t="s">
        <v>294</v>
      </c>
      <c r="D13" s="358">
        <f>[1]表1!U14</f>
        <v>44</v>
      </c>
      <c r="E13" s="944">
        <f>[1]表1!W14</f>
        <v>9</v>
      </c>
      <c r="F13" s="900">
        <f>SUM(G13:M13)</f>
        <v>0</v>
      </c>
      <c r="G13" s="901">
        <f>O13+W13</f>
        <v>0</v>
      </c>
      <c r="H13" s="901">
        <f t="shared" ref="H13:M13" si="7">P13+X13</f>
        <v>0</v>
      </c>
      <c r="I13" s="901">
        <f t="shared" si="7"/>
        <v>0</v>
      </c>
      <c r="J13" s="901">
        <f t="shared" si="7"/>
        <v>0</v>
      </c>
      <c r="K13" s="901">
        <f t="shared" si="7"/>
        <v>0</v>
      </c>
      <c r="L13" s="901">
        <f t="shared" si="7"/>
        <v>0</v>
      </c>
      <c r="M13" s="901">
        <f t="shared" si="7"/>
        <v>0</v>
      </c>
      <c r="N13" s="900">
        <f>SUM(O13:U13)</f>
        <v>0</v>
      </c>
      <c r="O13" s="901">
        <v>0</v>
      </c>
      <c r="P13" s="901">
        <v>0</v>
      </c>
      <c r="Q13" s="901">
        <v>0</v>
      </c>
      <c r="R13" s="901">
        <v>0</v>
      </c>
      <c r="S13" s="901">
        <v>0</v>
      </c>
      <c r="T13" s="901">
        <v>0</v>
      </c>
      <c r="U13" s="939">
        <v>0</v>
      </c>
      <c r="V13" s="900">
        <f>SUM(W13:AC13)</f>
        <v>0</v>
      </c>
      <c r="W13" s="914">
        <v>0</v>
      </c>
      <c r="X13" s="901">
        <v>0</v>
      </c>
      <c r="Y13" s="901">
        <v>0</v>
      </c>
      <c r="Z13" s="901">
        <v>0</v>
      </c>
      <c r="AA13" s="901">
        <v>0</v>
      </c>
      <c r="AB13" s="901">
        <v>0</v>
      </c>
      <c r="AC13" s="939">
        <v>0</v>
      </c>
      <c r="AE13" s="694">
        <f t="shared" ref="AE13" si="8">N13+V13</f>
        <v>0</v>
      </c>
      <c r="AF13" s="694">
        <f t="shared" ref="AF13:AF40" si="9">SUM(G13:M13)</f>
        <v>0</v>
      </c>
      <c r="AG13" s="694">
        <f t="shared" ref="AG13:AG40" si="10">SUM(O13:U13)</f>
        <v>0</v>
      </c>
      <c r="AH13" s="694">
        <f t="shared" ref="AH13:AH40" si="11">SUM(W13:AC13)</f>
        <v>0</v>
      </c>
      <c r="AI13" s="716">
        <f t="shared" ref="AI13" si="12">AE13-F13</f>
        <v>0</v>
      </c>
      <c r="AJ13" s="716">
        <f t="shared" ref="AJ13" si="13">AF13-F13</f>
        <v>0</v>
      </c>
      <c r="AK13" s="716">
        <f t="shared" ref="AK13" si="14">AG13-N13</f>
        <v>0</v>
      </c>
      <c r="AL13" s="716">
        <f t="shared" ref="AL13" si="15">AH13-V13</f>
        <v>0</v>
      </c>
    </row>
    <row r="14" spans="2:38" ht="21" customHeight="1" x14ac:dyDescent="0.2">
      <c r="B14" s="78"/>
      <c r="C14" s="252"/>
      <c r="D14" s="378"/>
      <c r="E14" s="945"/>
      <c r="F14" s="926"/>
      <c r="G14" s="904">
        <f>IFERROR(G13/$F13,0)</f>
        <v>0</v>
      </c>
      <c r="H14" s="904">
        <f t="shared" ref="H14:M14" si="16">IFERROR(H13/$F13,0)</f>
        <v>0</v>
      </c>
      <c r="I14" s="904">
        <f t="shared" si="16"/>
        <v>0</v>
      </c>
      <c r="J14" s="904">
        <f t="shared" si="16"/>
        <v>0</v>
      </c>
      <c r="K14" s="916">
        <f t="shared" si="16"/>
        <v>0</v>
      </c>
      <c r="L14" s="916">
        <f t="shared" si="16"/>
        <v>0</v>
      </c>
      <c r="M14" s="916">
        <f t="shared" si="16"/>
        <v>0</v>
      </c>
      <c r="N14" s="927"/>
      <c r="O14" s="904">
        <f>IFERROR(O13/$N13,0)</f>
        <v>0</v>
      </c>
      <c r="P14" s="904">
        <f t="shared" ref="P14:U14" si="17">IFERROR(P13/$N13,0)</f>
        <v>0</v>
      </c>
      <c r="Q14" s="904">
        <f t="shared" si="17"/>
        <v>0</v>
      </c>
      <c r="R14" s="904">
        <f t="shared" si="17"/>
        <v>0</v>
      </c>
      <c r="S14" s="904">
        <f t="shared" si="17"/>
        <v>0</v>
      </c>
      <c r="T14" s="904">
        <f t="shared" si="17"/>
        <v>0</v>
      </c>
      <c r="U14" s="904">
        <f t="shared" si="17"/>
        <v>0</v>
      </c>
      <c r="V14" s="913"/>
      <c r="W14" s="904">
        <f>IFERROR(W13/$V13,0)</f>
        <v>0</v>
      </c>
      <c r="X14" s="904">
        <f t="shared" ref="X14:AC14" si="18">IFERROR(X13/$V13,0)</f>
        <v>0</v>
      </c>
      <c r="Y14" s="904">
        <f t="shared" si="18"/>
        <v>0</v>
      </c>
      <c r="Z14" s="904">
        <f t="shared" si="18"/>
        <v>0</v>
      </c>
      <c r="AA14" s="905">
        <f t="shared" si="18"/>
        <v>0</v>
      </c>
      <c r="AB14" s="917">
        <f t="shared" si="18"/>
        <v>0</v>
      </c>
      <c r="AC14" s="908">
        <f t="shared" si="18"/>
        <v>0</v>
      </c>
      <c r="AF14" s="724">
        <f>SUM(G14:M14)</f>
        <v>0</v>
      </c>
      <c r="AG14" s="724">
        <f>SUM(O14:U14)</f>
        <v>0</v>
      </c>
      <c r="AH14" s="724">
        <f t="shared" si="11"/>
        <v>0</v>
      </c>
      <c r="AI14" s="716"/>
      <c r="AJ14" s="716">
        <f>1-AF14</f>
        <v>1</v>
      </c>
      <c r="AK14" s="716">
        <f>1-AG14</f>
        <v>1</v>
      </c>
      <c r="AL14" s="716">
        <f>1-AH14</f>
        <v>1</v>
      </c>
    </row>
    <row r="15" spans="2:38" ht="21" customHeight="1" x14ac:dyDescent="0.2">
      <c r="B15" s="78"/>
      <c r="C15" s="248" t="s">
        <v>295</v>
      </c>
      <c r="D15" s="391">
        <f>[1]表1!U17</f>
        <v>71</v>
      </c>
      <c r="E15" s="946">
        <f>[1]表1!W17</f>
        <v>52</v>
      </c>
      <c r="F15" s="888">
        <f t="shared" ref="F15" si="19">SUM(G15:M15)</f>
        <v>6</v>
      </c>
      <c r="G15" s="886">
        <f t="shared" ref="G15:M15" si="20">O15+W15</f>
        <v>0</v>
      </c>
      <c r="H15" s="886">
        <f t="shared" si="20"/>
        <v>0</v>
      </c>
      <c r="I15" s="886">
        <f t="shared" si="20"/>
        <v>1</v>
      </c>
      <c r="J15" s="886">
        <f t="shared" si="20"/>
        <v>4</v>
      </c>
      <c r="K15" s="886">
        <f t="shared" si="20"/>
        <v>1</v>
      </c>
      <c r="L15" s="886">
        <f t="shared" si="20"/>
        <v>0</v>
      </c>
      <c r="M15" s="889">
        <f t="shared" si="20"/>
        <v>0</v>
      </c>
      <c r="N15" s="888">
        <f>SUM(O15:U15)</f>
        <v>5</v>
      </c>
      <c r="O15" s="886">
        <v>0</v>
      </c>
      <c r="P15" s="886">
        <v>0</v>
      </c>
      <c r="Q15" s="886">
        <v>1</v>
      </c>
      <c r="R15" s="886">
        <v>3</v>
      </c>
      <c r="S15" s="886">
        <v>1</v>
      </c>
      <c r="T15" s="886">
        <v>0</v>
      </c>
      <c r="U15" s="890">
        <v>0</v>
      </c>
      <c r="V15" s="910">
        <f>SUM(W15:AC15)</f>
        <v>1</v>
      </c>
      <c r="W15" s="886">
        <v>0</v>
      </c>
      <c r="X15" s="886">
        <v>0</v>
      </c>
      <c r="Y15" s="886">
        <v>0</v>
      </c>
      <c r="Z15" s="886">
        <v>1</v>
      </c>
      <c r="AA15" s="886">
        <v>0</v>
      </c>
      <c r="AB15" s="886">
        <v>0</v>
      </c>
      <c r="AC15" s="890">
        <v>0</v>
      </c>
      <c r="AE15" s="694">
        <f t="shared" ref="AE15" si="21">N15+V15</f>
        <v>6</v>
      </c>
      <c r="AF15" s="694">
        <f t="shared" si="9"/>
        <v>6</v>
      </c>
      <c r="AG15" s="694">
        <f t="shared" si="10"/>
        <v>5</v>
      </c>
      <c r="AH15" s="694">
        <f t="shared" si="11"/>
        <v>1</v>
      </c>
      <c r="AI15" s="716">
        <f t="shared" ref="AI15" si="22">AE15-F15</f>
        <v>0</v>
      </c>
      <c r="AJ15" s="716">
        <f t="shared" ref="AJ15" si="23">AF15-F15</f>
        <v>0</v>
      </c>
      <c r="AK15" s="716">
        <f t="shared" ref="AK15" si="24">AG15-N15</f>
        <v>0</v>
      </c>
      <c r="AL15" s="716">
        <f t="shared" ref="AL15" si="25">AH15-V15</f>
        <v>0</v>
      </c>
    </row>
    <row r="16" spans="2:38" ht="21" customHeight="1" x14ac:dyDescent="0.2">
      <c r="B16" s="78"/>
      <c r="C16" s="252"/>
      <c r="D16" s="378"/>
      <c r="E16" s="945"/>
      <c r="F16" s="912"/>
      <c r="G16" s="904">
        <f>IFERROR(G15/$F15,0)</f>
        <v>0</v>
      </c>
      <c r="H16" s="904">
        <f t="shared" ref="H16:M16" si="26">IFERROR(H15/$F15,0)</f>
        <v>0</v>
      </c>
      <c r="I16" s="904">
        <f t="shared" si="26"/>
        <v>0.16666666666666666</v>
      </c>
      <c r="J16" s="904">
        <f t="shared" si="26"/>
        <v>0.66666666666666663</v>
      </c>
      <c r="K16" s="905">
        <f t="shared" si="26"/>
        <v>0.16666666666666666</v>
      </c>
      <c r="L16" s="917">
        <f t="shared" si="26"/>
        <v>0</v>
      </c>
      <c r="M16" s="908">
        <f t="shared" si="26"/>
        <v>0</v>
      </c>
      <c r="N16" s="913"/>
      <c r="O16" s="904">
        <f>IFERROR(O15/$N15,0)</f>
        <v>0</v>
      </c>
      <c r="P16" s="904">
        <f t="shared" ref="P16:U16" si="27">IFERROR(P15/$N15,0)</f>
        <v>0</v>
      </c>
      <c r="Q16" s="904">
        <f t="shared" si="27"/>
        <v>0.2</v>
      </c>
      <c r="R16" s="904">
        <f t="shared" si="27"/>
        <v>0.6</v>
      </c>
      <c r="S16" s="905">
        <f t="shared" si="27"/>
        <v>0.2</v>
      </c>
      <c r="T16" s="917">
        <f t="shared" si="27"/>
        <v>0</v>
      </c>
      <c r="U16" s="908">
        <f t="shared" si="27"/>
        <v>0</v>
      </c>
      <c r="V16" s="913"/>
      <c r="W16" s="904">
        <f>IFERROR(W15/$V15,0)</f>
        <v>0</v>
      </c>
      <c r="X16" s="904">
        <f t="shared" ref="X16:AC16" si="28">IFERROR(X15/$V15,0)</f>
        <v>0</v>
      </c>
      <c r="Y16" s="904">
        <f t="shared" si="28"/>
        <v>0</v>
      </c>
      <c r="Z16" s="904">
        <f t="shared" si="28"/>
        <v>1</v>
      </c>
      <c r="AA16" s="904">
        <f t="shared" si="28"/>
        <v>0</v>
      </c>
      <c r="AB16" s="904">
        <f t="shared" si="28"/>
        <v>0</v>
      </c>
      <c r="AC16" s="908">
        <f t="shared" si="28"/>
        <v>0</v>
      </c>
      <c r="AF16" s="724">
        <f t="shared" si="9"/>
        <v>0.99999999999999989</v>
      </c>
      <c r="AG16" s="724">
        <f t="shared" si="10"/>
        <v>1</v>
      </c>
      <c r="AH16" s="724">
        <f t="shared" si="11"/>
        <v>1</v>
      </c>
      <c r="AI16" s="716"/>
      <c r="AJ16" s="716">
        <f t="shared" ref="AJ16:AL16" si="29">1-AF16</f>
        <v>0</v>
      </c>
      <c r="AK16" s="716">
        <f t="shared" si="29"/>
        <v>0</v>
      </c>
      <c r="AL16" s="716">
        <f t="shared" si="29"/>
        <v>0</v>
      </c>
    </row>
    <row r="17" spans="2:38" ht="21" customHeight="1" x14ac:dyDescent="0.2">
      <c r="B17" s="78"/>
      <c r="C17" s="248" t="s">
        <v>296</v>
      </c>
      <c r="D17" s="391">
        <f>[1]表1!U20</f>
        <v>19</v>
      </c>
      <c r="E17" s="946">
        <f>[1]表1!W20</f>
        <v>11</v>
      </c>
      <c r="F17" s="910">
        <f t="shared" ref="F17" si="30">SUM(G17:M17)</f>
        <v>0</v>
      </c>
      <c r="G17" s="914">
        <f t="shared" ref="G17:M17" si="31">O17+W17</f>
        <v>0</v>
      </c>
      <c r="H17" s="914">
        <f t="shared" si="31"/>
        <v>0</v>
      </c>
      <c r="I17" s="914">
        <f t="shared" si="31"/>
        <v>0</v>
      </c>
      <c r="J17" s="914">
        <f t="shared" si="31"/>
        <v>0</v>
      </c>
      <c r="K17" s="914">
        <f t="shared" si="31"/>
        <v>0</v>
      </c>
      <c r="L17" s="914">
        <f t="shared" si="31"/>
        <v>0</v>
      </c>
      <c r="M17" s="915">
        <f t="shared" si="31"/>
        <v>0</v>
      </c>
      <c r="N17" s="910">
        <f t="shared" ref="N17" si="32">SUM(O17:U17)</f>
        <v>0</v>
      </c>
      <c r="O17" s="886">
        <v>0</v>
      </c>
      <c r="P17" s="886">
        <v>0</v>
      </c>
      <c r="Q17" s="886">
        <v>0</v>
      </c>
      <c r="R17" s="886">
        <v>0</v>
      </c>
      <c r="S17" s="886">
        <v>0</v>
      </c>
      <c r="T17" s="886">
        <v>0</v>
      </c>
      <c r="U17" s="890">
        <v>0</v>
      </c>
      <c r="V17" s="910">
        <f>SUM(W17:AC17)</f>
        <v>0</v>
      </c>
      <c r="W17" s="886">
        <v>0</v>
      </c>
      <c r="X17" s="886">
        <v>0</v>
      </c>
      <c r="Y17" s="886">
        <v>0</v>
      </c>
      <c r="Z17" s="886">
        <v>0</v>
      </c>
      <c r="AA17" s="886">
        <v>0</v>
      </c>
      <c r="AB17" s="886">
        <v>0</v>
      </c>
      <c r="AC17" s="890">
        <v>0</v>
      </c>
      <c r="AE17" s="694">
        <f t="shared" ref="AE17" si="33">N17+V17</f>
        <v>0</v>
      </c>
      <c r="AF17" s="694">
        <f t="shared" si="9"/>
        <v>0</v>
      </c>
      <c r="AG17" s="694">
        <f t="shared" si="10"/>
        <v>0</v>
      </c>
      <c r="AH17" s="694">
        <f t="shared" si="11"/>
        <v>0</v>
      </c>
      <c r="AI17" s="716">
        <f t="shared" ref="AI17" si="34">AE17-F17</f>
        <v>0</v>
      </c>
      <c r="AJ17" s="716">
        <f t="shared" ref="AJ17" si="35">AF17-F17</f>
        <v>0</v>
      </c>
      <c r="AK17" s="716">
        <f t="shared" ref="AK17" si="36">AG17-N17</f>
        <v>0</v>
      </c>
      <c r="AL17" s="716">
        <f t="shared" ref="AL17" si="37">AH17-V17</f>
        <v>0</v>
      </c>
    </row>
    <row r="18" spans="2:38" ht="21" customHeight="1" x14ac:dyDescent="0.2">
      <c r="B18" s="78"/>
      <c r="C18" s="252"/>
      <c r="D18" s="378"/>
      <c r="E18" s="945"/>
      <c r="F18" s="926"/>
      <c r="G18" s="904">
        <f>IFERROR(G17/$F17,0)</f>
        <v>0</v>
      </c>
      <c r="H18" s="904">
        <f t="shared" ref="H18:M18" si="38">IFERROR(H17/$F17,0)</f>
        <v>0</v>
      </c>
      <c r="I18" s="904">
        <f t="shared" si="38"/>
        <v>0</v>
      </c>
      <c r="J18" s="904">
        <f t="shared" si="38"/>
        <v>0</v>
      </c>
      <c r="K18" s="905">
        <f t="shared" si="38"/>
        <v>0</v>
      </c>
      <c r="L18" s="917">
        <f t="shared" si="38"/>
        <v>0</v>
      </c>
      <c r="M18" s="908">
        <f t="shared" si="38"/>
        <v>0</v>
      </c>
      <c r="N18" s="927"/>
      <c r="O18" s="947">
        <f>IFERROR(O17/$N17,0)</f>
        <v>0</v>
      </c>
      <c r="P18" s="947">
        <f t="shared" ref="P18:U18" si="39">IFERROR(P17/$N17,0)</f>
        <v>0</v>
      </c>
      <c r="Q18" s="947">
        <f t="shared" si="39"/>
        <v>0</v>
      </c>
      <c r="R18" s="947">
        <f t="shared" si="39"/>
        <v>0</v>
      </c>
      <c r="S18" s="947">
        <f t="shared" si="39"/>
        <v>0</v>
      </c>
      <c r="T18" s="947">
        <f t="shared" si="39"/>
        <v>0</v>
      </c>
      <c r="U18" s="948">
        <f t="shared" si="39"/>
        <v>0</v>
      </c>
      <c r="V18" s="907"/>
      <c r="W18" s="904">
        <f>IFERROR(W17/$V17,0)</f>
        <v>0</v>
      </c>
      <c r="X18" s="904">
        <f t="shared" ref="X18:AC18" si="40">IFERROR(X17/$V17,0)</f>
        <v>0</v>
      </c>
      <c r="Y18" s="904">
        <f t="shared" si="40"/>
        <v>0</v>
      </c>
      <c r="Z18" s="904">
        <f t="shared" si="40"/>
        <v>0</v>
      </c>
      <c r="AA18" s="905">
        <f t="shared" si="40"/>
        <v>0</v>
      </c>
      <c r="AB18" s="917">
        <f t="shared" si="40"/>
        <v>0</v>
      </c>
      <c r="AC18" s="908">
        <f t="shared" si="40"/>
        <v>0</v>
      </c>
      <c r="AF18" s="724">
        <f t="shared" si="9"/>
        <v>0</v>
      </c>
      <c r="AG18" s="724">
        <f t="shared" si="10"/>
        <v>0</v>
      </c>
      <c r="AH18" s="724">
        <f t="shared" si="11"/>
        <v>0</v>
      </c>
      <c r="AI18" s="716"/>
      <c r="AJ18" s="716">
        <f t="shared" ref="AJ18:AL18" si="41">1-AF18</f>
        <v>1</v>
      </c>
      <c r="AK18" s="716">
        <f t="shared" si="41"/>
        <v>1</v>
      </c>
      <c r="AL18" s="716">
        <f t="shared" si="41"/>
        <v>1</v>
      </c>
    </row>
    <row r="19" spans="2:38" ht="21" customHeight="1" x14ac:dyDescent="0.2">
      <c r="B19" s="78"/>
      <c r="C19" s="248" t="s">
        <v>297</v>
      </c>
      <c r="D19" s="391">
        <f>[1]表1!U23</f>
        <v>76</v>
      </c>
      <c r="E19" s="946">
        <f>[1]表1!W23</f>
        <v>67</v>
      </c>
      <c r="F19" s="888">
        <f t="shared" ref="F19" si="42">SUM(G19:M19)</f>
        <v>1</v>
      </c>
      <c r="G19" s="886">
        <f t="shared" ref="G19:M19" si="43">O19+W19</f>
        <v>1</v>
      </c>
      <c r="H19" s="886">
        <f t="shared" si="43"/>
        <v>0</v>
      </c>
      <c r="I19" s="886">
        <f t="shared" si="43"/>
        <v>0</v>
      </c>
      <c r="J19" s="886">
        <f t="shared" si="43"/>
        <v>0</v>
      </c>
      <c r="K19" s="886">
        <f t="shared" si="43"/>
        <v>0</v>
      </c>
      <c r="L19" s="886">
        <f t="shared" si="43"/>
        <v>0</v>
      </c>
      <c r="M19" s="889">
        <f t="shared" si="43"/>
        <v>0</v>
      </c>
      <c r="N19" s="888">
        <f t="shared" ref="N19" si="44">SUM(O19:U19)</f>
        <v>1</v>
      </c>
      <c r="O19" s="886">
        <v>1</v>
      </c>
      <c r="P19" s="886">
        <v>0</v>
      </c>
      <c r="Q19" s="886">
        <v>0</v>
      </c>
      <c r="R19" s="886">
        <v>0</v>
      </c>
      <c r="S19" s="886">
        <v>0</v>
      </c>
      <c r="T19" s="886">
        <v>0</v>
      </c>
      <c r="U19" s="890">
        <v>0</v>
      </c>
      <c r="V19" s="910">
        <f>SUM(W19:AC19)</f>
        <v>0</v>
      </c>
      <c r="W19" s="914">
        <v>0</v>
      </c>
      <c r="X19" s="914">
        <v>0</v>
      </c>
      <c r="Y19" s="914">
        <v>0</v>
      </c>
      <c r="Z19" s="914">
        <v>0</v>
      </c>
      <c r="AA19" s="914">
        <v>0</v>
      </c>
      <c r="AB19" s="914">
        <v>0</v>
      </c>
      <c r="AC19" s="924">
        <v>0</v>
      </c>
      <c r="AE19" s="694">
        <f t="shared" ref="AE19" si="45">N19+V19</f>
        <v>1</v>
      </c>
      <c r="AF19" s="694">
        <f t="shared" si="9"/>
        <v>1</v>
      </c>
      <c r="AG19" s="694">
        <f t="shared" si="10"/>
        <v>1</v>
      </c>
      <c r="AH19" s="694">
        <f t="shared" si="11"/>
        <v>0</v>
      </c>
      <c r="AI19" s="716">
        <f t="shared" ref="AI19" si="46">AE19-F19</f>
        <v>0</v>
      </c>
      <c r="AJ19" s="716">
        <f t="shared" ref="AJ19" si="47">AF19-F19</f>
        <v>0</v>
      </c>
      <c r="AK19" s="716">
        <f t="shared" ref="AK19" si="48">AG19-N19</f>
        <v>0</v>
      </c>
      <c r="AL19" s="716">
        <f t="shared" ref="AL19" si="49">AH19-V19</f>
        <v>0</v>
      </c>
    </row>
    <row r="20" spans="2:38" ht="21" customHeight="1" x14ac:dyDescent="0.2">
      <c r="B20" s="78"/>
      <c r="C20" s="252"/>
      <c r="D20" s="378"/>
      <c r="E20" s="945"/>
      <c r="F20" s="912"/>
      <c r="G20" s="904">
        <f>IFERROR(G19/$F19,0)</f>
        <v>1</v>
      </c>
      <c r="H20" s="904">
        <f t="shared" ref="H20:M20" si="50">IFERROR(H19/$F19,0)</f>
        <v>0</v>
      </c>
      <c r="I20" s="904">
        <f t="shared" si="50"/>
        <v>0</v>
      </c>
      <c r="J20" s="904">
        <f t="shared" si="50"/>
        <v>0</v>
      </c>
      <c r="K20" s="916">
        <f t="shared" si="50"/>
        <v>0</v>
      </c>
      <c r="L20" s="916">
        <f t="shared" si="50"/>
        <v>0</v>
      </c>
      <c r="M20" s="916">
        <f t="shared" si="50"/>
        <v>0</v>
      </c>
      <c r="N20" s="913"/>
      <c r="O20" s="904">
        <f>IFERROR(O19/$N19,0)</f>
        <v>1</v>
      </c>
      <c r="P20" s="904">
        <f t="shared" ref="P20:U20" si="51">IFERROR(P19/$N19,0)</f>
        <v>0</v>
      </c>
      <c r="Q20" s="904">
        <f t="shared" si="51"/>
        <v>0</v>
      </c>
      <c r="R20" s="904">
        <f t="shared" si="51"/>
        <v>0</v>
      </c>
      <c r="S20" s="904">
        <f t="shared" si="51"/>
        <v>0</v>
      </c>
      <c r="T20" s="904">
        <f t="shared" si="51"/>
        <v>0</v>
      </c>
      <c r="U20" s="904">
        <f t="shared" si="51"/>
        <v>0</v>
      </c>
      <c r="V20" s="907"/>
      <c r="W20" s="904">
        <f>IFERROR(W19/$V19,0)</f>
        <v>0</v>
      </c>
      <c r="X20" s="904">
        <f t="shared" ref="X20:AC20" si="52">IFERROR(X19/$V19,0)</f>
        <v>0</v>
      </c>
      <c r="Y20" s="904">
        <f t="shared" si="52"/>
        <v>0</v>
      </c>
      <c r="Z20" s="904">
        <f t="shared" si="52"/>
        <v>0</v>
      </c>
      <c r="AA20" s="904">
        <f t="shared" si="52"/>
        <v>0</v>
      </c>
      <c r="AB20" s="904">
        <f t="shared" si="52"/>
        <v>0</v>
      </c>
      <c r="AC20" s="908">
        <f t="shared" si="52"/>
        <v>0</v>
      </c>
      <c r="AF20" s="724">
        <f t="shared" si="9"/>
        <v>1</v>
      </c>
      <c r="AG20" s="724">
        <f t="shared" si="10"/>
        <v>1</v>
      </c>
      <c r="AH20" s="724">
        <f t="shared" si="11"/>
        <v>0</v>
      </c>
      <c r="AI20" s="716"/>
      <c r="AJ20" s="716">
        <f t="shared" ref="AJ20" si="53">1-AF20</f>
        <v>0</v>
      </c>
      <c r="AK20" s="716">
        <f>1-AG20</f>
        <v>0</v>
      </c>
      <c r="AL20" s="716">
        <f>1-AH20</f>
        <v>1</v>
      </c>
    </row>
    <row r="21" spans="2:38" ht="21" customHeight="1" x14ac:dyDescent="0.2">
      <c r="B21" s="78"/>
      <c r="C21" s="248" t="s">
        <v>298</v>
      </c>
      <c r="D21" s="391">
        <f>[1]表1!U26</f>
        <v>8</v>
      </c>
      <c r="E21" s="946">
        <f>[1]表1!W26</f>
        <v>6</v>
      </c>
      <c r="F21" s="910">
        <f t="shared" ref="F21" si="54">SUM(G21:M21)</f>
        <v>1</v>
      </c>
      <c r="G21" s="914">
        <f t="shared" ref="G21:M21" si="55">O21+W21</f>
        <v>0</v>
      </c>
      <c r="H21" s="914">
        <f t="shared" si="55"/>
        <v>0</v>
      </c>
      <c r="I21" s="914">
        <f t="shared" si="55"/>
        <v>0</v>
      </c>
      <c r="J21" s="914">
        <f t="shared" si="55"/>
        <v>0</v>
      </c>
      <c r="K21" s="914">
        <f t="shared" si="55"/>
        <v>1</v>
      </c>
      <c r="L21" s="914">
        <f t="shared" si="55"/>
        <v>0</v>
      </c>
      <c r="M21" s="915">
        <f t="shared" si="55"/>
        <v>0</v>
      </c>
      <c r="N21" s="910">
        <f t="shared" ref="N21" si="56">SUM(O21:U21)</f>
        <v>1</v>
      </c>
      <c r="O21" s="886">
        <v>0</v>
      </c>
      <c r="P21" s="886">
        <v>0</v>
      </c>
      <c r="Q21" s="886">
        <v>0</v>
      </c>
      <c r="R21" s="886">
        <v>0</v>
      </c>
      <c r="S21" s="886">
        <v>1</v>
      </c>
      <c r="T21" s="886">
        <v>0</v>
      </c>
      <c r="U21" s="890">
        <v>0</v>
      </c>
      <c r="V21" s="910">
        <f>SUM(W21:AC21)</f>
        <v>0</v>
      </c>
      <c r="W21" s="914">
        <v>0</v>
      </c>
      <c r="X21" s="914">
        <v>0</v>
      </c>
      <c r="Y21" s="914">
        <v>0</v>
      </c>
      <c r="Z21" s="914">
        <v>0</v>
      </c>
      <c r="AA21" s="914">
        <v>0</v>
      </c>
      <c r="AB21" s="914">
        <v>0</v>
      </c>
      <c r="AC21" s="924">
        <v>0</v>
      </c>
      <c r="AE21" s="694">
        <f t="shared" ref="AE21" si="57">N21+V21</f>
        <v>1</v>
      </c>
      <c r="AF21" s="694">
        <f t="shared" si="9"/>
        <v>1</v>
      </c>
      <c r="AG21" s="694">
        <f t="shared" si="10"/>
        <v>1</v>
      </c>
      <c r="AH21" s="694">
        <f t="shared" si="11"/>
        <v>0</v>
      </c>
      <c r="AI21" s="716">
        <f t="shared" ref="AI21" si="58">AE21-F21</f>
        <v>0</v>
      </c>
      <c r="AJ21" s="716">
        <f t="shared" ref="AJ21" si="59">AF21-F21</f>
        <v>0</v>
      </c>
      <c r="AK21" s="716">
        <f t="shared" ref="AK21" si="60">AG21-N21</f>
        <v>0</v>
      </c>
      <c r="AL21" s="716">
        <f t="shared" ref="AL21" si="61">AH21-V21</f>
        <v>0</v>
      </c>
    </row>
    <row r="22" spans="2:38" ht="21" customHeight="1" x14ac:dyDescent="0.2">
      <c r="B22" s="78"/>
      <c r="C22" s="252"/>
      <c r="D22" s="378"/>
      <c r="E22" s="945"/>
      <c r="F22" s="926"/>
      <c r="G22" s="904">
        <f>IFERROR(G21/$F21,0)</f>
        <v>0</v>
      </c>
      <c r="H22" s="904">
        <f t="shared" ref="H22:M22" si="62">IFERROR(H21/$F21,0)</f>
        <v>0</v>
      </c>
      <c r="I22" s="904">
        <f t="shared" si="62"/>
        <v>0</v>
      </c>
      <c r="J22" s="904">
        <f t="shared" si="62"/>
        <v>0</v>
      </c>
      <c r="K22" s="905">
        <f t="shared" si="62"/>
        <v>1</v>
      </c>
      <c r="L22" s="917">
        <f t="shared" si="62"/>
        <v>0</v>
      </c>
      <c r="M22" s="908">
        <f t="shared" si="62"/>
        <v>0</v>
      </c>
      <c r="N22" s="927"/>
      <c r="O22" s="904">
        <f>IFERROR(O21/$N21,0)</f>
        <v>0</v>
      </c>
      <c r="P22" s="904">
        <f t="shared" ref="P22:U22" si="63">IFERROR(P21/$N21,0)</f>
        <v>0</v>
      </c>
      <c r="Q22" s="904">
        <f t="shared" si="63"/>
        <v>0</v>
      </c>
      <c r="R22" s="904">
        <f t="shared" si="63"/>
        <v>0</v>
      </c>
      <c r="S22" s="904">
        <f t="shared" si="63"/>
        <v>1</v>
      </c>
      <c r="T22" s="904">
        <f t="shared" si="63"/>
        <v>0</v>
      </c>
      <c r="U22" s="904">
        <f t="shared" si="63"/>
        <v>0</v>
      </c>
      <c r="V22" s="907"/>
      <c r="W22" s="904">
        <f>IFERROR(W21/$V21,0)</f>
        <v>0</v>
      </c>
      <c r="X22" s="904">
        <f t="shared" ref="X22:AC22" si="64">IFERROR(X21/$V21,0)</f>
        <v>0</v>
      </c>
      <c r="Y22" s="904">
        <f t="shared" si="64"/>
        <v>0</v>
      </c>
      <c r="Z22" s="904">
        <f t="shared" si="64"/>
        <v>0</v>
      </c>
      <c r="AA22" s="905">
        <f t="shared" si="64"/>
        <v>0</v>
      </c>
      <c r="AB22" s="917">
        <f t="shared" si="64"/>
        <v>0</v>
      </c>
      <c r="AC22" s="908">
        <f t="shared" si="64"/>
        <v>0</v>
      </c>
      <c r="AF22" s="724">
        <f t="shared" si="9"/>
        <v>1</v>
      </c>
      <c r="AG22" s="724">
        <f t="shared" si="10"/>
        <v>1</v>
      </c>
      <c r="AH22" s="724">
        <f t="shared" si="11"/>
        <v>0</v>
      </c>
      <c r="AI22" s="716"/>
      <c r="AJ22" s="716">
        <f>1-AF22</f>
        <v>0</v>
      </c>
      <c r="AK22" s="716">
        <f>1-AG22</f>
        <v>0</v>
      </c>
      <c r="AL22" s="716">
        <f>1-AH22</f>
        <v>1</v>
      </c>
    </row>
    <row r="23" spans="2:38" ht="21" customHeight="1" x14ac:dyDescent="0.2">
      <c r="B23" s="78"/>
      <c r="C23" s="248" t="s">
        <v>299</v>
      </c>
      <c r="D23" s="391">
        <f>[1]表1!U29</f>
        <v>142</v>
      </c>
      <c r="E23" s="946">
        <f>[1]表1!W29</f>
        <v>122</v>
      </c>
      <c r="F23" s="888">
        <f t="shared" ref="F23" si="65">SUM(G23:M23)</f>
        <v>21</v>
      </c>
      <c r="G23" s="886">
        <f t="shared" ref="G23:M23" si="66">O23+W23</f>
        <v>5</v>
      </c>
      <c r="H23" s="886">
        <f t="shared" si="66"/>
        <v>2</v>
      </c>
      <c r="I23" s="886">
        <f t="shared" si="66"/>
        <v>3</v>
      </c>
      <c r="J23" s="886">
        <f t="shared" si="66"/>
        <v>7</v>
      </c>
      <c r="K23" s="886">
        <f t="shared" si="66"/>
        <v>2</v>
      </c>
      <c r="L23" s="886">
        <f t="shared" si="66"/>
        <v>0</v>
      </c>
      <c r="M23" s="889">
        <f t="shared" si="66"/>
        <v>2</v>
      </c>
      <c r="N23" s="888">
        <f t="shared" ref="N23" si="67">SUM(O23:U23)</f>
        <v>15</v>
      </c>
      <c r="O23" s="886">
        <v>4</v>
      </c>
      <c r="P23" s="886">
        <v>2</v>
      </c>
      <c r="Q23" s="886">
        <v>2</v>
      </c>
      <c r="R23" s="886">
        <v>5</v>
      </c>
      <c r="S23" s="886">
        <v>1</v>
      </c>
      <c r="T23" s="886">
        <v>0</v>
      </c>
      <c r="U23" s="890">
        <v>1</v>
      </c>
      <c r="V23" s="910">
        <f>SUM(W23:AC23)</f>
        <v>6</v>
      </c>
      <c r="W23" s="914">
        <v>1</v>
      </c>
      <c r="X23" s="914">
        <v>0</v>
      </c>
      <c r="Y23" s="914">
        <v>1</v>
      </c>
      <c r="Z23" s="914">
        <v>2</v>
      </c>
      <c r="AA23" s="914">
        <v>1</v>
      </c>
      <c r="AB23" s="914">
        <v>0</v>
      </c>
      <c r="AC23" s="924">
        <v>1</v>
      </c>
      <c r="AE23" s="694">
        <f t="shared" ref="AE23" si="68">N23+V23</f>
        <v>21</v>
      </c>
      <c r="AF23" s="694">
        <f t="shared" si="9"/>
        <v>21</v>
      </c>
      <c r="AG23" s="694">
        <f t="shared" si="10"/>
        <v>15</v>
      </c>
      <c r="AH23" s="694">
        <f t="shared" si="11"/>
        <v>6</v>
      </c>
      <c r="AI23" s="716">
        <f t="shared" ref="AI23" si="69">AE23-F23</f>
        <v>0</v>
      </c>
      <c r="AJ23" s="716">
        <f t="shared" ref="AJ23" si="70">AF23-F23</f>
        <v>0</v>
      </c>
      <c r="AK23" s="716">
        <f t="shared" ref="AK23" si="71">AG23-N23</f>
        <v>0</v>
      </c>
      <c r="AL23" s="716">
        <f t="shared" ref="AL23" si="72">AH23-V23</f>
        <v>0</v>
      </c>
    </row>
    <row r="24" spans="2:38" ht="21" customHeight="1" thickBot="1" x14ac:dyDescent="0.25">
      <c r="B24" s="98"/>
      <c r="C24" s="318"/>
      <c r="D24" s="378"/>
      <c r="E24" s="945"/>
      <c r="F24" s="893"/>
      <c r="G24" s="921">
        <f>IFERROR(G23/$F23,0)</f>
        <v>0.23809523809523808</v>
      </c>
      <c r="H24" s="921">
        <f t="shared" ref="H24:M24" si="73">IFERROR(H23/$F23,0)</f>
        <v>9.5238095238095233E-2</v>
      </c>
      <c r="I24" s="921">
        <f t="shared" si="73"/>
        <v>0.14285714285714285</v>
      </c>
      <c r="J24" s="921">
        <f t="shared" si="73"/>
        <v>0.33333333333333331</v>
      </c>
      <c r="K24" s="922">
        <f t="shared" si="73"/>
        <v>9.5238095238095233E-2</v>
      </c>
      <c r="L24" s="921">
        <f t="shared" si="73"/>
        <v>0</v>
      </c>
      <c r="M24" s="923">
        <f t="shared" si="73"/>
        <v>9.5238095238095233E-2</v>
      </c>
      <c r="N24" s="896"/>
      <c r="O24" s="921">
        <f>IFERROR(O23/$N23,0)</f>
        <v>0.26666666666666666</v>
      </c>
      <c r="P24" s="921">
        <f t="shared" ref="P24:U24" si="74">IFERROR(P23/$N23,0)</f>
        <v>0.13333333333333333</v>
      </c>
      <c r="Q24" s="921">
        <f t="shared" si="74"/>
        <v>0.13333333333333333</v>
      </c>
      <c r="R24" s="921">
        <f t="shared" si="74"/>
        <v>0.33333333333333331</v>
      </c>
      <c r="S24" s="922">
        <f t="shared" si="74"/>
        <v>6.6666666666666666E-2</v>
      </c>
      <c r="T24" s="921">
        <f t="shared" si="74"/>
        <v>0</v>
      </c>
      <c r="U24" s="923">
        <f t="shared" si="74"/>
        <v>6.6666666666666666E-2</v>
      </c>
      <c r="V24" s="896"/>
      <c r="W24" s="921">
        <f>IFERROR(W23/$V23,0)</f>
        <v>0.16666666666666666</v>
      </c>
      <c r="X24" s="921">
        <f t="shared" ref="X24:AC24" si="75">IFERROR(X23/$V23,0)</f>
        <v>0</v>
      </c>
      <c r="Y24" s="921">
        <f t="shared" si="75"/>
        <v>0.16666666666666666</v>
      </c>
      <c r="Z24" s="921">
        <f t="shared" si="75"/>
        <v>0.33333333333333331</v>
      </c>
      <c r="AA24" s="922">
        <f t="shared" si="75"/>
        <v>0.16666666666666666</v>
      </c>
      <c r="AB24" s="921">
        <f t="shared" si="75"/>
        <v>0</v>
      </c>
      <c r="AC24" s="923">
        <f t="shared" si="75"/>
        <v>0.16666666666666666</v>
      </c>
      <c r="AF24" s="724">
        <f t="shared" si="9"/>
        <v>1</v>
      </c>
      <c r="AG24" s="724">
        <f t="shared" si="10"/>
        <v>1</v>
      </c>
      <c r="AH24" s="724">
        <f t="shared" si="11"/>
        <v>0.99999999999999989</v>
      </c>
      <c r="AI24" s="716"/>
      <c r="AJ24" s="716">
        <f t="shared" ref="AJ24:AL24" si="76">1-AF24</f>
        <v>0</v>
      </c>
      <c r="AK24" s="716">
        <f t="shared" si="76"/>
        <v>0</v>
      </c>
      <c r="AL24" s="716">
        <f t="shared" si="76"/>
        <v>0</v>
      </c>
    </row>
    <row r="25" spans="2:38" ht="21" customHeight="1" thickTop="1" x14ac:dyDescent="0.2">
      <c r="B25" s="70" t="s">
        <v>224</v>
      </c>
      <c r="C25" s="252" t="s">
        <v>300</v>
      </c>
      <c r="D25" s="358">
        <f>[1]表1!U32</f>
        <v>69</v>
      </c>
      <c r="E25" s="944">
        <f>[1]表1!W32</f>
        <v>45</v>
      </c>
      <c r="F25" s="910">
        <f t="shared" ref="F25" si="77">SUM(G25:M25)</f>
        <v>0</v>
      </c>
      <c r="G25" s="914">
        <f t="shared" ref="G25:M25" si="78">O25+W25</f>
        <v>0</v>
      </c>
      <c r="H25" s="914">
        <f t="shared" si="78"/>
        <v>0</v>
      </c>
      <c r="I25" s="914">
        <f t="shared" si="78"/>
        <v>0</v>
      </c>
      <c r="J25" s="914">
        <f t="shared" si="78"/>
        <v>0</v>
      </c>
      <c r="K25" s="914">
        <f t="shared" si="78"/>
        <v>0</v>
      </c>
      <c r="L25" s="914">
        <f t="shared" si="78"/>
        <v>0</v>
      </c>
      <c r="M25" s="915">
        <f t="shared" si="78"/>
        <v>0</v>
      </c>
      <c r="N25" s="910">
        <f t="shared" ref="N25" si="79">SUM(O25:U25)</f>
        <v>0</v>
      </c>
      <c r="O25" s="914">
        <v>0</v>
      </c>
      <c r="P25" s="914">
        <v>0</v>
      </c>
      <c r="Q25" s="914">
        <v>0</v>
      </c>
      <c r="R25" s="914">
        <v>0</v>
      </c>
      <c r="S25" s="914">
        <v>0</v>
      </c>
      <c r="T25" s="914">
        <v>0</v>
      </c>
      <c r="U25" s="924">
        <v>0</v>
      </c>
      <c r="V25" s="910">
        <f>SUM(W25:AC25)</f>
        <v>0</v>
      </c>
      <c r="W25" s="914">
        <v>0</v>
      </c>
      <c r="X25" s="914">
        <v>0</v>
      </c>
      <c r="Y25" s="914">
        <v>0</v>
      </c>
      <c r="Z25" s="914">
        <v>0</v>
      </c>
      <c r="AA25" s="914">
        <v>0</v>
      </c>
      <c r="AB25" s="914">
        <v>0</v>
      </c>
      <c r="AC25" s="924">
        <v>0</v>
      </c>
      <c r="AE25" s="694">
        <f t="shared" ref="AE25" si="80">N25+V25</f>
        <v>0</v>
      </c>
      <c r="AF25" s="694">
        <f t="shared" si="9"/>
        <v>0</v>
      </c>
      <c r="AG25" s="694">
        <f t="shared" si="10"/>
        <v>0</v>
      </c>
      <c r="AH25" s="694">
        <f t="shared" si="11"/>
        <v>0</v>
      </c>
      <c r="AI25" s="716">
        <f t="shared" ref="AI25" si="81">AE25-F25</f>
        <v>0</v>
      </c>
      <c r="AJ25" s="716">
        <f t="shared" ref="AJ25" si="82">AF25-F25</f>
        <v>0</v>
      </c>
      <c r="AK25" s="716">
        <f t="shared" ref="AK25" si="83">AG25-N25</f>
        <v>0</v>
      </c>
      <c r="AL25" s="716">
        <f t="shared" ref="AL25" si="84">AH25-V25</f>
        <v>0</v>
      </c>
    </row>
    <row r="26" spans="2:38" ht="21" customHeight="1" x14ac:dyDescent="0.2">
      <c r="B26" s="78"/>
      <c r="C26" s="252"/>
      <c r="D26" s="378"/>
      <c r="E26" s="945"/>
      <c r="F26" s="926"/>
      <c r="G26" s="904">
        <f>IFERROR(G25/$F25,0)</f>
        <v>0</v>
      </c>
      <c r="H26" s="904">
        <f t="shared" ref="H26:M26" si="85">IFERROR(H25/$F25,0)</f>
        <v>0</v>
      </c>
      <c r="I26" s="904">
        <f t="shared" si="85"/>
        <v>0</v>
      </c>
      <c r="J26" s="904">
        <f t="shared" si="85"/>
        <v>0</v>
      </c>
      <c r="K26" s="905">
        <f t="shared" si="85"/>
        <v>0</v>
      </c>
      <c r="L26" s="917">
        <f t="shared" si="85"/>
        <v>0</v>
      </c>
      <c r="M26" s="908">
        <f t="shared" si="85"/>
        <v>0</v>
      </c>
      <c r="N26" s="927"/>
      <c r="O26" s="904">
        <f>IFERROR(O25/$N25,0)</f>
        <v>0</v>
      </c>
      <c r="P26" s="904">
        <f t="shared" ref="P26:U26" si="86">IFERROR(P25/$N25,0)</f>
        <v>0</v>
      </c>
      <c r="Q26" s="904">
        <f t="shared" si="86"/>
        <v>0</v>
      </c>
      <c r="R26" s="904">
        <f t="shared" si="86"/>
        <v>0</v>
      </c>
      <c r="S26" s="904">
        <f t="shared" si="86"/>
        <v>0</v>
      </c>
      <c r="T26" s="904">
        <f t="shared" si="86"/>
        <v>0</v>
      </c>
      <c r="U26" s="904">
        <f t="shared" si="86"/>
        <v>0</v>
      </c>
      <c r="V26" s="927"/>
      <c r="W26" s="904">
        <f>IFERROR(W25/$V25,0)</f>
        <v>0</v>
      </c>
      <c r="X26" s="904">
        <f t="shared" ref="X26:AC26" si="87">IFERROR(X25/$V25,0)</f>
        <v>0</v>
      </c>
      <c r="Y26" s="904">
        <f t="shared" si="87"/>
        <v>0</v>
      </c>
      <c r="Z26" s="904">
        <f t="shared" si="87"/>
        <v>0</v>
      </c>
      <c r="AA26" s="905">
        <f t="shared" si="87"/>
        <v>0</v>
      </c>
      <c r="AB26" s="917">
        <f t="shared" si="87"/>
        <v>0</v>
      </c>
      <c r="AC26" s="908">
        <f t="shared" si="87"/>
        <v>0</v>
      </c>
      <c r="AF26" s="724">
        <f t="shared" si="9"/>
        <v>0</v>
      </c>
      <c r="AG26" s="724">
        <f t="shared" si="10"/>
        <v>0</v>
      </c>
      <c r="AH26" s="724">
        <f t="shared" si="11"/>
        <v>0</v>
      </c>
      <c r="AI26" s="716"/>
      <c r="AJ26" s="716">
        <f>1-AF26</f>
        <v>1</v>
      </c>
      <c r="AK26" s="716">
        <f t="shared" ref="AK26:AL26" si="88">1-AG26</f>
        <v>1</v>
      </c>
      <c r="AL26" s="716">
        <f t="shared" si="88"/>
        <v>1</v>
      </c>
    </row>
    <row r="27" spans="2:38" ht="21" customHeight="1" x14ac:dyDescent="0.2">
      <c r="B27" s="78"/>
      <c r="C27" s="248" t="s">
        <v>301</v>
      </c>
      <c r="D27" s="391">
        <f>[1]表1!U35</f>
        <v>157</v>
      </c>
      <c r="E27" s="946">
        <f>[1]表1!W35</f>
        <v>112</v>
      </c>
      <c r="F27" s="888">
        <f t="shared" ref="F27" si="89">SUM(G27:M27)</f>
        <v>4</v>
      </c>
      <c r="G27" s="886">
        <f t="shared" ref="G27:M27" si="90">O27+W27</f>
        <v>1</v>
      </c>
      <c r="H27" s="886">
        <f t="shared" si="90"/>
        <v>2</v>
      </c>
      <c r="I27" s="886">
        <f t="shared" si="90"/>
        <v>0</v>
      </c>
      <c r="J27" s="886">
        <f t="shared" si="90"/>
        <v>1</v>
      </c>
      <c r="K27" s="886">
        <f t="shared" si="90"/>
        <v>0</v>
      </c>
      <c r="L27" s="886">
        <f t="shared" si="90"/>
        <v>0</v>
      </c>
      <c r="M27" s="889">
        <f t="shared" si="90"/>
        <v>0</v>
      </c>
      <c r="N27" s="888">
        <f t="shared" ref="N27" si="91">SUM(O27:U27)</f>
        <v>3</v>
      </c>
      <c r="O27" s="886">
        <v>0</v>
      </c>
      <c r="P27" s="886">
        <v>2</v>
      </c>
      <c r="Q27" s="886">
        <v>0</v>
      </c>
      <c r="R27" s="886">
        <v>1</v>
      </c>
      <c r="S27" s="886">
        <v>0</v>
      </c>
      <c r="T27" s="886">
        <v>0</v>
      </c>
      <c r="U27" s="890">
        <v>0</v>
      </c>
      <c r="V27" s="888">
        <f>SUM(W27:AC27)</f>
        <v>1</v>
      </c>
      <c r="W27" s="886">
        <v>1</v>
      </c>
      <c r="X27" s="886">
        <v>0</v>
      </c>
      <c r="Y27" s="886">
        <v>0</v>
      </c>
      <c r="Z27" s="886">
        <v>0</v>
      </c>
      <c r="AA27" s="886">
        <v>0</v>
      </c>
      <c r="AB27" s="886">
        <v>0</v>
      </c>
      <c r="AC27" s="890">
        <v>0</v>
      </c>
      <c r="AE27" s="694">
        <f t="shared" ref="AE27" si="92">N27+V27</f>
        <v>4</v>
      </c>
      <c r="AF27" s="694">
        <f t="shared" si="9"/>
        <v>4</v>
      </c>
      <c r="AG27" s="694">
        <f t="shared" si="10"/>
        <v>3</v>
      </c>
      <c r="AH27" s="694">
        <f t="shared" si="11"/>
        <v>1</v>
      </c>
      <c r="AI27" s="716">
        <f t="shared" ref="AI27" si="93">AE27-F27</f>
        <v>0</v>
      </c>
      <c r="AJ27" s="716">
        <f t="shared" ref="AJ27" si="94">AF27-F27</f>
        <v>0</v>
      </c>
      <c r="AK27" s="716">
        <f t="shared" ref="AK27" si="95">AG27-N27</f>
        <v>0</v>
      </c>
      <c r="AL27" s="716">
        <f t="shared" ref="AL27" si="96">AH27-V27</f>
        <v>0</v>
      </c>
    </row>
    <row r="28" spans="2:38" ht="21" customHeight="1" x14ac:dyDescent="0.2">
      <c r="B28" s="78"/>
      <c r="C28" s="252"/>
      <c r="D28" s="378"/>
      <c r="E28" s="945"/>
      <c r="F28" s="912"/>
      <c r="G28" s="904">
        <f>IFERROR(G27/$F27,0)</f>
        <v>0.25</v>
      </c>
      <c r="H28" s="904">
        <f t="shared" ref="H28:M28" si="97">IFERROR(H27/$F27,0)</f>
        <v>0.5</v>
      </c>
      <c r="I28" s="904">
        <f t="shared" si="97"/>
        <v>0</v>
      </c>
      <c r="J28" s="904">
        <f t="shared" si="97"/>
        <v>0.25</v>
      </c>
      <c r="K28" s="904">
        <f t="shared" si="97"/>
        <v>0</v>
      </c>
      <c r="L28" s="904">
        <f t="shared" si="97"/>
        <v>0</v>
      </c>
      <c r="M28" s="904">
        <f t="shared" si="97"/>
        <v>0</v>
      </c>
      <c r="N28" s="913"/>
      <c r="O28" s="904">
        <f>IFERROR(O27/$N27,0)</f>
        <v>0</v>
      </c>
      <c r="P28" s="904">
        <f t="shared" ref="P28:U28" si="98">IFERROR(P27/$N27,0)</f>
        <v>0.66666666666666663</v>
      </c>
      <c r="Q28" s="904">
        <f t="shared" si="98"/>
        <v>0</v>
      </c>
      <c r="R28" s="904">
        <f t="shared" si="98"/>
        <v>0.33333333333333331</v>
      </c>
      <c r="S28" s="904">
        <f t="shared" si="98"/>
        <v>0</v>
      </c>
      <c r="T28" s="904">
        <f t="shared" si="98"/>
        <v>0</v>
      </c>
      <c r="U28" s="904">
        <f t="shared" si="98"/>
        <v>0</v>
      </c>
      <c r="V28" s="913"/>
      <c r="W28" s="904">
        <f>IFERROR(W27/$V27,0)</f>
        <v>1</v>
      </c>
      <c r="X28" s="904">
        <f t="shared" ref="X28:AC28" si="99">IFERROR(X27/$V27,0)</f>
        <v>0</v>
      </c>
      <c r="Y28" s="904">
        <f t="shared" si="99"/>
        <v>0</v>
      </c>
      <c r="Z28" s="904">
        <f t="shared" si="99"/>
        <v>0</v>
      </c>
      <c r="AA28" s="904">
        <f t="shared" si="99"/>
        <v>0</v>
      </c>
      <c r="AB28" s="917">
        <f t="shared" si="99"/>
        <v>0</v>
      </c>
      <c r="AC28" s="908">
        <f t="shared" si="99"/>
        <v>0</v>
      </c>
      <c r="AD28" s="694">
        <v>0</v>
      </c>
      <c r="AF28" s="724">
        <f t="shared" si="9"/>
        <v>1</v>
      </c>
      <c r="AG28" s="724">
        <f t="shared" si="10"/>
        <v>1</v>
      </c>
      <c r="AH28" s="724">
        <f t="shared" si="11"/>
        <v>1</v>
      </c>
      <c r="AI28" s="716"/>
      <c r="AJ28" s="716">
        <f t="shared" ref="AJ28:AL28" si="100">1-AF28</f>
        <v>0</v>
      </c>
      <c r="AK28" s="716">
        <f t="shared" si="100"/>
        <v>0</v>
      </c>
      <c r="AL28" s="716">
        <f t="shared" si="100"/>
        <v>0</v>
      </c>
    </row>
    <row r="29" spans="2:38" ht="21" customHeight="1" x14ac:dyDescent="0.2">
      <c r="B29" s="78"/>
      <c r="C29" s="248" t="s">
        <v>302</v>
      </c>
      <c r="D29" s="391">
        <f>[1]表1!U38</f>
        <v>51</v>
      </c>
      <c r="E29" s="946">
        <f>[1]表1!W38</f>
        <v>41</v>
      </c>
      <c r="F29" s="888">
        <f t="shared" ref="F29" si="101">SUM(G29:M29)</f>
        <v>1</v>
      </c>
      <c r="G29" s="886">
        <f t="shared" ref="G29:M29" si="102">O29+W29</f>
        <v>1</v>
      </c>
      <c r="H29" s="886">
        <f t="shared" si="102"/>
        <v>0</v>
      </c>
      <c r="I29" s="886">
        <f t="shared" si="102"/>
        <v>0</v>
      </c>
      <c r="J29" s="886">
        <f t="shared" si="102"/>
        <v>0</v>
      </c>
      <c r="K29" s="886">
        <f t="shared" si="102"/>
        <v>0</v>
      </c>
      <c r="L29" s="886">
        <f t="shared" si="102"/>
        <v>0</v>
      </c>
      <c r="M29" s="889">
        <f t="shared" si="102"/>
        <v>0</v>
      </c>
      <c r="N29" s="888">
        <f t="shared" ref="N29" si="103">SUM(O29:U29)</f>
        <v>1</v>
      </c>
      <c r="O29" s="886">
        <v>1</v>
      </c>
      <c r="P29" s="886">
        <v>0</v>
      </c>
      <c r="Q29" s="886">
        <v>0</v>
      </c>
      <c r="R29" s="886">
        <v>0</v>
      </c>
      <c r="S29" s="886">
        <v>0</v>
      </c>
      <c r="T29" s="886">
        <v>0</v>
      </c>
      <c r="U29" s="890">
        <v>0</v>
      </c>
      <c r="V29" s="888">
        <f>SUM(W29:AC29)</f>
        <v>0</v>
      </c>
      <c r="W29" s="886">
        <v>0</v>
      </c>
      <c r="X29" s="886">
        <v>0</v>
      </c>
      <c r="Y29" s="886">
        <v>0</v>
      </c>
      <c r="Z29" s="886">
        <v>0</v>
      </c>
      <c r="AA29" s="886">
        <v>0</v>
      </c>
      <c r="AB29" s="886">
        <v>0</v>
      </c>
      <c r="AC29" s="890">
        <v>0</v>
      </c>
      <c r="AE29" s="694">
        <f t="shared" ref="AE29" si="104">N29+V29</f>
        <v>1</v>
      </c>
      <c r="AF29" s="694">
        <f t="shared" si="9"/>
        <v>1</v>
      </c>
      <c r="AG29" s="694">
        <f t="shared" si="10"/>
        <v>1</v>
      </c>
      <c r="AH29" s="694">
        <f t="shared" si="11"/>
        <v>0</v>
      </c>
      <c r="AI29" s="716">
        <f t="shared" ref="AI29" si="105">AE29-F29</f>
        <v>0</v>
      </c>
      <c r="AJ29" s="716">
        <f t="shared" ref="AJ29" si="106">AF29-F29</f>
        <v>0</v>
      </c>
      <c r="AK29" s="716">
        <f t="shared" ref="AK29" si="107">AG29-N29</f>
        <v>0</v>
      </c>
      <c r="AL29" s="716">
        <f t="shared" ref="AL29" si="108">AH29-V29</f>
        <v>0</v>
      </c>
    </row>
    <row r="30" spans="2:38" ht="21" customHeight="1" x14ac:dyDescent="0.2">
      <c r="B30" s="78"/>
      <c r="C30" s="252"/>
      <c r="D30" s="378"/>
      <c r="E30" s="945"/>
      <c r="F30" s="912"/>
      <c r="G30" s="904">
        <f>IFERROR(G29/$F29,0)</f>
        <v>1</v>
      </c>
      <c r="H30" s="904">
        <f t="shared" ref="H30:M30" si="109">IFERROR(H29/$F29,0)</f>
        <v>0</v>
      </c>
      <c r="I30" s="904">
        <f t="shared" si="109"/>
        <v>0</v>
      </c>
      <c r="J30" s="904">
        <f t="shared" si="109"/>
        <v>0</v>
      </c>
      <c r="K30" s="904">
        <f t="shared" si="109"/>
        <v>0</v>
      </c>
      <c r="L30" s="904">
        <f t="shared" si="109"/>
        <v>0</v>
      </c>
      <c r="M30" s="904">
        <f t="shared" si="109"/>
        <v>0</v>
      </c>
      <c r="N30" s="913"/>
      <c r="O30" s="904">
        <f>IFERROR(O29/$N29,0)</f>
        <v>1</v>
      </c>
      <c r="P30" s="904">
        <f t="shared" ref="P30:U30" si="110">IFERROR(P29/$N29,0)</f>
        <v>0</v>
      </c>
      <c r="Q30" s="904">
        <f t="shared" si="110"/>
        <v>0</v>
      </c>
      <c r="R30" s="904">
        <f t="shared" si="110"/>
        <v>0</v>
      </c>
      <c r="S30" s="904">
        <f t="shared" si="110"/>
        <v>0</v>
      </c>
      <c r="T30" s="904">
        <f t="shared" si="110"/>
        <v>0</v>
      </c>
      <c r="U30" s="904">
        <f t="shared" si="110"/>
        <v>0</v>
      </c>
      <c r="V30" s="913"/>
      <c r="W30" s="904">
        <f>IFERROR(W29/$V29,0)</f>
        <v>0</v>
      </c>
      <c r="X30" s="904">
        <f t="shared" ref="X30:AC30" si="111">IFERROR(X29/$V29,0)</f>
        <v>0</v>
      </c>
      <c r="Y30" s="904">
        <f t="shared" si="111"/>
        <v>0</v>
      </c>
      <c r="Z30" s="904">
        <f t="shared" si="111"/>
        <v>0</v>
      </c>
      <c r="AA30" s="905">
        <f t="shared" si="111"/>
        <v>0</v>
      </c>
      <c r="AB30" s="917">
        <f t="shared" si="111"/>
        <v>0</v>
      </c>
      <c r="AC30" s="908">
        <f t="shared" si="111"/>
        <v>0</v>
      </c>
      <c r="AF30" s="724">
        <f t="shared" si="9"/>
        <v>1</v>
      </c>
      <c r="AG30" s="724">
        <f t="shared" si="10"/>
        <v>1</v>
      </c>
      <c r="AH30" s="724">
        <f t="shared" si="11"/>
        <v>0</v>
      </c>
      <c r="AI30" s="716"/>
      <c r="AJ30" s="716">
        <f t="shared" ref="AJ30:AL30" si="112">1-AF30</f>
        <v>0</v>
      </c>
      <c r="AK30" s="716">
        <f t="shared" si="112"/>
        <v>0</v>
      </c>
      <c r="AL30" s="716">
        <f t="shared" si="112"/>
        <v>1</v>
      </c>
    </row>
    <row r="31" spans="2:38" ht="21" customHeight="1" x14ac:dyDescent="0.2">
      <c r="B31" s="78"/>
      <c r="C31" s="248" t="s">
        <v>303</v>
      </c>
      <c r="D31" s="391">
        <f>[1]表1!U41</f>
        <v>26</v>
      </c>
      <c r="E31" s="946">
        <f>[1]表1!W41</f>
        <v>24</v>
      </c>
      <c r="F31" s="910">
        <f t="shared" ref="F31" si="113">SUM(G31:M31)</f>
        <v>3</v>
      </c>
      <c r="G31" s="914">
        <f t="shared" ref="G31:M31" si="114">O31+W31</f>
        <v>0</v>
      </c>
      <c r="H31" s="914">
        <f t="shared" si="114"/>
        <v>0</v>
      </c>
      <c r="I31" s="914">
        <f t="shared" si="114"/>
        <v>0</v>
      </c>
      <c r="J31" s="914">
        <f t="shared" si="114"/>
        <v>0</v>
      </c>
      <c r="K31" s="914">
        <f t="shared" si="114"/>
        <v>1</v>
      </c>
      <c r="L31" s="914">
        <f t="shared" si="114"/>
        <v>0</v>
      </c>
      <c r="M31" s="915">
        <f t="shared" si="114"/>
        <v>2</v>
      </c>
      <c r="N31" s="910">
        <f t="shared" ref="N31" si="115">SUM(O31:U31)</f>
        <v>1</v>
      </c>
      <c r="O31" s="886">
        <v>0</v>
      </c>
      <c r="P31" s="886">
        <v>0</v>
      </c>
      <c r="Q31" s="886">
        <v>0</v>
      </c>
      <c r="R31" s="886">
        <v>0</v>
      </c>
      <c r="S31" s="886">
        <v>0</v>
      </c>
      <c r="T31" s="886">
        <v>0</v>
      </c>
      <c r="U31" s="890">
        <v>1</v>
      </c>
      <c r="V31" s="888">
        <f>SUM(W31:AC31)</f>
        <v>2</v>
      </c>
      <c r="W31" s="886">
        <v>0</v>
      </c>
      <c r="X31" s="886">
        <v>0</v>
      </c>
      <c r="Y31" s="886">
        <v>0</v>
      </c>
      <c r="Z31" s="886">
        <v>0</v>
      </c>
      <c r="AA31" s="886">
        <v>1</v>
      </c>
      <c r="AB31" s="886">
        <v>0</v>
      </c>
      <c r="AC31" s="890">
        <v>1</v>
      </c>
      <c r="AE31" s="694">
        <f t="shared" ref="AE31" si="116">N31+V31</f>
        <v>3</v>
      </c>
      <c r="AF31" s="694">
        <f t="shared" si="9"/>
        <v>3</v>
      </c>
      <c r="AG31" s="694">
        <f t="shared" si="10"/>
        <v>1</v>
      </c>
      <c r="AH31" s="694">
        <f t="shared" si="11"/>
        <v>2</v>
      </c>
      <c r="AI31" s="716">
        <f t="shared" ref="AI31" si="117">AE31-F31</f>
        <v>0</v>
      </c>
      <c r="AJ31" s="716">
        <f t="shared" ref="AJ31" si="118">AF31-F31</f>
        <v>0</v>
      </c>
      <c r="AK31" s="716">
        <f t="shared" ref="AK31" si="119">AG31-N31</f>
        <v>0</v>
      </c>
      <c r="AL31" s="716">
        <f t="shared" ref="AL31" si="120">AH31-V31</f>
        <v>0</v>
      </c>
    </row>
    <row r="32" spans="2:38" ht="21" customHeight="1" x14ac:dyDescent="0.2">
      <c r="B32" s="78"/>
      <c r="C32" s="252"/>
      <c r="D32" s="378"/>
      <c r="E32" s="945"/>
      <c r="F32" s="926"/>
      <c r="G32" s="904">
        <f>IFERROR(G31/$F31,0)</f>
        <v>0</v>
      </c>
      <c r="H32" s="904">
        <f t="shared" ref="H32:M32" si="121">IFERROR(H31/$F31,0)</f>
        <v>0</v>
      </c>
      <c r="I32" s="904">
        <f t="shared" si="121"/>
        <v>0</v>
      </c>
      <c r="J32" s="904">
        <f t="shared" si="121"/>
        <v>0</v>
      </c>
      <c r="K32" s="905">
        <f t="shared" si="121"/>
        <v>0.33333333333333331</v>
      </c>
      <c r="L32" s="917">
        <f t="shared" si="121"/>
        <v>0</v>
      </c>
      <c r="M32" s="908">
        <f t="shared" si="121"/>
        <v>0.66666666666666663</v>
      </c>
      <c r="N32" s="927"/>
      <c r="O32" s="904">
        <f>IFERROR(O31/$N31,0)</f>
        <v>0</v>
      </c>
      <c r="P32" s="904">
        <f t="shared" ref="P32:U32" si="122">IFERROR(P31/$N31,0)</f>
        <v>0</v>
      </c>
      <c r="Q32" s="904">
        <f t="shared" si="122"/>
        <v>0</v>
      </c>
      <c r="R32" s="904">
        <f t="shared" si="122"/>
        <v>0</v>
      </c>
      <c r="S32" s="905">
        <f t="shared" si="122"/>
        <v>0</v>
      </c>
      <c r="T32" s="917">
        <f t="shared" si="122"/>
        <v>0</v>
      </c>
      <c r="U32" s="908">
        <f t="shared" si="122"/>
        <v>1</v>
      </c>
      <c r="V32" s="927"/>
      <c r="W32" s="904">
        <f>IFERROR(W31/$V31,0)</f>
        <v>0</v>
      </c>
      <c r="X32" s="904">
        <f t="shared" ref="X32:AC32" si="123">IFERROR(X31/$V31,0)</f>
        <v>0</v>
      </c>
      <c r="Y32" s="904">
        <f t="shared" si="123"/>
        <v>0</v>
      </c>
      <c r="Z32" s="904">
        <f t="shared" si="123"/>
        <v>0</v>
      </c>
      <c r="AA32" s="904">
        <f t="shared" si="123"/>
        <v>0.5</v>
      </c>
      <c r="AB32" s="904">
        <f t="shared" si="123"/>
        <v>0</v>
      </c>
      <c r="AC32" s="908">
        <f t="shared" si="123"/>
        <v>0.5</v>
      </c>
      <c r="AD32" s="694">
        <v>0</v>
      </c>
      <c r="AF32" s="724">
        <f t="shared" si="9"/>
        <v>1</v>
      </c>
      <c r="AG32" s="724">
        <f t="shared" si="10"/>
        <v>1</v>
      </c>
      <c r="AH32" s="724">
        <f t="shared" si="11"/>
        <v>1</v>
      </c>
      <c r="AI32" s="716"/>
      <c r="AJ32" s="716">
        <f t="shared" ref="AJ32:AL32" si="124">1-AF32</f>
        <v>0</v>
      </c>
      <c r="AK32" s="716">
        <f t="shared" si="124"/>
        <v>0</v>
      </c>
      <c r="AL32" s="716">
        <f t="shared" si="124"/>
        <v>0</v>
      </c>
    </row>
    <row r="33" spans="2:38" ht="21" customHeight="1" x14ac:dyDescent="0.2">
      <c r="B33" s="78"/>
      <c r="C33" s="248" t="s">
        <v>304</v>
      </c>
      <c r="D33" s="391">
        <f>[1]表1!U44</f>
        <v>31</v>
      </c>
      <c r="E33" s="946">
        <f>[1]表1!W44</f>
        <v>27</v>
      </c>
      <c r="F33" s="888">
        <f t="shared" ref="F33" si="125">SUM(G33:M33)</f>
        <v>8</v>
      </c>
      <c r="G33" s="886">
        <f t="shared" ref="G33:M33" si="126">O33+W33</f>
        <v>3</v>
      </c>
      <c r="H33" s="886">
        <f t="shared" si="126"/>
        <v>0</v>
      </c>
      <c r="I33" s="886">
        <f t="shared" si="126"/>
        <v>1</v>
      </c>
      <c r="J33" s="886">
        <f t="shared" si="126"/>
        <v>3</v>
      </c>
      <c r="K33" s="886">
        <f t="shared" si="126"/>
        <v>1</v>
      </c>
      <c r="L33" s="886">
        <f t="shared" si="126"/>
        <v>0</v>
      </c>
      <c r="M33" s="889">
        <f t="shared" si="126"/>
        <v>0</v>
      </c>
      <c r="N33" s="888">
        <f t="shared" ref="N33" si="127">SUM(O33:U33)</f>
        <v>7</v>
      </c>
      <c r="O33" s="886">
        <v>3</v>
      </c>
      <c r="P33" s="886">
        <v>0</v>
      </c>
      <c r="Q33" s="886">
        <v>0</v>
      </c>
      <c r="R33" s="886">
        <v>3</v>
      </c>
      <c r="S33" s="886">
        <v>1</v>
      </c>
      <c r="T33" s="886">
        <v>0</v>
      </c>
      <c r="U33" s="890">
        <v>0</v>
      </c>
      <c r="V33" s="888">
        <f>SUM(W33:AC33)</f>
        <v>1</v>
      </c>
      <c r="W33" s="886">
        <v>0</v>
      </c>
      <c r="X33" s="886">
        <v>0</v>
      </c>
      <c r="Y33" s="886">
        <v>1</v>
      </c>
      <c r="Z33" s="886">
        <v>0</v>
      </c>
      <c r="AA33" s="886">
        <v>0</v>
      </c>
      <c r="AB33" s="886">
        <v>0</v>
      </c>
      <c r="AC33" s="890">
        <v>0</v>
      </c>
      <c r="AE33" s="694">
        <f t="shared" ref="AE33" si="128">N33+V33</f>
        <v>8</v>
      </c>
      <c r="AF33" s="694">
        <f t="shared" si="9"/>
        <v>8</v>
      </c>
      <c r="AG33" s="694">
        <f t="shared" si="10"/>
        <v>7</v>
      </c>
      <c r="AH33" s="694">
        <f t="shared" si="11"/>
        <v>1</v>
      </c>
      <c r="AI33" s="716">
        <f t="shared" ref="AI33" si="129">AE33-F33</f>
        <v>0</v>
      </c>
      <c r="AJ33" s="716">
        <f t="shared" ref="AJ33" si="130">AF33-F33</f>
        <v>0</v>
      </c>
      <c r="AK33" s="716">
        <f t="shared" ref="AK33" si="131">AG33-N33</f>
        <v>0</v>
      </c>
      <c r="AL33" s="716">
        <f t="shared" ref="AL33" si="132">AH33-V33</f>
        <v>0</v>
      </c>
    </row>
    <row r="34" spans="2:38" ht="21" customHeight="1" x14ac:dyDescent="0.2">
      <c r="B34" s="78"/>
      <c r="C34" s="261"/>
      <c r="D34" s="378"/>
      <c r="E34" s="945"/>
      <c r="F34" s="912"/>
      <c r="G34" s="904">
        <f>IFERROR(G33/$F33,0)</f>
        <v>0.375</v>
      </c>
      <c r="H34" s="904">
        <f t="shared" ref="H34:M34" si="133">IFERROR(H33/$F33,0)</f>
        <v>0</v>
      </c>
      <c r="I34" s="904">
        <f t="shared" si="133"/>
        <v>0.125</v>
      </c>
      <c r="J34" s="904">
        <f t="shared" si="133"/>
        <v>0.375</v>
      </c>
      <c r="K34" s="905">
        <f t="shared" si="133"/>
        <v>0.125</v>
      </c>
      <c r="L34" s="917">
        <f t="shared" si="133"/>
        <v>0</v>
      </c>
      <c r="M34" s="908">
        <f t="shared" si="133"/>
        <v>0</v>
      </c>
      <c r="N34" s="913"/>
      <c r="O34" s="904">
        <f>IFERROR(O33/$N33,0)</f>
        <v>0.42857142857142855</v>
      </c>
      <c r="P34" s="904">
        <f t="shared" ref="P34:U34" si="134">IFERROR(P33/$N33,0)</f>
        <v>0</v>
      </c>
      <c r="Q34" s="904">
        <f t="shared" si="134"/>
        <v>0</v>
      </c>
      <c r="R34" s="904">
        <f t="shared" si="134"/>
        <v>0.42857142857142855</v>
      </c>
      <c r="S34" s="905">
        <f t="shared" si="134"/>
        <v>0.14285714285714285</v>
      </c>
      <c r="T34" s="917">
        <f t="shared" si="134"/>
        <v>0</v>
      </c>
      <c r="U34" s="908">
        <f t="shared" si="134"/>
        <v>0</v>
      </c>
      <c r="V34" s="913"/>
      <c r="W34" s="904">
        <f>IFERROR(W33/$V33,0)</f>
        <v>0</v>
      </c>
      <c r="X34" s="904">
        <f t="shared" ref="X34:AC34" si="135">IFERROR(X33/$V33,0)</f>
        <v>0</v>
      </c>
      <c r="Y34" s="904">
        <f t="shared" si="135"/>
        <v>1</v>
      </c>
      <c r="Z34" s="904">
        <f t="shared" si="135"/>
        <v>0</v>
      </c>
      <c r="AA34" s="905">
        <f t="shared" si="135"/>
        <v>0</v>
      </c>
      <c r="AB34" s="917">
        <f t="shared" si="135"/>
        <v>0</v>
      </c>
      <c r="AC34" s="908">
        <f t="shared" si="135"/>
        <v>0</v>
      </c>
      <c r="AF34" s="724">
        <f t="shared" si="9"/>
        <v>1</v>
      </c>
      <c r="AG34" s="724">
        <f t="shared" si="10"/>
        <v>1</v>
      </c>
      <c r="AH34" s="724">
        <f t="shared" si="11"/>
        <v>1</v>
      </c>
      <c r="AI34" s="716"/>
      <c r="AJ34" s="716">
        <f t="shared" ref="AJ34:AL34" si="136">1-AF34</f>
        <v>0</v>
      </c>
      <c r="AK34" s="716">
        <f t="shared" si="136"/>
        <v>0</v>
      </c>
      <c r="AL34" s="716">
        <f t="shared" si="136"/>
        <v>0</v>
      </c>
    </row>
    <row r="35" spans="2:38" ht="21" customHeight="1" x14ac:dyDescent="0.2">
      <c r="B35" s="78"/>
      <c r="C35" s="252" t="s">
        <v>305</v>
      </c>
      <c r="D35" s="391">
        <f>[1]表1!U47</f>
        <v>26</v>
      </c>
      <c r="E35" s="946">
        <f>[1]表1!W47</f>
        <v>18</v>
      </c>
      <c r="F35" s="888">
        <f t="shared" ref="F35" si="137">SUM(G35:M35)</f>
        <v>13</v>
      </c>
      <c r="G35" s="886">
        <f t="shared" ref="G35:M35" si="138">O35+W35</f>
        <v>1</v>
      </c>
      <c r="H35" s="886">
        <f t="shared" si="138"/>
        <v>0</v>
      </c>
      <c r="I35" s="886">
        <f t="shared" si="138"/>
        <v>3</v>
      </c>
      <c r="J35" s="886">
        <f t="shared" si="138"/>
        <v>7</v>
      </c>
      <c r="K35" s="886">
        <f t="shared" si="138"/>
        <v>2</v>
      </c>
      <c r="L35" s="886">
        <f t="shared" si="138"/>
        <v>0</v>
      </c>
      <c r="M35" s="889">
        <f t="shared" si="138"/>
        <v>0</v>
      </c>
      <c r="N35" s="888">
        <f t="shared" ref="N35" si="139">SUM(O35:U35)</f>
        <v>10</v>
      </c>
      <c r="O35" s="886">
        <v>1</v>
      </c>
      <c r="P35" s="886">
        <v>0</v>
      </c>
      <c r="Q35" s="886">
        <v>3</v>
      </c>
      <c r="R35" s="886">
        <v>4</v>
      </c>
      <c r="S35" s="886">
        <v>2</v>
      </c>
      <c r="T35" s="886">
        <v>0</v>
      </c>
      <c r="U35" s="890">
        <v>0</v>
      </c>
      <c r="V35" s="888">
        <f>SUM(W35:AC35)</f>
        <v>3</v>
      </c>
      <c r="W35" s="886">
        <v>0</v>
      </c>
      <c r="X35" s="886">
        <v>0</v>
      </c>
      <c r="Y35" s="886">
        <v>0</v>
      </c>
      <c r="Z35" s="886">
        <v>3</v>
      </c>
      <c r="AA35" s="886">
        <v>0</v>
      </c>
      <c r="AB35" s="886">
        <v>0</v>
      </c>
      <c r="AC35" s="890">
        <v>0</v>
      </c>
      <c r="AE35" s="694">
        <f t="shared" ref="AE35" si="140">N35+V35</f>
        <v>13</v>
      </c>
      <c r="AF35" s="694">
        <f t="shared" si="9"/>
        <v>13</v>
      </c>
      <c r="AG35" s="694">
        <f t="shared" si="10"/>
        <v>10</v>
      </c>
      <c r="AH35" s="694">
        <f t="shared" si="11"/>
        <v>3</v>
      </c>
      <c r="AI35" s="716">
        <f t="shared" ref="AI35" si="141">AE35-F35</f>
        <v>0</v>
      </c>
      <c r="AJ35" s="716">
        <f t="shared" ref="AJ35" si="142">AF35-F35</f>
        <v>0</v>
      </c>
      <c r="AK35" s="716">
        <f t="shared" ref="AK35" si="143">AG35-N35</f>
        <v>0</v>
      </c>
      <c r="AL35" s="716">
        <f t="shared" ref="AL35" si="144">AH35-V35</f>
        <v>0</v>
      </c>
    </row>
    <row r="36" spans="2:38" ht="21" customHeight="1" thickBot="1" x14ac:dyDescent="0.25">
      <c r="B36" s="78"/>
      <c r="C36" s="318"/>
      <c r="D36" s="397"/>
      <c r="E36" s="949"/>
      <c r="F36" s="893"/>
      <c r="G36" s="921">
        <f>IFERROR(G35/$F35,0)</f>
        <v>7.6923076923076927E-2</v>
      </c>
      <c r="H36" s="921">
        <f t="shared" ref="H36:M36" si="145">IFERROR(H35/$F35,0)</f>
        <v>0</v>
      </c>
      <c r="I36" s="921">
        <f t="shared" si="145"/>
        <v>0.23076923076923078</v>
      </c>
      <c r="J36" s="921">
        <f t="shared" si="145"/>
        <v>0.53846153846153844</v>
      </c>
      <c r="K36" s="922">
        <f t="shared" si="145"/>
        <v>0.15384615384615385</v>
      </c>
      <c r="L36" s="921">
        <f t="shared" si="145"/>
        <v>0</v>
      </c>
      <c r="M36" s="923">
        <f t="shared" si="145"/>
        <v>0</v>
      </c>
      <c r="N36" s="896"/>
      <c r="O36" s="921">
        <f>IFERROR(O35/$N35,0)</f>
        <v>0.1</v>
      </c>
      <c r="P36" s="921">
        <f t="shared" ref="P36:U36" si="146">IFERROR(P35/$N35,0)</f>
        <v>0</v>
      </c>
      <c r="Q36" s="921">
        <f t="shared" si="146"/>
        <v>0.3</v>
      </c>
      <c r="R36" s="921">
        <f t="shared" si="146"/>
        <v>0.4</v>
      </c>
      <c r="S36" s="922">
        <f t="shared" si="146"/>
        <v>0.2</v>
      </c>
      <c r="T36" s="921">
        <f t="shared" si="146"/>
        <v>0</v>
      </c>
      <c r="U36" s="923">
        <f t="shared" si="146"/>
        <v>0</v>
      </c>
      <c r="V36" s="896"/>
      <c r="W36" s="921">
        <f>IFERROR(W35/$V35,0)</f>
        <v>0</v>
      </c>
      <c r="X36" s="921">
        <f t="shared" ref="X36:AC36" si="147">IFERROR(X35/$V35,0)</f>
        <v>0</v>
      </c>
      <c r="Y36" s="921">
        <f t="shared" si="147"/>
        <v>0</v>
      </c>
      <c r="Z36" s="921">
        <f t="shared" si="147"/>
        <v>1</v>
      </c>
      <c r="AA36" s="922">
        <f t="shared" si="147"/>
        <v>0</v>
      </c>
      <c r="AB36" s="921">
        <f t="shared" si="147"/>
        <v>0</v>
      </c>
      <c r="AC36" s="923">
        <f t="shared" si="147"/>
        <v>0</v>
      </c>
      <c r="AF36" s="724">
        <f t="shared" si="9"/>
        <v>1</v>
      </c>
      <c r="AG36" s="724">
        <f t="shared" si="10"/>
        <v>1</v>
      </c>
      <c r="AH36" s="724">
        <f t="shared" si="11"/>
        <v>1</v>
      </c>
      <c r="AI36" s="716"/>
      <c r="AJ36" s="716">
        <f t="shared" ref="AJ36:AL36" si="148">1-AF36</f>
        <v>0</v>
      </c>
      <c r="AK36" s="716">
        <f t="shared" si="148"/>
        <v>0</v>
      </c>
      <c r="AL36" s="716">
        <f t="shared" si="148"/>
        <v>0</v>
      </c>
    </row>
    <row r="37" spans="2:38" ht="21" customHeight="1" thickTop="1" x14ac:dyDescent="0.2">
      <c r="B37" s="78"/>
      <c r="C37" s="329" t="s">
        <v>261</v>
      </c>
      <c r="D37" s="403">
        <f>D27+D29+D31+D33</f>
        <v>265</v>
      </c>
      <c r="E37" s="403">
        <f>E27+E29+E31+E33</f>
        <v>204</v>
      </c>
      <c r="F37" s="910">
        <f>SUM(G37:M37)</f>
        <v>16</v>
      </c>
      <c r="G37" s="914">
        <f t="shared" ref="G37:M37" si="149">O37+W37</f>
        <v>5</v>
      </c>
      <c r="H37" s="914">
        <f t="shared" si="149"/>
        <v>2</v>
      </c>
      <c r="I37" s="914">
        <f t="shared" si="149"/>
        <v>1</v>
      </c>
      <c r="J37" s="914">
        <f t="shared" si="149"/>
        <v>4</v>
      </c>
      <c r="K37" s="914">
        <f t="shared" si="149"/>
        <v>2</v>
      </c>
      <c r="L37" s="914">
        <f t="shared" si="149"/>
        <v>0</v>
      </c>
      <c r="M37" s="915">
        <f t="shared" si="149"/>
        <v>2</v>
      </c>
      <c r="N37" s="910">
        <f>SUM(O37:U37)</f>
        <v>12</v>
      </c>
      <c r="O37" s="914">
        <f t="shared" ref="O37:U37" si="150">O27+O29+O31+O33</f>
        <v>4</v>
      </c>
      <c r="P37" s="914">
        <f t="shared" si="150"/>
        <v>2</v>
      </c>
      <c r="Q37" s="914">
        <f t="shared" si="150"/>
        <v>0</v>
      </c>
      <c r="R37" s="914">
        <f t="shared" si="150"/>
        <v>4</v>
      </c>
      <c r="S37" s="914">
        <f t="shared" si="150"/>
        <v>1</v>
      </c>
      <c r="T37" s="914">
        <f t="shared" si="150"/>
        <v>0</v>
      </c>
      <c r="U37" s="924">
        <f t="shared" si="150"/>
        <v>1</v>
      </c>
      <c r="V37" s="910">
        <f>SUM(W37:AC37)</f>
        <v>4</v>
      </c>
      <c r="W37" s="914">
        <f t="shared" ref="W37:AC37" si="151">W27+W29+W31+W33</f>
        <v>1</v>
      </c>
      <c r="X37" s="914">
        <f t="shared" si="151"/>
        <v>0</v>
      </c>
      <c r="Y37" s="914">
        <f t="shared" si="151"/>
        <v>1</v>
      </c>
      <c r="Z37" s="914">
        <f t="shared" si="151"/>
        <v>0</v>
      </c>
      <c r="AA37" s="914">
        <f t="shared" si="151"/>
        <v>1</v>
      </c>
      <c r="AB37" s="914">
        <f t="shared" si="151"/>
        <v>0</v>
      </c>
      <c r="AC37" s="924">
        <f t="shared" si="151"/>
        <v>1</v>
      </c>
      <c r="AE37" s="694">
        <f t="shared" ref="AE37" si="152">N37+V37</f>
        <v>16</v>
      </c>
      <c r="AF37" s="694">
        <f t="shared" si="9"/>
        <v>16</v>
      </c>
      <c r="AG37" s="694">
        <f t="shared" si="10"/>
        <v>12</v>
      </c>
      <c r="AH37" s="694">
        <f t="shared" si="11"/>
        <v>4</v>
      </c>
      <c r="AI37" s="716">
        <f t="shared" ref="AI37" si="153">AE37-F37</f>
        <v>0</v>
      </c>
      <c r="AJ37" s="716">
        <f t="shared" ref="AJ37" si="154">AF37-F37</f>
        <v>0</v>
      </c>
      <c r="AK37" s="716">
        <f t="shared" ref="AK37" si="155">AG37-N37</f>
        <v>0</v>
      </c>
      <c r="AL37" s="716">
        <f t="shared" ref="AL37" si="156">AH37-V37</f>
        <v>0</v>
      </c>
    </row>
    <row r="38" spans="2:38" ht="21" customHeight="1" x14ac:dyDescent="0.2">
      <c r="B38" s="78"/>
      <c r="C38" s="331" t="s">
        <v>262</v>
      </c>
      <c r="D38" s="404"/>
      <c r="E38" s="404"/>
      <c r="F38" s="912"/>
      <c r="G38" s="904">
        <f>IFERROR(G37/$F37,0)</f>
        <v>0.3125</v>
      </c>
      <c r="H38" s="904">
        <f t="shared" ref="H38:M38" si="157">IFERROR(H37/$F37,0)</f>
        <v>0.125</v>
      </c>
      <c r="I38" s="904">
        <f t="shared" si="157"/>
        <v>6.25E-2</v>
      </c>
      <c r="J38" s="904">
        <f t="shared" si="157"/>
        <v>0.25</v>
      </c>
      <c r="K38" s="904">
        <f t="shared" si="157"/>
        <v>0.125</v>
      </c>
      <c r="L38" s="917">
        <f t="shared" si="157"/>
        <v>0</v>
      </c>
      <c r="M38" s="908">
        <f t="shared" si="157"/>
        <v>0.125</v>
      </c>
      <c r="N38" s="913"/>
      <c r="O38" s="904">
        <f>IFERROR(O37/$N37,0)</f>
        <v>0.33333333333333331</v>
      </c>
      <c r="P38" s="904">
        <f t="shared" ref="P38:U38" si="158">IFERROR(P37/$N37,0)</f>
        <v>0.16666666666666666</v>
      </c>
      <c r="Q38" s="904">
        <f t="shared" si="158"/>
        <v>0</v>
      </c>
      <c r="R38" s="904">
        <f t="shared" si="158"/>
        <v>0.33333333333333331</v>
      </c>
      <c r="S38" s="904">
        <f t="shared" si="158"/>
        <v>8.3333333333333329E-2</v>
      </c>
      <c r="T38" s="904">
        <f t="shared" si="158"/>
        <v>0</v>
      </c>
      <c r="U38" s="904">
        <f t="shared" si="158"/>
        <v>8.3333333333333329E-2</v>
      </c>
      <c r="V38" s="913"/>
      <c r="W38" s="904">
        <f>IFERROR(W37/$V37,0)</f>
        <v>0.25</v>
      </c>
      <c r="X38" s="904">
        <f t="shared" ref="X38:AC38" si="159">IFERROR(X37/$V37,0)</f>
        <v>0</v>
      </c>
      <c r="Y38" s="904">
        <f t="shared" si="159"/>
        <v>0.25</v>
      </c>
      <c r="Z38" s="904">
        <f t="shared" si="159"/>
        <v>0</v>
      </c>
      <c r="AA38" s="904">
        <f t="shared" si="159"/>
        <v>0.25</v>
      </c>
      <c r="AB38" s="917">
        <f t="shared" si="159"/>
        <v>0</v>
      </c>
      <c r="AC38" s="908">
        <f t="shared" si="159"/>
        <v>0.25</v>
      </c>
      <c r="AF38" s="724">
        <f t="shared" si="9"/>
        <v>1</v>
      </c>
      <c r="AG38" s="724">
        <f t="shared" si="10"/>
        <v>1</v>
      </c>
      <c r="AH38" s="724">
        <f t="shared" si="11"/>
        <v>1</v>
      </c>
      <c r="AI38" s="716"/>
      <c r="AJ38" s="716">
        <f t="shared" ref="AJ38:AL38" si="160">1-AF38</f>
        <v>0</v>
      </c>
      <c r="AK38" s="716">
        <f t="shared" si="160"/>
        <v>0</v>
      </c>
      <c r="AL38" s="716">
        <f t="shared" si="160"/>
        <v>0</v>
      </c>
    </row>
    <row r="39" spans="2:38" ht="21" customHeight="1" x14ac:dyDescent="0.2">
      <c r="B39" s="78"/>
      <c r="C39" s="329" t="s">
        <v>261</v>
      </c>
      <c r="D39" s="408">
        <f>D29+D31+D33+D35</f>
        <v>134</v>
      </c>
      <c r="E39" s="408">
        <f>E29+E31+E33+E35</f>
        <v>110</v>
      </c>
      <c r="F39" s="910">
        <f>SUM(G39:M39)</f>
        <v>25</v>
      </c>
      <c r="G39" s="914">
        <f t="shared" ref="G39:M39" si="161">O39+W39</f>
        <v>5</v>
      </c>
      <c r="H39" s="914">
        <f t="shared" si="161"/>
        <v>0</v>
      </c>
      <c r="I39" s="914">
        <f t="shared" si="161"/>
        <v>4</v>
      </c>
      <c r="J39" s="914">
        <f t="shared" si="161"/>
        <v>10</v>
      </c>
      <c r="K39" s="914">
        <f t="shared" si="161"/>
        <v>4</v>
      </c>
      <c r="L39" s="914">
        <f t="shared" si="161"/>
        <v>0</v>
      </c>
      <c r="M39" s="915">
        <f t="shared" si="161"/>
        <v>2</v>
      </c>
      <c r="N39" s="910">
        <f>SUM(O39:U39)</f>
        <v>19</v>
      </c>
      <c r="O39" s="914">
        <f t="shared" ref="O39:U39" si="162">O29+O31+O33+O35</f>
        <v>5</v>
      </c>
      <c r="P39" s="914">
        <f t="shared" si="162"/>
        <v>0</v>
      </c>
      <c r="Q39" s="914">
        <f t="shared" si="162"/>
        <v>3</v>
      </c>
      <c r="R39" s="914">
        <f t="shared" si="162"/>
        <v>7</v>
      </c>
      <c r="S39" s="914">
        <f t="shared" si="162"/>
        <v>3</v>
      </c>
      <c r="T39" s="914">
        <f t="shared" si="162"/>
        <v>0</v>
      </c>
      <c r="U39" s="924">
        <f t="shared" si="162"/>
        <v>1</v>
      </c>
      <c r="V39" s="910">
        <f>SUM(W39:AC39)</f>
        <v>6</v>
      </c>
      <c r="W39" s="914">
        <f t="shared" ref="W39:AC39" si="163">W29+W31+W33+W35</f>
        <v>0</v>
      </c>
      <c r="X39" s="914">
        <f t="shared" si="163"/>
        <v>0</v>
      </c>
      <c r="Y39" s="914">
        <f t="shared" si="163"/>
        <v>1</v>
      </c>
      <c r="Z39" s="914">
        <f t="shared" si="163"/>
        <v>3</v>
      </c>
      <c r="AA39" s="914">
        <f t="shared" si="163"/>
        <v>1</v>
      </c>
      <c r="AB39" s="914">
        <f t="shared" si="163"/>
        <v>0</v>
      </c>
      <c r="AC39" s="924">
        <f t="shared" si="163"/>
        <v>1</v>
      </c>
      <c r="AE39" s="694">
        <f t="shared" ref="AE39" si="164">N39+V39</f>
        <v>25</v>
      </c>
      <c r="AF39" s="694">
        <f t="shared" si="9"/>
        <v>25</v>
      </c>
      <c r="AG39" s="694">
        <f t="shared" si="10"/>
        <v>19</v>
      </c>
      <c r="AH39" s="694">
        <f t="shared" si="11"/>
        <v>6</v>
      </c>
      <c r="AI39" s="716">
        <f t="shared" ref="AI39" si="165">AE39-F39</f>
        <v>0</v>
      </c>
      <c r="AJ39" s="716">
        <f t="shared" ref="AJ39" si="166">AF39-F39</f>
        <v>0</v>
      </c>
      <c r="AK39" s="716">
        <f t="shared" ref="AK39" si="167">AG39-N39</f>
        <v>0</v>
      </c>
      <c r="AL39" s="716">
        <f t="shared" ref="AL39" si="168">AH39-V39</f>
        <v>0</v>
      </c>
    </row>
    <row r="40" spans="2:38" ht="21" customHeight="1" thickBot="1" x14ac:dyDescent="0.25">
      <c r="B40" s="125"/>
      <c r="C40" s="331" t="s">
        <v>263</v>
      </c>
      <c r="D40" s="404"/>
      <c r="E40" s="404"/>
      <c r="F40" s="334"/>
      <c r="G40" s="931">
        <f>IFERROR(G39/$F39,0)</f>
        <v>0.2</v>
      </c>
      <c r="H40" s="931">
        <f t="shared" ref="H40:M40" si="169">IFERROR(H39/$F39,0)</f>
        <v>0</v>
      </c>
      <c r="I40" s="931">
        <f t="shared" si="169"/>
        <v>0.16</v>
      </c>
      <c r="J40" s="931">
        <f t="shared" si="169"/>
        <v>0.4</v>
      </c>
      <c r="K40" s="931">
        <f t="shared" si="169"/>
        <v>0.16</v>
      </c>
      <c r="L40" s="931">
        <f t="shared" si="169"/>
        <v>0</v>
      </c>
      <c r="M40" s="932">
        <f t="shared" si="169"/>
        <v>0.08</v>
      </c>
      <c r="N40" s="933"/>
      <c r="O40" s="931">
        <f>IFERROR(O39/$N39,0)</f>
        <v>0.26315789473684209</v>
      </c>
      <c r="P40" s="931">
        <f t="shared" ref="P40:U40" si="170">IFERROR(P39/$N39,0)</f>
        <v>0</v>
      </c>
      <c r="Q40" s="931">
        <f t="shared" si="170"/>
        <v>0.15789473684210525</v>
      </c>
      <c r="R40" s="931">
        <f t="shared" si="170"/>
        <v>0.36842105263157893</v>
      </c>
      <c r="S40" s="931">
        <f t="shared" si="170"/>
        <v>0.15789473684210525</v>
      </c>
      <c r="T40" s="931">
        <f t="shared" si="170"/>
        <v>0</v>
      </c>
      <c r="U40" s="935">
        <f t="shared" si="170"/>
        <v>5.2631578947368418E-2</v>
      </c>
      <c r="V40" s="933"/>
      <c r="W40" s="931">
        <f>IFERROR(W39/$V39,0)</f>
        <v>0</v>
      </c>
      <c r="X40" s="931">
        <f t="shared" ref="X40:AC40" si="171">IFERROR(X39/$V39,0)</f>
        <v>0</v>
      </c>
      <c r="Y40" s="931">
        <f t="shared" si="171"/>
        <v>0.16666666666666666</v>
      </c>
      <c r="Z40" s="931">
        <f t="shared" si="171"/>
        <v>0.5</v>
      </c>
      <c r="AA40" s="931">
        <f t="shared" si="171"/>
        <v>0.16666666666666666</v>
      </c>
      <c r="AB40" s="931">
        <f t="shared" si="171"/>
        <v>0</v>
      </c>
      <c r="AC40" s="935">
        <f t="shared" si="171"/>
        <v>0.16666666666666666</v>
      </c>
      <c r="AF40" s="724">
        <f t="shared" si="9"/>
        <v>1</v>
      </c>
      <c r="AG40" s="724">
        <f t="shared" si="10"/>
        <v>1</v>
      </c>
      <c r="AH40" s="724">
        <f t="shared" si="11"/>
        <v>0.99999999999999989</v>
      </c>
      <c r="AI40" s="716"/>
      <c r="AJ40" s="716">
        <f t="shared" ref="AJ40:AL40" si="172">1-AF40</f>
        <v>0</v>
      </c>
      <c r="AK40" s="716">
        <f t="shared" si="172"/>
        <v>0</v>
      </c>
      <c r="AL40" s="716">
        <f t="shared" si="172"/>
        <v>0</v>
      </c>
    </row>
    <row r="42" spans="2:38" x14ac:dyDescent="0.2">
      <c r="B42" s="694" t="s">
        <v>472</v>
      </c>
      <c r="D42" s="694">
        <f t="shared" ref="D42" si="173">D25+D27+D29+D31+D33+D35</f>
        <v>360</v>
      </c>
      <c r="E42" s="781">
        <f>E25+E27+E29+E31+E33+E35</f>
        <v>267</v>
      </c>
      <c r="F42" s="694">
        <f>F25+F27+F29+F31+F33+F35</f>
        <v>29</v>
      </c>
      <c r="G42" s="694">
        <f t="shared" ref="G42:AC42" si="174">G25+G27+G29+G31+G33+G35</f>
        <v>6</v>
      </c>
      <c r="H42" s="694">
        <f t="shared" si="174"/>
        <v>2</v>
      </c>
      <c r="I42" s="694">
        <f t="shared" si="174"/>
        <v>4</v>
      </c>
      <c r="J42" s="694">
        <f t="shared" si="174"/>
        <v>11</v>
      </c>
      <c r="K42" s="694">
        <f t="shared" si="174"/>
        <v>4</v>
      </c>
      <c r="L42" s="694">
        <f t="shared" si="174"/>
        <v>0</v>
      </c>
      <c r="M42" s="694">
        <f t="shared" si="174"/>
        <v>2</v>
      </c>
      <c r="N42" s="694">
        <f t="shared" si="174"/>
        <v>22</v>
      </c>
      <c r="O42" s="694">
        <f t="shared" si="174"/>
        <v>5</v>
      </c>
      <c r="P42" s="694">
        <f t="shared" si="174"/>
        <v>2</v>
      </c>
      <c r="Q42" s="694">
        <f t="shared" si="174"/>
        <v>3</v>
      </c>
      <c r="R42" s="694">
        <f t="shared" si="174"/>
        <v>8</v>
      </c>
      <c r="S42" s="694">
        <f t="shared" si="174"/>
        <v>3</v>
      </c>
      <c r="T42" s="694">
        <f t="shared" si="174"/>
        <v>0</v>
      </c>
      <c r="U42" s="694">
        <f t="shared" si="174"/>
        <v>1</v>
      </c>
      <c r="V42" s="694">
        <f t="shared" si="174"/>
        <v>7</v>
      </c>
      <c r="W42" s="694">
        <f t="shared" si="174"/>
        <v>1</v>
      </c>
      <c r="X42" s="694">
        <f t="shared" si="174"/>
        <v>0</v>
      </c>
      <c r="Y42" s="694">
        <f t="shared" si="174"/>
        <v>1</v>
      </c>
      <c r="Z42" s="694">
        <f t="shared" si="174"/>
        <v>3</v>
      </c>
      <c r="AA42" s="694">
        <f t="shared" si="174"/>
        <v>1</v>
      </c>
      <c r="AB42" s="694">
        <f t="shared" si="174"/>
        <v>0</v>
      </c>
      <c r="AC42" s="694">
        <f t="shared" si="174"/>
        <v>1</v>
      </c>
    </row>
    <row r="43" spans="2:38" ht="15" customHeight="1" x14ac:dyDescent="0.2">
      <c r="B43" s="877" t="s">
        <v>473</v>
      </c>
      <c r="G43" s="724">
        <f>G42/F42</f>
        <v>0.20689655172413793</v>
      </c>
      <c r="H43" s="724">
        <f>H42/F42</f>
        <v>6.8965517241379309E-2</v>
      </c>
      <c r="I43" s="724">
        <f>I42/F42</f>
        <v>0.13793103448275862</v>
      </c>
      <c r="J43" s="724">
        <f>J42/F42</f>
        <v>0.37931034482758619</v>
      </c>
      <c r="K43" s="724">
        <f>K42/F42</f>
        <v>0.13793103448275862</v>
      </c>
      <c r="L43" s="724">
        <f>L42/F42</f>
        <v>0</v>
      </c>
      <c r="M43" s="724">
        <f>M42/F42</f>
        <v>6.8965517241379309E-2</v>
      </c>
      <c r="N43" s="724"/>
      <c r="O43" s="724">
        <f>O42/N42</f>
        <v>0.22727272727272727</v>
      </c>
      <c r="P43" s="724">
        <f>P42/N42</f>
        <v>9.0909090909090912E-2</v>
      </c>
      <c r="Q43" s="724">
        <f>Q42/N42</f>
        <v>0.13636363636363635</v>
      </c>
      <c r="R43" s="724">
        <f>R42/N42</f>
        <v>0.36363636363636365</v>
      </c>
      <c r="S43" s="724">
        <f>S42/N42</f>
        <v>0.13636363636363635</v>
      </c>
      <c r="T43" s="724">
        <f>T42/N42</f>
        <v>0</v>
      </c>
      <c r="U43" s="724">
        <f>U42/N42</f>
        <v>4.5454545454545456E-2</v>
      </c>
      <c r="V43" s="724"/>
      <c r="W43" s="724">
        <f>W42/V42</f>
        <v>0.14285714285714285</v>
      </c>
      <c r="X43" s="724">
        <f>X42/V42</f>
        <v>0</v>
      </c>
      <c r="Y43" s="724">
        <f>Y42/V42</f>
        <v>0.14285714285714285</v>
      </c>
      <c r="Z43" s="724">
        <f>Z42/V42</f>
        <v>0.42857142857142855</v>
      </c>
      <c r="AA43" s="724">
        <f>AA42/V42</f>
        <v>0.14285714285714285</v>
      </c>
      <c r="AB43" s="724">
        <f>AB42/V42</f>
        <v>0</v>
      </c>
      <c r="AC43" s="724">
        <f>AC42/V42</f>
        <v>0.14285714285714285</v>
      </c>
    </row>
    <row r="44" spans="2:38" x14ac:dyDescent="0.2">
      <c r="B44" s="877"/>
      <c r="G44" s="936"/>
      <c r="H44" s="936"/>
      <c r="I44" s="936"/>
      <c r="J44" s="936"/>
      <c r="K44" s="936"/>
      <c r="L44" s="936"/>
      <c r="M44" s="936"/>
      <c r="O44" s="936"/>
      <c r="P44" s="936"/>
      <c r="Q44" s="936"/>
      <c r="R44" s="936"/>
      <c r="S44" s="936"/>
      <c r="T44" s="936"/>
      <c r="U44" s="936"/>
      <c r="W44" s="936"/>
      <c r="X44" s="936"/>
      <c r="Y44" s="936"/>
      <c r="Z44" s="936"/>
      <c r="AA44" s="936"/>
      <c r="AB44" s="936"/>
      <c r="AC44" s="936"/>
    </row>
    <row r="45" spans="2:38" x14ac:dyDescent="0.2">
      <c r="B45" s="877" t="s">
        <v>267</v>
      </c>
      <c r="D45" s="694">
        <f>D37+D35+D25</f>
        <v>360</v>
      </c>
      <c r="E45" s="781">
        <f>E37+E35+E25</f>
        <v>267</v>
      </c>
      <c r="F45" s="694">
        <f t="shared" ref="F45:AC45" si="175">F37+F35+F25</f>
        <v>29</v>
      </c>
      <c r="G45" s="694">
        <f t="shared" si="175"/>
        <v>6</v>
      </c>
      <c r="H45" s="694">
        <f t="shared" si="175"/>
        <v>2</v>
      </c>
      <c r="I45" s="694">
        <f t="shared" si="175"/>
        <v>4</v>
      </c>
      <c r="J45" s="694">
        <f t="shared" si="175"/>
        <v>11</v>
      </c>
      <c r="K45" s="694">
        <f t="shared" si="175"/>
        <v>4</v>
      </c>
      <c r="L45" s="694">
        <f t="shared" si="175"/>
        <v>0</v>
      </c>
      <c r="M45" s="694">
        <f t="shared" si="175"/>
        <v>2</v>
      </c>
      <c r="N45" s="694">
        <f t="shared" si="175"/>
        <v>22</v>
      </c>
      <c r="O45" s="694">
        <f t="shared" si="175"/>
        <v>5</v>
      </c>
      <c r="P45" s="694">
        <f t="shared" si="175"/>
        <v>2</v>
      </c>
      <c r="Q45" s="694">
        <f t="shared" si="175"/>
        <v>3</v>
      </c>
      <c r="R45" s="694">
        <f t="shared" si="175"/>
        <v>8</v>
      </c>
      <c r="S45" s="694">
        <f t="shared" si="175"/>
        <v>3</v>
      </c>
      <c r="T45" s="694">
        <f t="shared" si="175"/>
        <v>0</v>
      </c>
      <c r="U45" s="694">
        <f t="shared" si="175"/>
        <v>1</v>
      </c>
      <c r="V45" s="694">
        <f t="shared" si="175"/>
        <v>7</v>
      </c>
      <c r="W45" s="694">
        <f t="shared" si="175"/>
        <v>1</v>
      </c>
      <c r="X45" s="694">
        <f t="shared" si="175"/>
        <v>0</v>
      </c>
      <c r="Y45" s="694">
        <f t="shared" si="175"/>
        <v>1</v>
      </c>
      <c r="Z45" s="694">
        <f t="shared" si="175"/>
        <v>3</v>
      </c>
      <c r="AA45" s="694">
        <f t="shared" si="175"/>
        <v>1</v>
      </c>
      <c r="AB45" s="694">
        <f t="shared" si="175"/>
        <v>0</v>
      </c>
      <c r="AC45" s="694">
        <f t="shared" si="175"/>
        <v>1</v>
      </c>
    </row>
    <row r="46" spans="2:38" ht="14.25" customHeight="1" x14ac:dyDescent="0.2">
      <c r="B46" s="877"/>
      <c r="D46" s="694">
        <f>D39+D27+D25</f>
        <v>360</v>
      </c>
      <c r="E46" s="781">
        <f>E39+E27+E25</f>
        <v>267</v>
      </c>
      <c r="F46" s="694">
        <f t="shared" ref="F46:AC46" si="176">F39+F27+F25</f>
        <v>29</v>
      </c>
      <c r="G46" s="694">
        <f t="shared" si="176"/>
        <v>6</v>
      </c>
      <c r="H46" s="694">
        <f t="shared" si="176"/>
        <v>2</v>
      </c>
      <c r="I46" s="694">
        <f t="shared" si="176"/>
        <v>4</v>
      </c>
      <c r="J46" s="694">
        <f t="shared" si="176"/>
        <v>11</v>
      </c>
      <c r="K46" s="694">
        <f t="shared" si="176"/>
        <v>4</v>
      </c>
      <c r="L46" s="694">
        <f t="shared" si="176"/>
        <v>0</v>
      </c>
      <c r="M46" s="694">
        <f t="shared" si="176"/>
        <v>2</v>
      </c>
      <c r="N46" s="694">
        <f t="shared" si="176"/>
        <v>22</v>
      </c>
      <c r="O46" s="694">
        <f t="shared" si="176"/>
        <v>5</v>
      </c>
      <c r="P46" s="694">
        <f t="shared" si="176"/>
        <v>2</v>
      </c>
      <c r="Q46" s="694">
        <f t="shared" si="176"/>
        <v>3</v>
      </c>
      <c r="R46" s="694">
        <f t="shared" si="176"/>
        <v>8</v>
      </c>
      <c r="S46" s="694">
        <f t="shared" si="176"/>
        <v>3</v>
      </c>
      <c r="T46" s="694">
        <f t="shared" si="176"/>
        <v>0</v>
      </c>
      <c r="U46" s="694">
        <f t="shared" si="176"/>
        <v>1</v>
      </c>
      <c r="V46" s="694">
        <f t="shared" si="176"/>
        <v>7</v>
      </c>
      <c r="W46" s="694">
        <f t="shared" si="176"/>
        <v>1</v>
      </c>
      <c r="X46" s="694">
        <f t="shared" si="176"/>
        <v>0</v>
      </c>
      <c r="Y46" s="694">
        <f t="shared" si="176"/>
        <v>1</v>
      </c>
      <c r="Z46" s="694">
        <f t="shared" si="176"/>
        <v>3</v>
      </c>
      <c r="AA46" s="694">
        <f t="shared" si="176"/>
        <v>1</v>
      </c>
      <c r="AB46" s="694">
        <f t="shared" si="176"/>
        <v>0</v>
      </c>
      <c r="AC46" s="694">
        <f t="shared" si="176"/>
        <v>1</v>
      </c>
    </row>
    <row r="47" spans="2:38" x14ac:dyDescent="0.2">
      <c r="B47" s="877"/>
    </row>
    <row r="48" spans="2:38" x14ac:dyDescent="0.2">
      <c r="B48" s="878" t="s">
        <v>238</v>
      </c>
      <c r="D48" s="879">
        <f>D42-D11</f>
        <v>0</v>
      </c>
      <c r="E48" s="879">
        <f t="shared" ref="E48:AC49" si="177">E42-E11</f>
        <v>0</v>
      </c>
      <c r="F48" s="879">
        <f>F42-F11</f>
        <v>0</v>
      </c>
      <c r="G48" s="879">
        <f t="shared" si="177"/>
        <v>0</v>
      </c>
      <c r="H48" s="879">
        <f t="shared" si="177"/>
        <v>0</v>
      </c>
      <c r="I48" s="879">
        <f t="shared" si="177"/>
        <v>0</v>
      </c>
      <c r="J48" s="879">
        <f t="shared" si="177"/>
        <v>0</v>
      </c>
      <c r="K48" s="879">
        <f t="shared" si="177"/>
        <v>0</v>
      </c>
      <c r="L48" s="879">
        <f t="shared" si="177"/>
        <v>0</v>
      </c>
      <c r="M48" s="879">
        <f t="shared" si="177"/>
        <v>0</v>
      </c>
      <c r="N48" s="879">
        <f t="shared" si="177"/>
        <v>0</v>
      </c>
      <c r="O48" s="879">
        <f t="shared" si="177"/>
        <v>0</v>
      </c>
      <c r="P48" s="879">
        <f t="shared" si="177"/>
        <v>0</v>
      </c>
      <c r="Q48" s="879">
        <f t="shared" si="177"/>
        <v>0</v>
      </c>
      <c r="R48" s="879">
        <f t="shared" si="177"/>
        <v>0</v>
      </c>
      <c r="S48" s="879">
        <f t="shared" si="177"/>
        <v>0</v>
      </c>
      <c r="T48" s="879">
        <f t="shared" si="177"/>
        <v>0</v>
      </c>
      <c r="U48" s="879">
        <f t="shared" si="177"/>
        <v>0</v>
      </c>
      <c r="V48" s="879">
        <f t="shared" si="177"/>
        <v>0</v>
      </c>
      <c r="W48" s="879">
        <f t="shared" si="177"/>
        <v>0</v>
      </c>
      <c r="X48" s="879">
        <f t="shared" si="177"/>
        <v>0</v>
      </c>
      <c r="Y48" s="879">
        <f t="shared" si="177"/>
        <v>0</v>
      </c>
      <c r="Z48" s="879">
        <f t="shared" si="177"/>
        <v>0</v>
      </c>
      <c r="AA48" s="879">
        <f t="shared" si="177"/>
        <v>0</v>
      </c>
      <c r="AB48" s="879">
        <f t="shared" si="177"/>
        <v>0</v>
      </c>
      <c r="AC48" s="879">
        <f t="shared" si="177"/>
        <v>0</v>
      </c>
    </row>
    <row r="49" spans="4:29" x14ac:dyDescent="0.2">
      <c r="D49" s="879"/>
      <c r="E49" s="879"/>
      <c r="F49" s="879"/>
      <c r="G49" s="879">
        <f t="shared" si="177"/>
        <v>0</v>
      </c>
      <c r="H49" s="879">
        <f t="shared" si="177"/>
        <v>0</v>
      </c>
      <c r="I49" s="879">
        <f t="shared" si="177"/>
        <v>0</v>
      </c>
      <c r="J49" s="879">
        <f t="shared" si="177"/>
        <v>0</v>
      </c>
      <c r="K49" s="879">
        <f t="shared" si="177"/>
        <v>0</v>
      </c>
      <c r="L49" s="879">
        <f t="shared" si="177"/>
        <v>0</v>
      </c>
      <c r="M49" s="879">
        <f t="shared" si="177"/>
        <v>0</v>
      </c>
      <c r="N49" s="879"/>
      <c r="O49" s="879">
        <f t="shared" si="177"/>
        <v>0</v>
      </c>
      <c r="P49" s="879">
        <f t="shared" si="177"/>
        <v>0</v>
      </c>
      <c r="Q49" s="879">
        <f t="shared" si="177"/>
        <v>0</v>
      </c>
      <c r="R49" s="879">
        <f t="shared" si="177"/>
        <v>0</v>
      </c>
      <c r="S49" s="879">
        <f t="shared" si="177"/>
        <v>0</v>
      </c>
      <c r="T49" s="879">
        <f t="shared" si="177"/>
        <v>0</v>
      </c>
      <c r="U49" s="879">
        <f t="shared" si="177"/>
        <v>0</v>
      </c>
      <c r="V49" s="879"/>
      <c r="W49" s="879">
        <f t="shared" si="177"/>
        <v>0</v>
      </c>
      <c r="X49" s="879">
        <f t="shared" si="177"/>
        <v>0</v>
      </c>
      <c r="Y49" s="879">
        <f t="shared" si="177"/>
        <v>0</v>
      </c>
      <c r="Z49" s="879">
        <f t="shared" si="177"/>
        <v>0</v>
      </c>
      <c r="AA49" s="879">
        <f t="shared" si="177"/>
        <v>0</v>
      </c>
      <c r="AB49" s="879">
        <f t="shared" si="177"/>
        <v>0</v>
      </c>
      <c r="AC49" s="879">
        <f t="shared" si="177"/>
        <v>0</v>
      </c>
    </row>
    <row r="50" spans="4:29" ht="13.5" customHeight="1" x14ac:dyDescent="0.2">
      <c r="D50" s="879"/>
      <c r="E50" s="879"/>
      <c r="F50" s="879"/>
      <c r="G50" s="879"/>
      <c r="H50" s="879"/>
      <c r="I50" s="879"/>
      <c r="J50" s="879"/>
      <c r="K50" s="879"/>
      <c r="L50" s="879"/>
      <c r="M50" s="879"/>
      <c r="N50" s="879"/>
      <c r="O50" s="879"/>
      <c r="P50" s="879"/>
      <c r="Q50" s="879"/>
      <c r="R50" s="879"/>
      <c r="S50" s="879"/>
      <c r="T50" s="879"/>
      <c r="U50" s="879"/>
      <c r="V50" s="879"/>
      <c r="W50" s="879"/>
      <c r="X50" s="879"/>
      <c r="Y50" s="879"/>
      <c r="Z50" s="879"/>
      <c r="AA50" s="879"/>
      <c r="AB50" s="879"/>
      <c r="AC50" s="879"/>
    </row>
    <row r="51" spans="4:29" x14ac:dyDescent="0.2">
      <c r="D51" s="879">
        <f>D45-D42</f>
        <v>0</v>
      </c>
      <c r="E51" s="879">
        <f t="shared" ref="E51:AC51" si="178">E45-E42</f>
        <v>0</v>
      </c>
      <c r="F51" s="879">
        <f t="shared" si="178"/>
        <v>0</v>
      </c>
      <c r="G51" s="879">
        <f t="shared" si="178"/>
        <v>0</v>
      </c>
      <c r="H51" s="879">
        <f t="shared" si="178"/>
        <v>0</v>
      </c>
      <c r="I51" s="879">
        <f t="shared" si="178"/>
        <v>0</v>
      </c>
      <c r="J51" s="879">
        <f t="shared" si="178"/>
        <v>0</v>
      </c>
      <c r="K51" s="879">
        <f t="shared" si="178"/>
        <v>0</v>
      </c>
      <c r="L51" s="879">
        <f t="shared" si="178"/>
        <v>0</v>
      </c>
      <c r="M51" s="879">
        <f t="shared" si="178"/>
        <v>0</v>
      </c>
      <c r="N51" s="879">
        <f t="shared" si="178"/>
        <v>0</v>
      </c>
      <c r="O51" s="879">
        <f t="shared" si="178"/>
        <v>0</v>
      </c>
      <c r="P51" s="879">
        <f t="shared" si="178"/>
        <v>0</v>
      </c>
      <c r="Q51" s="879">
        <f t="shared" si="178"/>
        <v>0</v>
      </c>
      <c r="R51" s="879">
        <f t="shared" si="178"/>
        <v>0</v>
      </c>
      <c r="S51" s="879">
        <f t="shared" si="178"/>
        <v>0</v>
      </c>
      <c r="T51" s="879">
        <f t="shared" si="178"/>
        <v>0</v>
      </c>
      <c r="U51" s="879">
        <f t="shared" si="178"/>
        <v>0</v>
      </c>
      <c r="V51" s="879">
        <f t="shared" si="178"/>
        <v>0</v>
      </c>
      <c r="W51" s="879">
        <f t="shared" si="178"/>
        <v>0</v>
      </c>
      <c r="X51" s="879">
        <f t="shared" si="178"/>
        <v>0</v>
      </c>
      <c r="Y51" s="879">
        <f t="shared" si="178"/>
        <v>0</v>
      </c>
      <c r="Z51" s="879">
        <f t="shared" si="178"/>
        <v>0</v>
      </c>
      <c r="AA51" s="879">
        <f t="shared" si="178"/>
        <v>0</v>
      </c>
      <c r="AB51" s="879">
        <f t="shared" si="178"/>
        <v>0</v>
      </c>
      <c r="AC51" s="879">
        <f t="shared" si="178"/>
        <v>0</v>
      </c>
    </row>
    <row r="52" spans="4:29" ht="13.5" customHeight="1" x14ac:dyDescent="0.2">
      <c r="D52" s="879">
        <f>D46-D42</f>
        <v>0</v>
      </c>
      <c r="E52" s="879">
        <f t="shared" ref="E52:AC52" si="179">E46-E42</f>
        <v>0</v>
      </c>
      <c r="F52" s="879">
        <f t="shared" si="179"/>
        <v>0</v>
      </c>
      <c r="G52" s="879">
        <f t="shared" si="179"/>
        <v>0</v>
      </c>
      <c r="H52" s="879">
        <f t="shared" si="179"/>
        <v>0</v>
      </c>
      <c r="I52" s="879">
        <f t="shared" si="179"/>
        <v>0</v>
      </c>
      <c r="J52" s="879">
        <f t="shared" si="179"/>
        <v>0</v>
      </c>
      <c r="K52" s="879">
        <f t="shared" si="179"/>
        <v>0</v>
      </c>
      <c r="L52" s="879">
        <f t="shared" si="179"/>
        <v>0</v>
      </c>
      <c r="M52" s="879">
        <f t="shared" si="179"/>
        <v>0</v>
      </c>
      <c r="N52" s="879">
        <f t="shared" si="179"/>
        <v>0</v>
      </c>
      <c r="O52" s="879">
        <f t="shared" si="179"/>
        <v>0</v>
      </c>
      <c r="P52" s="879">
        <f t="shared" si="179"/>
        <v>0</v>
      </c>
      <c r="Q52" s="879">
        <f t="shared" si="179"/>
        <v>0</v>
      </c>
      <c r="R52" s="879">
        <f t="shared" si="179"/>
        <v>0</v>
      </c>
      <c r="S52" s="879">
        <f t="shared" si="179"/>
        <v>0</v>
      </c>
      <c r="T52" s="879">
        <f t="shared" si="179"/>
        <v>0</v>
      </c>
      <c r="U52" s="879">
        <f t="shared" si="179"/>
        <v>0</v>
      </c>
      <c r="V52" s="879">
        <f t="shared" si="179"/>
        <v>0</v>
      </c>
      <c r="W52" s="879">
        <f t="shared" si="179"/>
        <v>0</v>
      </c>
      <c r="X52" s="879">
        <f t="shared" si="179"/>
        <v>0</v>
      </c>
      <c r="Y52" s="879">
        <f t="shared" si="179"/>
        <v>0</v>
      </c>
      <c r="Z52" s="879">
        <f t="shared" si="179"/>
        <v>0</v>
      </c>
      <c r="AA52" s="879">
        <f t="shared" si="179"/>
        <v>0</v>
      </c>
      <c r="AB52" s="879">
        <f t="shared" si="179"/>
        <v>0</v>
      </c>
      <c r="AC52" s="879">
        <f t="shared" si="179"/>
        <v>0</v>
      </c>
    </row>
    <row r="54" spans="4:29" ht="13.5" customHeight="1" x14ac:dyDescent="0.2"/>
    <row r="58" spans="4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9055118110236221" right="0.19685039370078741" top="0.6692913385826772" bottom="0.55118110236220474" header="0.35433070866141736" footer="0.19685039370078741"/>
  <pageSetup paperSize="9" scale="68" firstPageNumber="35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28FA-A6AF-43E9-A16D-691B9BACABF8}">
  <sheetPr>
    <tabColor rgb="FF92D050"/>
  </sheetPr>
  <dimension ref="A1:AC70"/>
  <sheetViews>
    <sheetView view="pageBreakPreview" zoomScaleNormal="100" zoomScaleSheetLayoutView="100" workbookViewId="0"/>
  </sheetViews>
  <sheetFormatPr defaultColWidth="9" defaultRowHeight="13.2" x14ac:dyDescent="0.2"/>
  <cols>
    <col min="1" max="1" width="6.6640625" style="11" customWidth="1"/>
    <col min="2" max="2" width="10.33203125" style="11" customWidth="1"/>
    <col min="3" max="3" width="3.33203125" style="11" customWidth="1"/>
    <col min="4" max="4" width="12.6640625" style="11" customWidth="1"/>
    <col min="5" max="5" width="7.33203125" style="11" customWidth="1"/>
    <col min="6" max="6" width="6.6640625" style="11" customWidth="1"/>
    <col min="7" max="11" width="7.109375" style="11" customWidth="1"/>
    <col min="12" max="12" width="6.88671875" style="11" customWidth="1"/>
    <col min="13" max="14" width="6.6640625" style="11" customWidth="1"/>
    <col min="15" max="15" width="5.109375" style="11" hidden="1" customWidth="1"/>
    <col min="16" max="16" width="3.33203125" style="11" customWidth="1"/>
    <col min="17" max="17" width="12.6640625" style="11" customWidth="1"/>
    <col min="18" max="18" width="7.33203125" style="11" customWidth="1"/>
    <col min="19" max="19" width="6.6640625" style="11" customWidth="1"/>
    <col min="20" max="24" width="7.109375" style="11" customWidth="1"/>
    <col min="25" max="27" width="6.6640625" style="11" customWidth="1"/>
    <col min="28" max="29" width="8" style="11" customWidth="1"/>
    <col min="30" max="16384" width="9" style="11"/>
  </cols>
  <sheetData>
    <row r="1" spans="1:29" x14ac:dyDescent="0.2">
      <c r="G1" s="11">
        <v>2</v>
      </c>
      <c r="H1" s="11">
        <v>2</v>
      </c>
      <c r="I1" s="11">
        <v>5</v>
      </c>
      <c r="J1" s="11">
        <v>6</v>
      </c>
      <c r="K1" s="11">
        <v>7</v>
      </c>
      <c r="M1" s="11">
        <v>8</v>
      </c>
    </row>
    <row r="2" spans="1:29" ht="14.4" x14ac:dyDescent="0.2">
      <c r="C2" s="12" t="s">
        <v>195</v>
      </c>
      <c r="P2" s="12" t="s">
        <v>196</v>
      </c>
    </row>
    <row r="3" spans="1:29" ht="9.75" customHeight="1" x14ac:dyDescent="0.2">
      <c r="C3" s="12"/>
    </row>
    <row r="5" spans="1:29" x14ac:dyDescent="0.2">
      <c r="G5" s="13" t="s">
        <v>197</v>
      </c>
      <c r="T5" s="13" t="s">
        <v>197</v>
      </c>
    </row>
    <row r="6" spans="1:29" x14ac:dyDescent="0.2">
      <c r="G6" s="13" t="s">
        <v>198</v>
      </c>
      <c r="T6" s="13" t="s">
        <v>198</v>
      </c>
    </row>
    <row r="7" spans="1:29" ht="14.25" customHeight="1" x14ac:dyDescent="0.2">
      <c r="G7" s="13" t="s">
        <v>199</v>
      </c>
      <c r="T7" s="13" t="s">
        <v>199</v>
      </c>
    </row>
    <row r="8" spans="1:29" ht="13.8" thickBot="1" x14ac:dyDescent="0.25">
      <c r="C8" s="11" t="s">
        <v>200</v>
      </c>
      <c r="M8" s="14"/>
      <c r="N8" s="14" t="s">
        <v>201</v>
      </c>
      <c r="P8" s="11" t="s">
        <v>202</v>
      </c>
      <c r="Z8" s="14"/>
      <c r="AA8" s="14" t="s">
        <v>201</v>
      </c>
    </row>
    <row r="9" spans="1:29" ht="7.5" customHeight="1" x14ac:dyDescent="0.2">
      <c r="C9" s="15"/>
      <c r="D9" s="16"/>
      <c r="E9" s="17" t="s">
        <v>203</v>
      </c>
      <c r="F9" s="18" t="s">
        <v>204</v>
      </c>
      <c r="G9" s="19"/>
      <c r="H9" s="19"/>
      <c r="I9" s="20"/>
      <c r="J9" s="20"/>
      <c r="K9" s="20"/>
      <c r="L9" s="21"/>
      <c r="M9" s="22" t="s">
        <v>205</v>
      </c>
      <c r="N9" s="22" t="s">
        <v>206</v>
      </c>
      <c r="P9" s="15"/>
      <c r="Q9" s="16"/>
      <c r="R9" s="17" t="s">
        <v>203</v>
      </c>
      <c r="S9" s="18" t="s">
        <v>204</v>
      </c>
      <c r="T9" s="19"/>
      <c r="U9" s="19"/>
      <c r="V9" s="20"/>
      <c r="W9" s="20"/>
      <c r="X9" s="20"/>
      <c r="Y9" s="21"/>
      <c r="Z9" s="22" t="s">
        <v>205</v>
      </c>
      <c r="AA9" s="22" t="s">
        <v>206</v>
      </c>
    </row>
    <row r="10" spans="1:29" ht="7.5" customHeight="1" x14ac:dyDescent="0.2">
      <c r="C10" s="23"/>
      <c r="D10" s="24"/>
      <c r="E10" s="25"/>
      <c r="F10" s="26"/>
      <c r="G10" s="27" t="s">
        <v>207</v>
      </c>
      <c r="H10" s="27" t="s">
        <v>208</v>
      </c>
      <c r="I10" s="28"/>
      <c r="J10" s="28"/>
      <c r="K10" s="28"/>
      <c r="L10" s="29" t="s">
        <v>209</v>
      </c>
      <c r="M10" s="30"/>
      <c r="N10" s="30"/>
      <c r="P10" s="23"/>
      <c r="Q10" s="24"/>
      <c r="R10" s="25"/>
      <c r="S10" s="26"/>
      <c r="T10" s="27" t="s">
        <v>207</v>
      </c>
      <c r="U10" s="27" t="s">
        <v>208</v>
      </c>
      <c r="V10" s="28"/>
      <c r="W10" s="28"/>
      <c r="X10" s="28"/>
      <c r="Y10" s="29" t="s">
        <v>209</v>
      </c>
      <c r="Z10" s="30"/>
      <c r="AA10" s="30"/>
    </row>
    <row r="11" spans="1:29" ht="74.25" customHeight="1" x14ac:dyDescent="0.2">
      <c r="A11" s="31" t="s">
        <v>210</v>
      </c>
      <c r="B11" s="11" t="s">
        <v>211</v>
      </c>
      <c r="C11" s="32"/>
      <c r="D11" s="33"/>
      <c r="E11" s="34"/>
      <c r="F11" s="35"/>
      <c r="G11" s="36"/>
      <c r="H11" s="36"/>
      <c r="I11" s="37" t="s">
        <v>212</v>
      </c>
      <c r="J11" s="37" t="s">
        <v>213</v>
      </c>
      <c r="K11" s="38" t="s">
        <v>214</v>
      </c>
      <c r="L11" s="39"/>
      <c r="M11" s="40"/>
      <c r="N11" s="40"/>
      <c r="P11" s="32"/>
      <c r="Q11" s="33"/>
      <c r="R11" s="34"/>
      <c r="S11" s="35"/>
      <c r="T11" s="36"/>
      <c r="U11" s="36"/>
      <c r="V11" s="37" t="s">
        <v>212</v>
      </c>
      <c r="W11" s="37" t="s">
        <v>213</v>
      </c>
      <c r="X11" s="38" t="s">
        <v>214</v>
      </c>
      <c r="Y11" s="39"/>
      <c r="Z11" s="40"/>
      <c r="AA11" s="40"/>
      <c r="AB11" s="11" t="s">
        <v>211</v>
      </c>
      <c r="AC11" s="31" t="s">
        <v>215</v>
      </c>
    </row>
    <row r="12" spans="1:29" ht="15" customHeight="1" x14ac:dyDescent="0.2">
      <c r="A12" s="41">
        <f>B12-E12</f>
        <v>0</v>
      </c>
      <c r="B12" s="11">
        <f>F12+M12+N12</f>
        <v>379</v>
      </c>
      <c r="C12" s="42" t="s">
        <v>216</v>
      </c>
      <c r="D12" s="43"/>
      <c r="E12" s="44">
        <f>F12+M12+N12</f>
        <v>379</v>
      </c>
      <c r="F12" s="45">
        <f>F15+F18+F21+F24+F27+F30</f>
        <v>287</v>
      </c>
      <c r="G12" s="46">
        <f>G15+G18+G21+G24+G27+G30</f>
        <v>134</v>
      </c>
      <c r="H12" s="46">
        <f>H15+H18+H21+H24+H27+H30</f>
        <v>77</v>
      </c>
      <c r="I12" s="46">
        <f>I15+I18+I21+I24+I27+I30</f>
        <v>52</v>
      </c>
      <c r="J12" s="46">
        <f t="shared" ref="J12" si="0">J15+J18+J21+J24+J27+J30</f>
        <v>21</v>
      </c>
      <c r="K12" s="47">
        <f>K15+K18+K21+K24+K27+K30</f>
        <v>3</v>
      </c>
      <c r="L12" s="48">
        <f>L15+L18+L21+L24+L27+L30</f>
        <v>76</v>
      </c>
      <c r="M12" s="49">
        <f>M15+M18+M21+M24+M27+M30</f>
        <v>67</v>
      </c>
      <c r="N12" s="49">
        <f>N15+N18+N21+N24+N27+N30</f>
        <v>25</v>
      </c>
      <c r="P12" s="42" t="s">
        <v>216</v>
      </c>
      <c r="Q12" s="43"/>
      <c r="R12" s="50">
        <f>S12+Z12+AA12</f>
        <v>283</v>
      </c>
      <c r="S12" s="45">
        <f>S15+S18+S21+S24+S27+S30</f>
        <v>162</v>
      </c>
      <c r="T12" s="46">
        <f>T15+T18+T21+T24+T27+T30</f>
        <v>69</v>
      </c>
      <c r="U12" s="46">
        <f>U15+U18+U21+U24+U27+U30</f>
        <v>48</v>
      </c>
      <c r="V12" s="46">
        <f t="shared" ref="V12:AA12" si="1">V15+V18+V21+V24+V27+V30</f>
        <v>32</v>
      </c>
      <c r="W12" s="46">
        <f>W15+W18+W21+W24+W27+W30</f>
        <v>10</v>
      </c>
      <c r="X12" s="47">
        <f t="shared" si="1"/>
        <v>3</v>
      </c>
      <c r="Y12" s="48">
        <f>Y15+Y18+Y21+Y24+Y27+Y30</f>
        <v>45</v>
      </c>
      <c r="Z12" s="49">
        <f>Z15+Z18+Z21+Z24+Z27+Z30</f>
        <v>79</v>
      </c>
      <c r="AA12" s="49">
        <f t="shared" si="1"/>
        <v>42</v>
      </c>
      <c r="AB12" s="11">
        <f>S12+Z12+AA12</f>
        <v>283</v>
      </c>
      <c r="AC12" s="41">
        <f>AB12-R12</f>
        <v>0</v>
      </c>
    </row>
    <row r="13" spans="1:29" ht="15" customHeight="1" x14ac:dyDescent="0.2">
      <c r="A13" s="41">
        <f>1-B13</f>
        <v>0</v>
      </c>
      <c r="B13" s="51">
        <f>F13+M13+N13</f>
        <v>1</v>
      </c>
      <c r="C13" s="52"/>
      <c r="D13" s="53"/>
      <c r="E13" s="54"/>
      <c r="F13" s="55">
        <f>IFERROR(F12/$E12,0)</f>
        <v>0.75725593667546176</v>
      </c>
      <c r="G13" s="56">
        <f t="shared" ref="G13:N13" si="2">IFERROR(G12/$E12,0)</f>
        <v>0.35356200527704484</v>
      </c>
      <c r="H13" s="56">
        <f t="shared" si="2"/>
        <v>0.20316622691292877</v>
      </c>
      <c r="I13" s="56">
        <f t="shared" si="2"/>
        <v>0.13720316622691292</v>
      </c>
      <c r="J13" s="56">
        <f t="shared" si="2"/>
        <v>5.5408970976253295E-2</v>
      </c>
      <c r="K13" s="57">
        <f t="shared" si="2"/>
        <v>7.9155672823219003E-3</v>
      </c>
      <c r="L13" s="58">
        <f t="shared" si="2"/>
        <v>0.20052770448548812</v>
      </c>
      <c r="M13" s="59">
        <f t="shared" si="2"/>
        <v>0.17678100263852242</v>
      </c>
      <c r="N13" s="59">
        <f t="shared" si="2"/>
        <v>6.5963060686015831E-2</v>
      </c>
      <c r="P13" s="52"/>
      <c r="Q13" s="53"/>
      <c r="R13" s="60"/>
      <c r="S13" s="55">
        <f>IFERROR(S12/$R12,0)</f>
        <v>0.57243816254416957</v>
      </c>
      <c r="T13" s="56">
        <f t="shared" ref="T13:AA13" si="3">IFERROR(T12/$R12,0)</f>
        <v>0.24381625441696114</v>
      </c>
      <c r="U13" s="56">
        <f t="shared" si="3"/>
        <v>0.16961130742049471</v>
      </c>
      <c r="V13" s="56">
        <f t="shared" si="3"/>
        <v>0.11307420494699646</v>
      </c>
      <c r="W13" s="56">
        <f t="shared" si="3"/>
        <v>3.5335689045936397E-2</v>
      </c>
      <c r="X13" s="57">
        <f t="shared" si="3"/>
        <v>1.0600706713780919E-2</v>
      </c>
      <c r="Y13" s="58">
        <f t="shared" si="3"/>
        <v>0.15901060070671377</v>
      </c>
      <c r="Z13" s="59">
        <f t="shared" si="3"/>
        <v>0.27915194346289751</v>
      </c>
      <c r="AA13" s="59">
        <f t="shared" si="3"/>
        <v>0.14840989399293286</v>
      </c>
      <c r="AB13" s="51">
        <f>S13+Z13+AA13</f>
        <v>1</v>
      </c>
      <c r="AC13" s="41">
        <f>1-AB13</f>
        <v>0</v>
      </c>
    </row>
    <row r="14" spans="1:29" ht="15" customHeight="1" thickBot="1" x14ac:dyDescent="0.25">
      <c r="A14" s="41">
        <f>1-B14</f>
        <v>0</v>
      </c>
      <c r="B14" s="51">
        <f>SUM(G14:K14)</f>
        <v>1</v>
      </c>
      <c r="C14" s="61"/>
      <c r="D14" s="62"/>
      <c r="E14" s="63"/>
      <c r="F14" s="64"/>
      <c r="G14" s="65">
        <f>G12/F12</f>
        <v>0.46689895470383275</v>
      </c>
      <c r="H14" s="65">
        <f>H12/F12</f>
        <v>0.26829268292682928</v>
      </c>
      <c r="I14" s="65">
        <f>I12/F12</f>
        <v>0.18118466898954705</v>
      </c>
      <c r="J14" s="65">
        <f>J12/F12</f>
        <v>7.3170731707317069E-2</v>
      </c>
      <c r="K14" s="66">
        <f>K12/F12</f>
        <v>1.0452961672473868E-2</v>
      </c>
      <c r="L14" s="67">
        <f>L12/F12</f>
        <v>0.26480836236933797</v>
      </c>
      <c r="M14" s="68"/>
      <c r="N14" s="68"/>
      <c r="P14" s="61"/>
      <c r="Q14" s="62"/>
      <c r="R14" s="69"/>
      <c r="S14" s="64"/>
      <c r="T14" s="65">
        <f>IFERROR(T12/$S12,0)</f>
        <v>0.42592592592592593</v>
      </c>
      <c r="U14" s="65">
        <f>U12/S12</f>
        <v>0.29629629629629628</v>
      </c>
      <c r="V14" s="65">
        <f>V12/S12</f>
        <v>0.19753086419753085</v>
      </c>
      <c r="W14" s="65">
        <f>W12/S12</f>
        <v>6.1728395061728392E-2</v>
      </c>
      <c r="X14" s="66">
        <f>X12/S12</f>
        <v>1.8518518518518517E-2</v>
      </c>
      <c r="Y14" s="67">
        <f>Y12/S12</f>
        <v>0.27777777777777779</v>
      </c>
      <c r="Z14" s="68"/>
      <c r="AA14" s="68"/>
      <c r="AB14" s="51">
        <f>SUM(T14:X14)</f>
        <v>0.99999999999999989</v>
      </c>
      <c r="AC14" s="41">
        <f>1-AB14</f>
        <v>0</v>
      </c>
    </row>
    <row r="15" spans="1:29" ht="15" customHeight="1" thickTop="1" x14ac:dyDescent="0.2">
      <c r="A15" s="41">
        <f>B15-E15</f>
        <v>0</v>
      </c>
      <c r="B15" s="11">
        <f>F15+M15+N15</f>
        <v>44</v>
      </c>
      <c r="C15" s="70" t="s">
        <v>217</v>
      </c>
      <c r="D15" s="71" t="s">
        <v>218</v>
      </c>
      <c r="E15" s="72">
        <f>[1]表1!E14</f>
        <v>44</v>
      </c>
      <c r="F15" s="73">
        <f>SUM(G15:K15)</f>
        <v>32</v>
      </c>
      <c r="G15" s="74">
        <v>16</v>
      </c>
      <c r="H15" s="74">
        <v>10</v>
      </c>
      <c r="I15" s="74">
        <v>6</v>
      </c>
      <c r="J15" s="74">
        <v>0</v>
      </c>
      <c r="K15" s="75">
        <v>0</v>
      </c>
      <c r="L15" s="76">
        <f>SUM(I15:K15)</f>
        <v>6</v>
      </c>
      <c r="M15" s="77">
        <v>8</v>
      </c>
      <c r="N15" s="49">
        <f t="shared" ref="N15" si="4">E15-F15-M15</f>
        <v>4</v>
      </c>
      <c r="P15" s="70" t="s">
        <v>217</v>
      </c>
      <c r="Q15" s="71" t="s">
        <v>218</v>
      </c>
      <c r="R15" s="72">
        <f>[1]表1!G14</f>
        <v>11</v>
      </c>
      <c r="S15" s="73">
        <f>SUM(T15:X15)</f>
        <v>7</v>
      </c>
      <c r="T15" s="74">
        <v>3</v>
      </c>
      <c r="U15" s="74">
        <v>2</v>
      </c>
      <c r="V15" s="74">
        <v>2</v>
      </c>
      <c r="W15" s="74">
        <v>0</v>
      </c>
      <c r="X15" s="75">
        <v>0</v>
      </c>
      <c r="Y15" s="76">
        <f>SUM(V15:X15)</f>
        <v>2</v>
      </c>
      <c r="Z15" s="77">
        <v>3</v>
      </c>
      <c r="AA15" s="77">
        <f>R15-S15-Z15</f>
        <v>1</v>
      </c>
      <c r="AB15" s="11">
        <f>S15+Z15+AA15</f>
        <v>11</v>
      </c>
      <c r="AC15" s="41">
        <f t="shared" ref="AC15" si="5">AB15-R15</f>
        <v>0</v>
      </c>
    </row>
    <row r="16" spans="1:29" ht="15" customHeight="1" x14ac:dyDescent="0.2">
      <c r="A16" s="41">
        <f>1-B16</f>
        <v>0</v>
      </c>
      <c r="B16" s="51">
        <f>F16+M16+N16</f>
        <v>1</v>
      </c>
      <c r="C16" s="78"/>
      <c r="D16" s="79"/>
      <c r="E16" s="80"/>
      <c r="F16" s="55">
        <f>IFERROR(F15/$E15,0)</f>
        <v>0.72727272727272729</v>
      </c>
      <c r="G16" s="56">
        <f t="shared" ref="G16:N16" si="6">IFERROR(G15/$E15,0)</f>
        <v>0.36363636363636365</v>
      </c>
      <c r="H16" s="56">
        <f t="shared" si="6"/>
        <v>0.22727272727272727</v>
      </c>
      <c r="I16" s="56">
        <f t="shared" si="6"/>
        <v>0.13636363636363635</v>
      </c>
      <c r="J16" s="56">
        <f t="shared" si="6"/>
        <v>0</v>
      </c>
      <c r="K16" s="57">
        <f t="shared" si="6"/>
        <v>0</v>
      </c>
      <c r="L16" s="58">
        <f t="shared" si="6"/>
        <v>0.13636363636363635</v>
      </c>
      <c r="M16" s="59">
        <f t="shared" si="6"/>
        <v>0.18181818181818182</v>
      </c>
      <c r="N16" s="59">
        <f t="shared" si="6"/>
        <v>9.0909090909090912E-2</v>
      </c>
      <c r="P16" s="78"/>
      <c r="Q16" s="79"/>
      <c r="R16" s="80"/>
      <c r="S16" s="55">
        <f>IFERROR(S15/$R15,0)</f>
        <v>0.63636363636363635</v>
      </c>
      <c r="T16" s="56">
        <f t="shared" ref="T16:AA16" si="7">IFERROR(T15/$R15,0)</f>
        <v>0.27272727272727271</v>
      </c>
      <c r="U16" s="56">
        <f t="shared" si="7"/>
        <v>0.18181818181818182</v>
      </c>
      <c r="V16" s="56">
        <f t="shared" si="7"/>
        <v>0.18181818181818182</v>
      </c>
      <c r="W16" s="56">
        <f t="shared" si="7"/>
        <v>0</v>
      </c>
      <c r="X16" s="57">
        <f t="shared" si="7"/>
        <v>0</v>
      </c>
      <c r="Y16" s="58">
        <f t="shared" si="7"/>
        <v>0.18181818181818182</v>
      </c>
      <c r="Z16" s="59">
        <f t="shared" si="7"/>
        <v>0.27272727272727271</v>
      </c>
      <c r="AA16" s="59">
        <f t="shared" si="7"/>
        <v>9.0909090909090912E-2</v>
      </c>
      <c r="AB16" s="51">
        <f>S16+Z16+AA16</f>
        <v>1</v>
      </c>
      <c r="AC16" s="41">
        <f t="shared" ref="AC16:AC17" si="8">1-AB16</f>
        <v>0</v>
      </c>
    </row>
    <row r="17" spans="1:29" ht="15" customHeight="1" x14ac:dyDescent="0.2">
      <c r="A17" s="41">
        <f>1-B17</f>
        <v>0</v>
      </c>
      <c r="B17" s="51">
        <f>SUM(G17:K17)</f>
        <v>1</v>
      </c>
      <c r="C17" s="78"/>
      <c r="D17" s="79"/>
      <c r="E17" s="81"/>
      <c r="F17" s="82"/>
      <c r="G17" s="83">
        <f>G15/F15</f>
        <v>0.5</v>
      </c>
      <c r="H17" s="83">
        <f>H15/F15</f>
        <v>0.3125</v>
      </c>
      <c r="I17" s="83">
        <f>I15/F15</f>
        <v>0.1875</v>
      </c>
      <c r="J17" s="83">
        <f>J15/F15</f>
        <v>0</v>
      </c>
      <c r="K17" s="84">
        <f>K15/F15</f>
        <v>0</v>
      </c>
      <c r="L17" s="85">
        <f>L15/F15</f>
        <v>0.1875</v>
      </c>
      <c r="M17" s="86"/>
      <c r="N17" s="86"/>
      <c r="P17" s="78"/>
      <c r="Q17" s="79"/>
      <c r="R17" s="87"/>
      <c r="S17" s="82"/>
      <c r="T17" s="83">
        <f>T15/S15</f>
        <v>0.42857142857142855</v>
      </c>
      <c r="U17" s="83">
        <f>U15/S15</f>
        <v>0.2857142857142857</v>
      </c>
      <c r="V17" s="83">
        <f>V15/S15</f>
        <v>0.2857142857142857</v>
      </c>
      <c r="W17" s="83">
        <f>W15/S15</f>
        <v>0</v>
      </c>
      <c r="X17" s="84">
        <f>X15/S15</f>
        <v>0</v>
      </c>
      <c r="Y17" s="85">
        <f>Y15/S15</f>
        <v>0.2857142857142857</v>
      </c>
      <c r="Z17" s="86"/>
      <c r="AA17" s="86"/>
      <c r="AB17" s="51">
        <f>SUM(T17:X17)</f>
        <v>0.99999999999999989</v>
      </c>
      <c r="AC17" s="41">
        <f t="shared" si="8"/>
        <v>0</v>
      </c>
    </row>
    <row r="18" spans="1:29" ht="15" customHeight="1" x14ac:dyDescent="0.2">
      <c r="A18" s="41">
        <f t="shared" ref="A18" si="9">B18-E18</f>
        <v>0</v>
      </c>
      <c r="B18" s="11">
        <f t="shared" ref="B18:B19" si="10">F18+M18+N18</f>
        <v>73</v>
      </c>
      <c r="C18" s="78"/>
      <c r="D18" s="88" t="s">
        <v>219</v>
      </c>
      <c r="E18" s="89">
        <f>[1]表1!E17</f>
        <v>73</v>
      </c>
      <c r="F18" s="45">
        <f>SUM(G18:K18)</f>
        <v>59</v>
      </c>
      <c r="G18" s="46">
        <v>24</v>
      </c>
      <c r="H18" s="46">
        <v>16</v>
      </c>
      <c r="I18" s="46">
        <v>13</v>
      </c>
      <c r="J18" s="46">
        <v>6</v>
      </c>
      <c r="K18" s="47">
        <v>0</v>
      </c>
      <c r="L18" s="48">
        <f>SUM(I18:K18)</f>
        <v>19</v>
      </c>
      <c r="M18" s="49">
        <v>10</v>
      </c>
      <c r="N18" s="90">
        <f>E18-F18-M18</f>
        <v>4</v>
      </c>
      <c r="P18" s="78"/>
      <c r="Q18" s="88" t="s">
        <v>219</v>
      </c>
      <c r="R18" s="91">
        <f>[1]表1!G17</f>
        <v>58</v>
      </c>
      <c r="S18" s="45">
        <f>SUM(T18:X18)</f>
        <v>38</v>
      </c>
      <c r="T18" s="46">
        <v>12</v>
      </c>
      <c r="U18" s="46">
        <v>14</v>
      </c>
      <c r="V18" s="46">
        <v>8</v>
      </c>
      <c r="W18" s="46">
        <v>4</v>
      </c>
      <c r="X18" s="47">
        <v>0</v>
      </c>
      <c r="Y18" s="48">
        <f>SUM(V18:X18)</f>
        <v>12</v>
      </c>
      <c r="Z18" s="49">
        <v>14</v>
      </c>
      <c r="AA18" s="49">
        <f t="shared" ref="AA18" si="11">R18-S18-Z18</f>
        <v>6</v>
      </c>
      <c r="AB18" s="11">
        <f t="shared" ref="AB18:AB19" si="12">S18+Z18+AA18</f>
        <v>58</v>
      </c>
      <c r="AC18" s="41">
        <f t="shared" ref="AC18" si="13">AB18-R18</f>
        <v>0</v>
      </c>
    </row>
    <row r="19" spans="1:29" ht="15" customHeight="1" x14ac:dyDescent="0.2">
      <c r="A19" s="41">
        <f t="shared" ref="A19:A20" si="14">1-B19</f>
        <v>0</v>
      </c>
      <c r="B19" s="51">
        <f t="shared" si="10"/>
        <v>1</v>
      </c>
      <c r="C19" s="78"/>
      <c r="D19" s="79"/>
      <c r="E19" s="80"/>
      <c r="F19" s="55">
        <f>IFERROR(F18/$E18,0)</f>
        <v>0.80821917808219179</v>
      </c>
      <c r="G19" s="56">
        <f t="shared" ref="G19:N19" si="15">IFERROR(G18/$E18,0)</f>
        <v>0.32876712328767121</v>
      </c>
      <c r="H19" s="56">
        <f t="shared" si="15"/>
        <v>0.21917808219178081</v>
      </c>
      <c r="I19" s="56">
        <f t="shared" si="15"/>
        <v>0.17808219178082191</v>
      </c>
      <c r="J19" s="56">
        <f t="shared" si="15"/>
        <v>8.2191780821917804E-2</v>
      </c>
      <c r="K19" s="57">
        <f t="shared" si="15"/>
        <v>0</v>
      </c>
      <c r="L19" s="58">
        <f t="shared" si="15"/>
        <v>0.26027397260273971</v>
      </c>
      <c r="M19" s="59">
        <f t="shared" si="15"/>
        <v>0.13698630136986301</v>
      </c>
      <c r="N19" s="59">
        <f t="shared" si="15"/>
        <v>5.4794520547945202E-2</v>
      </c>
      <c r="P19" s="78"/>
      <c r="Q19" s="79"/>
      <c r="R19" s="80"/>
      <c r="S19" s="55">
        <f>IFERROR(S18/$R18,0)</f>
        <v>0.65517241379310343</v>
      </c>
      <c r="T19" s="56">
        <f t="shared" ref="T19:AA19" si="16">IFERROR(T18/$R18,0)</f>
        <v>0.20689655172413793</v>
      </c>
      <c r="U19" s="56">
        <f t="shared" si="16"/>
        <v>0.2413793103448276</v>
      </c>
      <c r="V19" s="56">
        <f t="shared" si="16"/>
        <v>0.13793103448275862</v>
      </c>
      <c r="W19" s="56">
        <f t="shared" si="16"/>
        <v>6.8965517241379309E-2</v>
      </c>
      <c r="X19" s="57">
        <f t="shared" si="16"/>
        <v>0</v>
      </c>
      <c r="Y19" s="58">
        <f t="shared" si="16"/>
        <v>0.20689655172413793</v>
      </c>
      <c r="Z19" s="59">
        <f t="shared" si="16"/>
        <v>0.2413793103448276</v>
      </c>
      <c r="AA19" s="59">
        <f t="shared" si="16"/>
        <v>0.10344827586206896</v>
      </c>
      <c r="AB19" s="51">
        <f t="shared" si="12"/>
        <v>1</v>
      </c>
      <c r="AC19" s="41">
        <f t="shared" ref="AC19:AC20" si="17">1-AB19</f>
        <v>0</v>
      </c>
    </row>
    <row r="20" spans="1:29" ht="15" customHeight="1" x14ac:dyDescent="0.2">
      <c r="A20" s="41">
        <f t="shared" si="14"/>
        <v>0</v>
      </c>
      <c r="B20" s="51">
        <f t="shared" ref="B20" si="18">SUM(G20:K20)</f>
        <v>1</v>
      </c>
      <c r="C20" s="78"/>
      <c r="D20" s="79"/>
      <c r="E20" s="92"/>
      <c r="F20" s="82"/>
      <c r="G20" s="83">
        <f>G18/F18</f>
        <v>0.40677966101694918</v>
      </c>
      <c r="H20" s="83">
        <f>H18/F18</f>
        <v>0.2711864406779661</v>
      </c>
      <c r="I20" s="83">
        <f>I18/F18</f>
        <v>0.22033898305084745</v>
      </c>
      <c r="J20" s="83">
        <f>J18/F18</f>
        <v>0.10169491525423729</v>
      </c>
      <c r="K20" s="84">
        <f>K18/F18</f>
        <v>0</v>
      </c>
      <c r="L20" s="85">
        <f>L18/F18</f>
        <v>0.32203389830508472</v>
      </c>
      <c r="M20" s="86"/>
      <c r="N20" s="86"/>
      <c r="P20" s="78"/>
      <c r="Q20" s="79"/>
      <c r="R20" s="92"/>
      <c r="S20" s="82"/>
      <c r="T20" s="83">
        <f>T18/S18</f>
        <v>0.31578947368421051</v>
      </c>
      <c r="U20" s="83">
        <f>U18/S18</f>
        <v>0.36842105263157893</v>
      </c>
      <c r="V20" s="83">
        <f>V18/S18</f>
        <v>0.21052631578947367</v>
      </c>
      <c r="W20" s="83">
        <f>W18/S18</f>
        <v>0.10526315789473684</v>
      </c>
      <c r="X20" s="84">
        <f>X18/S18</f>
        <v>0</v>
      </c>
      <c r="Y20" s="85">
        <f>Y18/S18</f>
        <v>0.31578947368421051</v>
      </c>
      <c r="Z20" s="86"/>
      <c r="AA20" s="86"/>
      <c r="AB20" s="51">
        <f t="shared" ref="AB20" si="19">SUM(T20:X20)</f>
        <v>0.99999999999999989</v>
      </c>
      <c r="AC20" s="41">
        <f t="shared" si="17"/>
        <v>0</v>
      </c>
    </row>
    <row r="21" spans="1:29" ht="15" customHeight="1" x14ac:dyDescent="0.2">
      <c r="A21" s="41">
        <f t="shared" ref="A21" si="20">B21-E21</f>
        <v>0</v>
      </c>
      <c r="B21" s="11">
        <f t="shared" ref="B21:B22" si="21">F21+M21+N21</f>
        <v>24</v>
      </c>
      <c r="C21" s="78"/>
      <c r="D21" s="93" t="s">
        <v>220</v>
      </c>
      <c r="E21" s="91">
        <f>[1]表1!E20</f>
        <v>24</v>
      </c>
      <c r="F21" s="45">
        <f>SUM(G21:K21)</f>
        <v>17</v>
      </c>
      <c r="G21" s="46">
        <v>3</v>
      </c>
      <c r="H21" s="46">
        <v>7</v>
      </c>
      <c r="I21" s="46">
        <v>4</v>
      </c>
      <c r="J21" s="46">
        <v>2</v>
      </c>
      <c r="K21" s="47">
        <v>1</v>
      </c>
      <c r="L21" s="48">
        <f>SUM(I21:K21)</f>
        <v>7</v>
      </c>
      <c r="M21" s="49">
        <v>6</v>
      </c>
      <c r="N21" s="49">
        <f t="shared" ref="N21" si="22">E21-F21-M21</f>
        <v>1</v>
      </c>
      <c r="P21" s="78"/>
      <c r="Q21" s="93" t="s">
        <v>220</v>
      </c>
      <c r="R21" s="91">
        <f>[1]表1!G20</f>
        <v>13</v>
      </c>
      <c r="S21" s="45">
        <f>SUM(T21:X21)</f>
        <v>4</v>
      </c>
      <c r="T21" s="46">
        <v>0</v>
      </c>
      <c r="U21" s="46">
        <v>3</v>
      </c>
      <c r="V21" s="46">
        <v>0</v>
      </c>
      <c r="W21" s="46">
        <v>0</v>
      </c>
      <c r="X21" s="47">
        <v>1</v>
      </c>
      <c r="Y21" s="48">
        <f>SUM(V21:X21)</f>
        <v>1</v>
      </c>
      <c r="Z21" s="49">
        <v>6</v>
      </c>
      <c r="AA21" s="49">
        <f t="shared" ref="AA21" si="23">R21-S21-Z21</f>
        <v>3</v>
      </c>
      <c r="AB21" s="11">
        <f t="shared" ref="AB21:AB22" si="24">S21+Z21+AA21</f>
        <v>13</v>
      </c>
      <c r="AC21" s="41">
        <f t="shared" ref="AC21" si="25">AB21-R21</f>
        <v>0</v>
      </c>
    </row>
    <row r="22" spans="1:29" ht="15" customHeight="1" x14ac:dyDescent="0.2">
      <c r="A22" s="41">
        <f t="shared" ref="A22:A23" si="26">1-B22</f>
        <v>0</v>
      </c>
      <c r="B22" s="51">
        <f t="shared" si="21"/>
        <v>1</v>
      </c>
      <c r="C22" s="78"/>
      <c r="D22" s="94"/>
      <c r="E22" s="80"/>
      <c r="F22" s="55">
        <f>IFERROR(F21/$E21,0)</f>
        <v>0.70833333333333337</v>
      </c>
      <c r="G22" s="56">
        <f t="shared" ref="G22:N22" si="27">IFERROR(G21/$E21,0)</f>
        <v>0.125</v>
      </c>
      <c r="H22" s="56">
        <f t="shared" si="27"/>
        <v>0.29166666666666669</v>
      </c>
      <c r="I22" s="56">
        <f t="shared" si="27"/>
        <v>0.16666666666666666</v>
      </c>
      <c r="J22" s="56">
        <f t="shared" si="27"/>
        <v>8.3333333333333329E-2</v>
      </c>
      <c r="K22" s="57">
        <f t="shared" si="27"/>
        <v>4.1666666666666664E-2</v>
      </c>
      <c r="L22" s="58">
        <f t="shared" si="27"/>
        <v>0.29166666666666669</v>
      </c>
      <c r="M22" s="59">
        <f t="shared" si="27"/>
        <v>0.25</v>
      </c>
      <c r="N22" s="59">
        <f t="shared" si="27"/>
        <v>4.1666666666666664E-2</v>
      </c>
      <c r="P22" s="78"/>
      <c r="Q22" s="94"/>
      <c r="R22" s="80"/>
      <c r="S22" s="55">
        <f>IFERROR(S21/$R21,0)</f>
        <v>0.30769230769230771</v>
      </c>
      <c r="T22" s="56">
        <f t="shared" ref="T22:AA22" si="28">IFERROR(T21/$R21,0)</f>
        <v>0</v>
      </c>
      <c r="U22" s="56">
        <f t="shared" si="28"/>
        <v>0.23076923076923078</v>
      </c>
      <c r="V22" s="56">
        <f t="shared" si="28"/>
        <v>0</v>
      </c>
      <c r="W22" s="56">
        <f t="shared" si="28"/>
        <v>0</v>
      </c>
      <c r="X22" s="57">
        <f t="shared" si="28"/>
        <v>7.6923076923076927E-2</v>
      </c>
      <c r="Y22" s="58">
        <f t="shared" si="28"/>
        <v>7.6923076923076927E-2</v>
      </c>
      <c r="Z22" s="59">
        <f t="shared" si="28"/>
        <v>0.46153846153846156</v>
      </c>
      <c r="AA22" s="59">
        <f t="shared" si="28"/>
        <v>0.23076923076923078</v>
      </c>
      <c r="AB22" s="51">
        <f t="shared" si="24"/>
        <v>1</v>
      </c>
      <c r="AC22" s="41">
        <f t="shared" ref="AC22:AC23" si="29">1-AB22</f>
        <v>0</v>
      </c>
    </row>
    <row r="23" spans="1:29" ht="15" customHeight="1" x14ac:dyDescent="0.2">
      <c r="A23" s="41">
        <f t="shared" si="26"/>
        <v>0</v>
      </c>
      <c r="B23" s="51">
        <f t="shared" ref="B23" si="30">SUM(G23:K23)</f>
        <v>1</v>
      </c>
      <c r="C23" s="78"/>
      <c r="D23" s="94"/>
      <c r="E23" s="92"/>
      <c r="F23" s="82"/>
      <c r="G23" s="83">
        <f>G21/F21</f>
        <v>0.17647058823529413</v>
      </c>
      <c r="H23" s="83">
        <f>H21/F21</f>
        <v>0.41176470588235292</v>
      </c>
      <c r="I23" s="83">
        <f>I21/F21</f>
        <v>0.23529411764705882</v>
      </c>
      <c r="J23" s="83">
        <f>J21/F21</f>
        <v>0.11764705882352941</v>
      </c>
      <c r="K23" s="84">
        <f>K21/F21</f>
        <v>5.8823529411764705E-2</v>
      </c>
      <c r="L23" s="85">
        <f>L21/F21</f>
        <v>0.41176470588235292</v>
      </c>
      <c r="M23" s="86"/>
      <c r="N23" s="86"/>
      <c r="P23" s="78"/>
      <c r="Q23" s="94"/>
      <c r="R23" s="92"/>
      <c r="S23" s="82"/>
      <c r="T23" s="83">
        <f>T21/S21</f>
        <v>0</v>
      </c>
      <c r="U23" s="83">
        <f>U21/S21</f>
        <v>0.75</v>
      </c>
      <c r="V23" s="83">
        <f>V21/S21</f>
        <v>0</v>
      </c>
      <c r="W23" s="83">
        <f>W21/S21</f>
        <v>0</v>
      </c>
      <c r="X23" s="84">
        <f>X21/S21</f>
        <v>0.25</v>
      </c>
      <c r="Y23" s="85">
        <f>Y21/S21</f>
        <v>0.25</v>
      </c>
      <c r="Z23" s="86"/>
      <c r="AA23" s="86"/>
      <c r="AB23" s="51">
        <f t="shared" ref="AB23" si="31">SUM(T23:X23)</f>
        <v>1</v>
      </c>
      <c r="AC23" s="41">
        <f t="shared" si="29"/>
        <v>0</v>
      </c>
    </row>
    <row r="24" spans="1:29" ht="15" customHeight="1" x14ac:dyDescent="0.2">
      <c r="A24" s="41">
        <f t="shared" ref="A24" si="32">B24-E24</f>
        <v>0</v>
      </c>
      <c r="B24" s="11">
        <f>F24+M24+N24</f>
        <v>81</v>
      </c>
      <c r="C24" s="78"/>
      <c r="D24" s="95" t="s">
        <v>221</v>
      </c>
      <c r="E24" s="91">
        <f>[1]表1!E23</f>
        <v>81</v>
      </c>
      <c r="F24" s="45">
        <f>SUM(G24:K24)</f>
        <v>59</v>
      </c>
      <c r="G24" s="46">
        <v>29</v>
      </c>
      <c r="H24" s="46">
        <v>15</v>
      </c>
      <c r="I24" s="46">
        <v>8</v>
      </c>
      <c r="J24" s="46">
        <v>6</v>
      </c>
      <c r="K24" s="47">
        <v>1</v>
      </c>
      <c r="L24" s="48">
        <f>SUM(I24:K24)</f>
        <v>15</v>
      </c>
      <c r="M24" s="49">
        <v>17</v>
      </c>
      <c r="N24" s="49">
        <f t="shared" ref="N24" si="33">E24-F24-M24</f>
        <v>5</v>
      </c>
      <c r="P24" s="78"/>
      <c r="Q24" s="95" t="s">
        <v>221</v>
      </c>
      <c r="R24" s="91">
        <f>[1]表1!G23</f>
        <v>70</v>
      </c>
      <c r="S24" s="45">
        <f>SUM(T24:X24)</f>
        <v>39</v>
      </c>
      <c r="T24" s="46">
        <v>20</v>
      </c>
      <c r="U24" s="46">
        <v>9</v>
      </c>
      <c r="V24" s="46">
        <v>6</v>
      </c>
      <c r="W24" s="46">
        <v>3</v>
      </c>
      <c r="X24" s="47">
        <v>1</v>
      </c>
      <c r="Y24" s="48">
        <f>SUM(V24:X24)</f>
        <v>10</v>
      </c>
      <c r="Z24" s="49">
        <v>19</v>
      </c>
      <c r="AA24" s="49">
        <f t="shared" ref="AA24" si="34">R24-S24-Z24</f>
        <v>12</v>
      </c>
      <c r="AB24" s="11">
        <f t="shared" ref="AB24:AB25" si="35">S24+Z24+AA24</f>
        <v>70</v>
      </c>
      <c r="AC24" s="41">
        <f t="shared" ref="AC24" si="36">AB24-R24</f>
        <v>0</v>
      </c>
    </row>
    <row r="25" spans="1:29" ht="15" customHeight="1" x14ac:dyDescent="0.2">
      <c r="A25" s="41">
        <f t="shared" ref="A25:A26" si="37">1-B25</f>
        <v>0</v>
      </c>
      <c r="B25" s="51">
        <f t="shared" ref="B25" si="38">F25+M25+N25</f>
        <v>1</v>
      </c>
      <c r="C25" s="78"/>
      <c r="D25" s="96"/>
      <c r="E25" s="80"/>
      <c r="F25" s="55">
        <f>IFERROR(F24/$E24,0)</f>
        <v>0.72839506172839508</v>
      </c>
      <c r="G25" s="56">
        <f t="shared" ref="G25:N25" si="39">IFERROR(G24/$E24,0)</f>
        <v>0.35802469135802467</v>
      </c>
      <c r="H25" s="56">
        <f t="shared" si="39"/>
        <v>0.18518518518518517</v>
      </c>
      <c r="I25" s="56">
        <f t="shared" si="39"/>
        <v>9.8765432098765427E-2</v>
      </c>
      <c r="J25" s="56">
        <f t="shared" si="39"/>
        <v>7.407407407407407E-2</v>
      </c>
      <c r="K25" s="57">
        <f t="shared" si="39"/>
        <v>1.2345679012345678E-2</v>
      </c>
      <c r="L25" s="58">
        <f t="shared" si="39"/>
        <v>0.18518518518518517</v>
      </c>
      <c r="M25" s="59">
        <f t="shared" si="39"/>
        <v>0.20987654320987653</v>
      </c>
      <c r="N25" s="59">
        <f t="shared" si="39"/>
        <v>6.1728395061728392E-2</v>
      </c>
      <c r="P25" s="78"/>
      <c r="Q25" s="96"/>
      <c r="R25" s="80"/>
      <c r="S25" s="55">
        <f>IFERROR(S24/$R24,0)</f>
        <v>0.55714285714285716</v>
      </c>
      <c r="T25" s="56">
        <f t="shared" ref="T25:AA25" si="40">IFERROR(T24/$R24,0)</f>
        <v>0.2857142857142857</v>
      </c>
      <c r="U25" s="56">
        <f t="shared" si="40"/>
        <v>0.12857142857142856</v>
      </c>
      <c r="V25" s="56">
        <f t="shared" si="40"/>
        <v>8.5714285714285715E-2</v>
      </c>
      <c r="W25" s="56">
        <f t="shared" si="40"/>
        <v>4.2857142857142858E-2</v>
      </c>
      <c r="X25" s="57">
        <f t="shared" si="40"/>
        <v>1.4285714285714285E-2</v>
      </c>
      <c r="Y25" s="58">
        <f t="shared" si="40"/>
        <v>0.14285714285714285</v>
      </c>
      <c r="Z25" s="59">
        <f t="shared" si="40"/>
        <v>0.27142857142857141</v>
      </c>
      <c r="AA25" s="59">
        <f t="shared" si="40"/>
        <v>0.17142857142857143</v>
      </c>
      <c r="AB25" s="51">
        <f t="shared" si="35"/>
        <v>1</v>
      </c>
      <c r="AC25" s="41">
        <f t="shared" ref="AC25:AC26" si="41">1-AB25</f>
        <v>0</v>
      </c>
    </row>
    <row r="26" spans="1:29" ht="15" customHeight="1" x14ac:dyDescent="0.2">
      <c r="A26" s="41">
        <f t="shared" si="37"/>
        <v>0</v>
      </c>
      <c r="B26" s="51">
        <f t="shared" ref="B26" si="42">SUM(G26:K26)</f>
        <v>1</v>
      </c>
      <c r="C26" s="78"/>
      <c r="D26" s="97"/>
      <c r="E26" s="92"/>
      <c r="F26" s="82"/>
      <c r="G26" s="83">
        <f>G24/F24</f>
        <v>0.49152542372881358</v>
      </c>
      <c r="H26" s="83">
        <f>H24/F24</f>
        <v>0.25423728813559321</v>
      </c>
      <c r="I26" s="83">
        <f>I24/F24</f>
        <v>0.13559322033898305</v>
      </c>
      <c r="J26" s="83">
        <f>J24/F24</f>
        <v>0.10169491525423729</v>
      </c>
      <c r="K26" s="84">
        <f>K24/F24</f>
        <v>1.6949152542372881E-2</v>
      </c>
      <c r="L26" s="85">
        <f>L24/F24</f>
        <v>0.25423728813559321</v>
      </c>
      <c r="M26" s="86"/>
      <c r="N26" s="86"/>
      <c r="P26" s="78"/>
      <c r="Q26" s="97"/>
      <c r="R26" s="92"/>
      <c r="S26" s="82"/>
      <c r="T26" s="83">
        <f>T24/S24</f>
        <v>0.51282051282051277</v>
      </c>
      <c r="U26" s="83">
        <f>U24/S24</f>
        <v>0.23076923076923078</v>
      </c>
      <c r="V26" s="83">
        <f>V24/S24</f>
        <v>0.15384615384615385</v>
      </c>
      <c r="W26" s="83">
        <f>W24/S24</f>
        <v>7.6923076923076927E-2</v>
      </c>
      <c r="X26" s="84">
        <f>X24/S24</f>
        <v>2.564102564102564E-2</v>
      </c>
      <c r="Y26" s="85">
        <f>Y24/S24</f>
        <v>0.25641025641025639</v>
      </c>
      <c r="Z26" s="86"/>
      <c r="AA26" s="86"/>
      <c r="AB26" s="51">
        <f t="shared" ref="AB26" si="43">SUM(T26:X26)</f>
        <v>1</v>
      </c>
      <c r="AC26" s="41">
        <f t="shared" si="41"/>
        <v>0</v>
      </c>
    </row>
    <row r="27" spans="1:29" ht="15" customHeight="1" x14ac:dyDescent="0.2">
      <c r="A27" s="41">
        <f t="shared" ref="A27" si="44">B27-E27</f>
        <v>0</v>
      </c>
      <c r="B27" s="11">
        <f t="shared" ref="B27:B28" si="45">F27+M27+N27</f>
        <v>8</v>
      </c>
      <c r="C27" s="78"/>
      <c r="D27" s="95" t="s">
        <v>222</v>
      </c>
      <c r="E27" s="91">
        <f>[1]表1!E26</f>
        <v>8</v>
      </c>
      <c r="F27" s="45">
        <f>SUM(G27:K27)</f>
        <v>8</v>
      </c>
      <c r="G27" s="46">
        <v>4</v>
      </c>
      <c r="H27" s="46">
        <v>3</v>
      </c>
      <c r="I27" s="46">
        <v>0</v>
      </c>
      <c r="J27" s="46">
        <v>1</v>
      </c>
      <c r="K27" s="47">
        <v>0</v>
      </c>
      <c r="L27" s="48">
        <f>SUM(I27:K27)</f>
        <v>1</v>
      </c>
      <c r="M27" s="49">
        <v>0</v>
      </c>
      <c r="N27" s="49">
        <f t="shared" ref="N27" si="46">E27-F27-M27</f>
        <v>0</v>
      </c>
      <c r="P27" s="78"/>
      <c r="Q27" s="95" t="s">
        <v>222</v>
      </c>
      <c r="R27" s="91">
        <f>[1]表1!G26</f>
        <v>6</v>
      </c>
      <c r="S27" s="45">
        <f>SUM(T27:X27)</f>
        <v>5</v>
      </c>
      <c r="T27" s="46">
        <v>3</v>
      </c>
      <c r="U27" s="46">
        <v>2</v>
      </c>
      <c r="V27" s="46">
        <v>0</v>
      </c>
      <c r="W27" s="46">
        <v>0</v>
      </c>
      <c r="X27" s="47">
        <v>0</v>
      </c>
      <c r="Y27" s="48">
        <f>SUM(V27:X27)</f>
        <v>0</v>
      </c>
      <c r="Z27" s="49">
        <v>1</v>
      </c>
      <c r="AA27" s="49">
        <f t="shared" ref="AA27" si="47">R27-S27-Z27</f>
        <v>0</v>
      </c>
      <c r="AB27" s="11">
        <f t="shared" ref="AB27:AB28" si="48">S27+Z27+AA27</f>
        <v>6</v>
      </c>
      <c r="AC27" s="41">
        <f t="shared" ref="AC27" si="49">AB27-R27</f>
        <v>0</v>
      </c>
    </row>
    <row r="28" spans="1:29" ht="15" customHeight="1" x14ac:dyDescent="0.2">
      <c r="A28" s="41">
        <f t="shared" ref="A28:A29" si="50">1-B28</f>
        <v>0</v>
      </c>
      <c r="B28" s="51">
        <f t="shared" si="45"/>
        <v>1</v>
      </c>
      <c r="C28" s="78"/>
      <c r="D28" s="96"/>
      <c r="E28" s="80"/>
      <c r="F28" s="55">
        <f>IFERROR(F27/$E27,0)</f>
        <v>1</v>
      </c>
      <c r="G28" s="56">
        <f t="shared" ref="G28:N28" si="51">IFERROR(G27/$E27,0)</f>
        <v>0.5</v>
      </c>
      <c r="H28" s="56">
        <f t="shared" si="51"/>
        <v>0.375</v>
      </c>
      <c r="I28" s="56">
        <f t="shared" si="51"/>
        <v>0</v>
      </c>
      <c r="J28" s="56">
        <f t="shared" si="51"/>
        <v>0.125</v>
      </c>
      <c r="K28" s="57">
        <f t="shared" si="51"/>
        <v>0</v>
      </c>
      <c r="L28" s="58">
        <f t="shared" si="51"/>
        <v>0.125</v>
      </c>
      <c r="M28" s="59">
        <f t="shared" si="51"/>
        <v>0</v>
      </c>
      <c r="N28" s="59">
        <f t="shared" si="51"/>
        <v>0</v>
      </c>
      <c r="P28" s="78"/>
      <c r="Q28" s="96"/>
      <c r="R28" s="80"/>
      <c r="S28" s="55">
        <f>IFERROR(S27/$R27,0)</f>
        <v>0.83333333333333337</v>
      </c>
      <c r="T28" s="56">
        <f t="shared" ref="T28:AA28" si="52">IFERROR(T27/$R27,0)</f>
        <v>0.5</v>
      </c>
      <c r="U28" s="56">
        <f t="shared" si="52"/>
        <v>0.33333333333333331</v>
      </c>
      <c r="V28" s="56">
        <f t="shared" si="52"/>
        <v>0</v>
      </c>
      <c r="W28" s="56">
        <f t="shared" si="52"/>
        <v>0</v>
      </c>
      <c r="X28" s="57">
        <f t="shared" si="52"/>
        <v>0</v>
      </c>
      <c r="Y28" s="58">
        <f t="shared" si="52"/>
        <v>0</v>
      </c>
      <c r="Z28" s="59">
        <f t="shared" si="52"/>
        <v>0.16666666666666666</v>
      </c>
      <c r="AA28" s="59">
        <f t="shared" si="52"/>
        <v>0</v>
      </c>
      <c r="AB28" s="51">
        <f t="shared" si="48"/>
        <v>1</v>
      </c>
      <c r="AC28" s="41">
        <f t="shared" ref="AC28:AC29" si="53">1-AB28</f>
        <v>0</v>
      </c>
    </row>
    <row r="29" spans="1:29" ht="15" customHeight="1" x14ac:dyDescent="0.2">
      <c r="A29" s="41">
        <f t="shared" si="50"/>
        <v>0</v>
      </c>
      <c r="B29" s="51">
        <f t="shared" ref="B29" si="54">SUM(G29:K29)</f>
        <v>1</v>
      </c>
      <c r="C29" s="78"/>
      <c r="D29" s="96"/>
      <c r="E29" s="92"/>
      <c r="F29" s="82"/>
      <c r="G29" s="83">
        <f>G27/F27</f>
        <v>0.5</v>
      </c>
      <c r="H29" s="83">
        <f>H27/F27</f>
        <v>0.375</v>
      </c>
      <c r="I29" s="83">
        <f>I27/F27</f>
        <v>0</v>
      </c>
      <c r="J29" s="83">
        <f>J27/F27</f>
        <v>0.125</v>
      </c>
      <c r="K29" s="84">
        <f>K27/F27</f>
        <v>0</v>
      </c>
      <c r="L29" s="85">
        <f>L27/F27</f>
        <v>0.125</v>
      </c>
      <c r="M29" s="86"/>
      <c r="N29" s="86"/>
      <c r="P29" s="78"/>
      <c r="Q29" s="96"/>
      <c r="R29" s="92"/>
      <c r="S29" s="82"/>
      <c r="T29" s="83">
        <f>T27/S27</f>
        <v>0.6</v>
      </c>
      <c r="U29" s="83">
        <f>U27/S27</f>
        <v>0.4</v>
      </c>
      <c r="V29" s="83">
        <f>V27/S27</f>
        <v>0</v>
      </c>
      <c r="W29" s="83">
        <f>W27/S27</f>
        <v>0</v>
      </c>
      <c r="X29" s="84">
        <f>X27/S27</f>
        <v>0</v>
      </c>
      <c r="Y29" s="85">
        <f>Y27/S27</f>
        <v>0</v>
      </c>
      <c r="Z29" s="86"/>
      <c r="AA29" s="86"/>
      <c r="AB29" s="51">
        <f t="shared" ref="AB29" si="55">SUM(T29:X29)</f>
        <v>1</v>
      </c>
      <c r="AC29" s="41">
        <f t="shared" si="53"/>
        <v>0</v>
      </c>
    </row>
    <row r="30" spans="1:29" ht="15" customHeight="1" x14ac:dyDescent="0.2">
      <c r="A30" s="41">
        <f t="shared" ref="A30" si="56">B30-E30</f>
        <v>0</v>
      </c>
      <c r="B30" s="11">
        <f t="shared" ref="B30:B31" si="57">F30+M30+N30</f>
        <v>149</v>
      </c>
      <c r="C30" s="78"/>
      <c r="D30" s="88" t="s">
        <v>223</v>
      </c>
      <c r="E30" s="91">
        <f>[1]表1!E29</f>
        <v>149</v>
      </c>
      <c r="F30" s="45">
        <f>SUM(G30:K30)</f>
        <v>112</v>
      </c>
      <c r="G30" s="46">
        <v>58</v>
      </c>
      <c r="H30" s="46">
        <v>26</v>
      </c>
      <c r="I30" s="46">
        <v>21</v>
      </c>
      <c r="J30" s="46">
        <v>6</v>
      </c>
      <c r="K30" s="47">
        <v>1</v>
      </c>
      <c r="L30" s="48">
        <f>SUM(I30:K30)</f>
        <v>28</v>
      </c>
      <c r="M30" s="49">
        <v>26</v>
      </c>
      <c r="N30" s="49">
        <f t="shared" ref="N30" si="58">E30-F30-M30</f>
        <v>11</v>
      </c>
      <c r="P30" s="78"/>
      <c r="Q30" s="88" t="s">
        <v>223</v>
      </c>
      <c r="R30" s="91">
        <f>[1]表1!G29</f>
        <v>125</v>
      </c>
      <c r="S30" s="45">
        <f>SUM(T30:X30)</f>
        <v>69</v>
      </c>
      <c r="T30" s="46">
        <v>31</v>
      </c>
      <c r="U30" s="46">
        <v>18</v>
      </c>
      <c r="V30" s="46">
        <v>16</v>
      </c>
      <c r="W30" s="46">
        <v>3</v>
      </c>
      <c r="X30" s="47">
        <v>1</v>
      </c>
      <c r="Y30" s="48">
        <f>SUM(V30:X30)</f>
        <v>20</v>
      </c>
      <c r="Z30" s="49">
        <v>36</v>
      </c>
      <c r="AA30" s="49">
        <f t="shared" ref="AA30" si="59">R30-S30-Z30</f>
        <v>20</v>
      </c>
      <c r="AB30" s="11">
        <f t="shared" ref="AB30:AB31" si="60">S30+Z30+AA30</f>
        <v>125</v>
      </c>
      <c r="AC30" s="41">
        <f t="shared" ref="AC30" si="61">AB30-R30</f>
        <v>0</v>
      </c>
    </row>
    <row r="31" spans="1:29" ht="15" customHeight="1" x14ac:dyDescent="0.2">
      <c r="A31" s="41">
        <f t="shared" ref="A31:A32" si="62">1-B31</f>
        <v>0</v>
      </c>
      <c r="B31" s="51">
        <f t="shared" si="57"/>
        <v>1</v>
      </c>
      <c r="C31" s="78"/>
      <c r="D31" s="79"/>
      <c r="E31" s="80"/>
      <c r="F31" s="55">
        <f>IFERROR(F30/$E30,0)</f>
        <v>0.75167785234899331</v>
      </c>
      <c r="G31" s="56">
        <f t="shared" ref="G31:N31" si="63">IFERROR(G30/$E30,0)</f>
        <v>0.38926174496644295</v>
      </c>
      <c r="H31" s="56">
        <f t="shared" si="63"/>
        <v>0.17449664429530201</v>
      </c>
      <c r="I31" s="56">
        <f t="shared" si="63"/>
        <v>0.14093959731543623</v>
      </c>
      <c r="J31" s="56">
        <f t="shared" si="63"/>
        <v>4.0268456375838924E-2</v>
      </c>
      <c r="K31" s="57">
        <f t="shared" si="63"/>
        <v>6.7114093959731542E-3</v>
      </c>
      <c r="L31" s="58">
        <f t="shared" si="63"/>
        <v>0.18791946308724833</v>
      </c>
      <c r="M31" s="59">
        <f t="shared" si="63"/>
        <v>0.17449664429530201</v>
      </c>
      <c r="N31" s="59">
        <f t="shared" si="63"/>
        <v>7.3825503355704702E-2</v>
      </c>
      <c r="P31" s="78"/>
      <c r="Q31" s="79"/>
      <c r="R31" s="80"/>
      <c r="S31" s="55">
        <f>IFERROR(S30/$R30,0)</f>
        <v>0.55200000000000005</v>
      </c>
      <c r="T31" s="56">
        <f t="shared" ref="T31:AA31" si="64">IFERROR(T30/$R30,0)</f>
        <v>0.248</v>
      </c>
      <c r="U31" s="56">
        <f t="shared" si="64"/>
        <v>0.14399999999999999</v>
      </c>
      <c r="V31" s="56">
        <f t="shared" si="64"/>
        <v>0.128</v>
      </c>
      <c r="W31" s="56">
        <f t="shared" si="64"/>
        <v>2.4E-2</v>
      </c>
      <c r="X31" s="57">
        <f t="shared" si="64"/>
        <v>8.0000000000000002E-3</v>
      </c>
      <c r="Y31" s="58">
        <f t="shared" si="64"/>
        <v>0.16</v>
      </c>
      <c r="Z31" s="59">
        <f t="shared" si="64"/>
        <v>0.28799999999999998</v>
      </c>
      <c r="AA31" s="59">
        <f t="shared" si="64"/>
        <v>0.16</v>
      </c>
      <c r="AB31" s="51">
        <f t="shared" si="60"/>
        <v>1</v>
      </c>
      <c r="AC31" s="41">
        <f t="shared" ref="AC31:AC32" si="65">1-AB31</f>
        <v>0</v>
      </c>
    </row>
    <row r="32" spans="1:29" ht="15" customHeight="1" thickBot="1" x14ac:dyDescent="0.25">
      <c r="A32" s="41">
        <f t="shared" si="62"/>
        <v>0</v>
      </c>
      <c r="B32" s="51">
        <f t="shared" ref="B32" si="66">SUM(G32:K32)</f>
        <v>1</v>
      </c>
      <c r="C32" s="98"/>
      <c r="D32" s="79"/>
      <c r="E32" s="99"/>
      <c r="F32" s="100"/>
      <c r="G32" s="101">
        <f>G30/F30</f>
        <v>0.5178571428571429</v>
      </c>
      <c r="H32" s="101">
        <f>H30/F30</f>
        <v>0.23214285714285715</v>
      </c>
      <c r="I32" s="101">
        <f>I30/F30</f>
        <v>0.1875</v>
      </c>
      <c r="J32" s="101">
        <f>J30/F30</f>
        <v>5.3571428571428568E-2</v>
      </c>
      <c r="K32" s="102">
        <f>K30/F30</f>
        <v>8.9285714285714281E-3</v>
      </c>
      <c r="L32" s="103">
        <f>L30/F30</f>
        <v>0.25</v>
      </c>
      <c r="M32" s="104"/>
      <c r="N32" s="104"/>
      <c r="P32" s="98"/>
      <c r="Q32" s="79"/>
      <c r="R32" s="99"/>
      <c r="S32" s="100"/>
      <c r="T32" s="101">
        <f>T30/S30</f>
        <v>0.44927536231884058</v>
      </c>
      <c r="U32" s="101">
        <f>U30/S30</f>
        <v>0.2608695652173913</v>
      </c>
      <c r="V32" s="101">
        <f>V30/S30</f>
        <v>0.2318840579710145</v>
      </c>
      <c r="W32" s="101">
        <f>W30/S30</f>
        <v>4.3478260869565216E-2</v>
      </c>
      <c r="X32" s="102">
        <f>X30/S30</f>
        <v>1.4492753623188406E-2</v>
      </c>
      <c r="Y32" s="103">
        <f>Y30/S30</f>
        <v>0.28985507246376813</v>
      </c>
      <c r="Z32" s="104"/>
      <c r="AA32" s="104"/>
      <c r="AB32" s="51">
        <f t="shared" ref="AB32" si="67">SUM(T32:X32)</f>
        <v>1</v>
      </c>
      <c r="AC32" s="41">
        <f t="shared" si="65"/>
        <v>0</v>
      </c>
    </row>
    <row r="33" spans="1:29" ht="15" customHeight="1" thickTop="1" x14ac:dyDescent="0.2">
      <c r="A33" s="41">
        <f t="shared" ref="A33" si="68">B33-E33</f>
        <v>0</v>
      </c>
      <c r="B33" s="11">
        <f t="shared" ref="B33:B34" si="69">F33+M33+N33</f>
        <v>79</v>
      </c>
      <c r="C33" s="70" t="s">
        <v>224</v>
      </c>
      <c r="D33" s="105" t="s">
        <v>225</v>
      </c>
      <c r="E33" s="91">
        <f>[1]表1!E32</f>
        <v>79</v>
      </c>
      <c r="F33" s="45">
        <f>SUM(G33:K33)</f>
        <v>40</v>
      </c>
      <c r="G33" s="74">
        <v>25</v>
      </c>
      <c r="H33" s="74">
        <v>6</v>
      </c>
      <c r="I33" s="74">
        <v>7</v>
      </c>
      <c r="J33" s="74">
        <v>2</v>
      </c>
      <c r="K33" s="75">
        <v>0</v>
      </c>
      <c r="L33" s="76">
        <f>SUM(I33:K33)</f>
        <v>9</v>
      </c>
      <c r="M33" s="77">
        <v>29</v>
      </c>
      <c r="N33" s="106">
        <v>10</v>
      </c>
      <c r="P33" s="70" t="s">
        <v>224</v>
      </c>
      <c r="Q33" s="105" t="s">
        <v>225</v>
      </c>
      <c r="R33" s="91">
        <f>[1]表1!G32</f>
        <v>48</v>
      </c>
      <c r="S33" s="45">
        <f>SUM(T33:X33)</f>
        <v>12</v>
      </c>
      <c r="T33" s="74">
        <v>8</v>
      </c>
      <c r="U33" s="74">
        <v>1</v>
      </c>
      <c r="V33" s="74">
        <v>2</v>
      </c>
      <c r="W33" s="74">
        <v>1</v>
      </c>
      <c r="X33" s="75">
        <v>0</v>
      </c>
      <c r="Y33" s="76">
        <f>SUM(V33:X33)</f>
        <v>3</v>
      </c>
      <c r="Z33" s="77">
        <v>26</v>
      </c>
      <c r="AA33" s="77">
        <f t="shared" ref="AA33" si="70">R33-S33-Z33</f>
        <v>10</v>
      </c>
      <c r="AB33" s="11">
        <f t="shared" ref="AB33:AB34" si="71">S33+Z33+AA33</f>
        <v>48</v>
      </c>
      <c r="AC33" s="41">
        <f t="shared" ref="AC33" si="72">AB33-R33</f>
        <v>0</v>
      </c>
    </row>
    <row r="34" spans="1:29" ht="15" customHeight="1" x14ac:dyDescent="0.2">
      <c r="A34" s="41">
        <f t="shared" ref="A34:A35" si="73">1-B34</f>
        <v>0</v>
      </c>
      <c r="B34" s="51">
        <f t="shared" si="69"/>
        <v>1</v>
      </c>
      <c r="C34" s="78"/>
      <c r="D34" s="107"/>
      <c r="E34" s="80"/>
      <c r="F34" s="55">
        <f>IFERROR(F33/$E33,0)</f>
        <v>0.50632911392405067</v>
      </c>
      <c r="G34" s="56">
        <f t="shared" ref="G34:N34" si="74">IFERROR(G33/$E33,0)</f>
        <v>0.31645569620253167</v>
      </c>
      <c r="H34" s="56">
        <f t="shared" si="74"/>
        <v>7.5949367088607597E-2</v>
      </c>
      <c r="I34" s="56">
        <f t="shared" si="74"/>
        <v>8.8607594936708861E-2</v>
      </c>
      <c r="J34" s="56">
        <f t="shared" si="74"/>
        <v>2.5316455696202531E-2</v>
      </c>
      <c r="K34" s="57">
        <f t="shared" si="74"/>
        <v>0</v>
      </c>
      <c r="L34" s="58">
        <f t="shared" si="74"/>
        <v>0.11392405063291139</v>
      </c>
      <c r="M34" s="59">
        <f t="shared" si="74"/>
        <v>0.36708860759493672</v>
      </c>
      <c r="N34" s="59">
        <f t="shared" si="74"/>
        <v>0.12658227848101267</v>
      </c>
      <c r="P34" s="78"/>
      <c r="Q34" s="107"/>
      <c r="R34" s="80"/>
      <c r="S34" s="55">
        <f>IFERROR(S33/$R33,0)</f>
        <v>0.25</v>
      </c>
      <c r="T34" s="56">
        <f t="shared" ref="T34:AA34" si="75">IFERROR(T33/$R33,0)</f>
        <v>0.16666666666666666</v>
      </c>
      <c r="U34" s="56">
        <f t="shared" si="75"/>
        <v>2.0833333333333332E-2</v>
      </c>
      <c r="V34" s="56">
        <f t="shared" si="75"/>
        <v>4.1666666666666664E-2</v>
      </c>
      <c r="W34" s="56">
        <f t="shared" si="75"/>
        <v>2.0833333333333332E-2</v>
      </c>
      <c r="X34" s="57">
        <f t="shared" si="75"/>
        <v>0</v>
      </c>
      <c r="Y34" s="58">
        <f t="shared" si="75"/>
        <v>6.25E-2</v>
      </c>
      <c r="Z34" s="59">
        <f t="shared" si="75"/>
        <v>0.54166666666666663</v>
      </c>
      <c r="AA34" s="59">
        <f t="shared" si="75"/>
        <v>0.20833333333333334</v>
      </c>
      <c r="AB34" s="51">
        <f t="shared" si="71"/>
        <v>1</v>
      </c>
      <c r="AC34" s="41">
        <f t="shared" ref="AC34:AC35" si="76">1-AB34</f>
        <v>0</v>
      </c>
    </row>
    <row r="35" spans="1:29" ht="15" customHeight="1" x14ac:dyDescent="0.2">
      <c r="A35" s="41">
        <f t="shared" si="73"/>
        <v>0</v>
      </c>
      <c r="B35" s="51">
        <f t="shared" ref="B35" si="77">SUM(G35:K35)</f>
        <v>1</v>
      </c>
      <c r="C35" s="78"/>
      <c r="D35" s="108"/>
      <c r="E35" s="92"/>
      <c r="F35" s="82"/>
      <c r="G35" s="83">
        <f>G33/F33</f>
        <v>0.625</v>
      </c>
      <c r="H35" s="83">
        <f>H33/F33</f>
        <v>0.15</v>
      </c>
      <c r="I35" s="83">
        <f>I33/F33</f>
        <v>0.17499999999999999</v>
      </c>
      <c r="J35" s="83">
        <f>J33/F33</f>
        <v>0.05</v>
      </c>
      <c r="K35" s="84">
        <f>K33/F33</f>
        <v>0</v>
      </c>
      <c r="L35" s="85">
        <f>L33/F33</f>
        <v>0.22500000000000001</v>
      </c>
      <c r="M35" s="86"/>
      <c r="N35" s="86"/>
      <c r="P35" s="78"/>
      <c r="Q35" s="108"/>
      <c r="R35" s="92"/>
      <c r="S35" s="82"/>
      <c r="T35" s="83">
        <f>IFERROR(T33/$S33,0)</f>
        <v>0.66666666666666663</v>
      </c>
      <c r="U35" s="83">
        <f t="shared" ref="U35:Y35" si="78">IFERROR(U33/$S33,0)</f>
        <v>8.3333333333333329E-2</v>
      </c>
      <c r="V35" s="83">
        <f t="shared" si="78"/>
        <v>0.16666666666666666</v>
      </c>
      <c r="W35" s="83">
        <f t="shared" si="78"/>
        <v>8.3333333333333329E-2</v>
      </c>
      <c r="X35" s="84">
        <f t="shared" si="78"/>
        <v>0</v>
      </c>
      <c r="Y35" s="85">
        <f t="shared" si="78"/>
        <v>0.25</v>
      </c>
      <c r="Z35" s="86"/>
      <c r="AA35" s="86"/>
      <c r="AB35" s="51">
        <f t="shared" ref="AB35" si="79">SUM(T35:X35)</f>
        <v>1</v>
      </c>
      <c r="AC35" s="41">
        <f t="shared" si="76"/>
        <v>0</v>
      </c>
    </row>
    <row r="36" spans="1:29" ht="15" customHeight="1" x14ac:dyDescent="0.2">
      <c r="A36" s="41">
        <f t="shared" ref="A36" si="80">B36-E36</f>
        <v>0</v>
      </c>
      <c r="B36" s="11">
        <f t="shared" ref="B36:B37" si="81">F36+M36+N36</f>
        <v>164</v>
      </c>
      <c r="C36" s="78"/>
      <c r="D36" s="108" t="s">
        <v>226</v>
      </c>
      <c r="E36" s="91">
        <f>[1]表1!E35</f>
        <v>164</v>
      </c>
      <c r="F36" s="45">
        <f>SUM(G36:K36)</f>
        <v>123</v>
      </c>
      <c r="G36" s="46">
        <v>67</v>
      </c>
      <c r="H36" s="46">
        <v>29</v>
      </c>
      <c r="I36" s="46">
        <v>20</v>
      </c>
      <c r="J36" s="46">
        <v>7</v>
      </c>
      <c r="K36" s="47">
        <v>0</v>
      </c>
      <c r="L36" s="48">
        <f>SUM(I36:K36)</f>
        <v>27</v>
      </c>
      <c r="M36" s="49">
        <v>29</v>
      </c>
      <c r="N36" s="49">
        <f t="shared" ref="N36" si="82">E36-F36-M36</f>
        <v>12</v>
      </c>
      <c r="P36" s="78"/>
      <c r="Q36" s="108" t="s">
        <v>226</v>
      </c>
      <c r="R36" s="91">
        <f>[1]表1!G35</f>
        <v>119</v>
      </c>
      <c r="S36" s="45">
        <f>SUM(T36:X36)</f>
        <v>58</v>
      </c>
      <c r="T36" s="46">
        <v>32</v>
      </c>
      <c r="U36" s="46">
        <v>13</v>
      </c>
      <c r="V36" s="46">
        <v>11</v>
      </c>
      <c r="W36" s="46">
        <v>2</v>
      </c>
      <c r="X36" s="47">
        <v>0</v>
      </c>
      <c r="Y36" s="48">
        <f>SUM(V36:X36)</f>
        <v>13</v>
      </c>
      <c r="Z36" s="49">
        <v>38</v>
      </c>
      <c r="AA36" s="49">
        <f t="shared" ref="AA36" si="83">R36-S36-Z36</f>
        <v>23</v>
      </c>
      <c r="AB36" s="11">
        <f t="shared" ref="AB36:AB37" si="84">S36+Z36+AA36</f>
        <v>119</v>
      </c>
      <c r="AC36" s="41">
        <f t="shared" ref="AC36" si="85">AB36-R36</f>
        <v>0</v>
      </c>
    </row>
    <row r="37" spans="1:29" ht="15" customHeight="1" x14ac:dyDescent="0.2">
      <c r="A37" s="41">
        <f t="shared" ref="A37:A38" si="86">1-B37</f>
        <v>0</v>
      </c>
      <c r="B37" s="51">
        <f t="shared" si="81"/>
        <v>0.99999999999999989</v>
      </c>
      <c r="C37" s="78"/>
      <c r="D37" s="108"/>
      <c r="E37" s="80"/>
      <c r="F37" s="55">
        <f>IFERROR(F36/$E36,0)</f>
        <v>0.75</v>
      </c>
      <c r="G37" s="56">
        <f t="shared" ref="G37:N37" si="87">IFERROR(G36/$E36,0)</f>
        <v>0.40853658536585363</v>
      </c>
      <c r="H37" s="56">
        <f t="shared" si="87"/>
        <v>0.17682926829268292</v>
      </c>
      <c r="I37" s="56">
        <f t="shared" si="87"/>
        <v>0.12195121951219512</v>
      </c>
      <c r="J37" s="56">
        <f t="shared" si="87"/>
        <v>4.2682926829268296E-2</v>
      </c>
      <c r="K37" s="57">
        <f t="shared" si="87"/>
        <v>0</v>
      </c>
      <c r="L37" s="58">
        <f t="shared" si="87"/>
        <v>0.16463414634146342</v>
      </c>
      <c r="M37" s="59">
        <f t="shared" si="87"/>
        <v>0.17682926829268292</v>
      </c>
      <c r="N37" s="59">
        <f t="shared" si="87"/>
        <v>7.3170731707317069E-2</v>
      </c>
      <c r="P37" s="78"/>
      <c r="Q37" s="108"/>
      <c r="R37" s="80"/>
      <c r="S37" s="55">
        <f>IFERROR(S36/$R36,0)</f>
        <v>0.48739495798319327</v>
      </c>
      <c r="T37" s="56">
        <f t="shared" ref="T37:AA37" si="88">IFERROR(T36/$R36,0)</f>
        <v>0.26890756302521007</v>
      </c>
      <c r="U37" s="56">
        <f t="shared" si="88"/>
        <v>0.1092436974789916</v>
      </c>
      <c r="V37" s="56">
        <f t="shared" si="88"/>
        <v>9.2436974789915971E-2</v>
      </c>
      <c r="W37" s="56">
        <f t="shared" si="88"/>
        <v>1.680672268907563E-2</v>
      </c>
      <c r="X37" s="57">
        <f t="shared" si="88"/>
        <v>0</v>
      </c>
      <c r="Y37" s="58">
        <f t="shared" si="88"/>
        <v>0.1092436974789916</v>
      </c>
      <c r="Z37" s="59">
        <f t="shared" si="88"/>
        <v>0.31932773109243695</v>
      </c>
      <c r="AA37" s="59">
        <f t="shared" si="88"/>
        <v>0.19327731092436976</v>
      </c>
      <c r="AB37" s="51">
        <f t="shared" si="84"/>
        <v>1</v>
      </c>
      <c r="AC37" s="41">
        <f t="shared" ref="AC37:AC38" si="89">1-AB37</f>
        <v>0</v>
      </c>
    </row>
    <row r="38" spans="1:29" ht="15" customHeight="1" x14ac:dyDescent="0.2">
      <c r="A38" s="41">
        <f t="shared" si="86"/>
        <v>0</v>
      </c>
      <c r="B38" s="51">
        <f t="shared" ref="B38" si="90">SUM(G38:K38)</f>
        <v>1</v>
      </c>
      <c r="C38" s="78"/>
      <c r="D38" s="108"/>
      <c r="E38" s="92"/>
      <c r="F38" s="82"/>
      <c r="G38" s="83">
        <f>G36/F36</f>
        <v>0.54471544715447151</v>
      </c>
      <c r="H38" s="83">
        <f>H36/F36</f>
        <v>0.23577235772357724</v>
      </c>
      <c r="I38" s="83">
        <f>I36/F36</f>
        <v>0.16260162601626016</v>
      </c>
      <c r="J38" s="83">
        <f>J36/F36</f>
        <v>5.6910569105691054E-2</v>
      </c>
      <c r="K38" s="84">
        <f>K36/F36</f>
        <v>0</v>
      </c>
      <c r="L38" s="85">
        <f>L36/F36</f>
        <v>0.21951219512195122</v>
      </c>
      <c r="M38" s="86"/>
      <c r="N38" s="86"/>
      <c r="P38" s="78"/>
      <c r="Q38" s="108"/>
      <c r="R38" s="92"/>
      <c r="S38" s="82"/>
      <c r="T38" s="83">
        <f>IFERROR(T36/$S36,0)</f>
        <v>0.55172413793103448</v>
      </c>
      <c r="U38" s="83">
        <f t="shared" ref="U38:Y38" si="91">IFERROR(U36/$S36,0)</f>
        <v>0.22413793103448276</v>
      </c>
      <c r="V38" s="83">
        <f t="shared" si="91"/>
        <v>0.18965517241379309</v>
      </c>
      <c r="W38" s="83">
        <f t="shared" si="91"/>
        <v>3.4482758620689655E-2</v>
      </c>
      <c r="X38" s="84">
        <f t="shared" si="91"/>
        <v>0</v>
      </c>
      <c r="Y38" s="85">
        <f t="shared" si="91"/>
        <v>0.22413793103448276</v>
      </c>
      <c r="Z38" s="86"/>
      <c r="AA38" s="86"/>
      <c r="AB38" s="51">
        <f t="shared" ref="AB38" si="92">SUM(T38:X38)</f>
        <v>0.99999999999999989</v>
      </c>
      <c r="AC38" s="41">
        <f t="shared" si="89"/>
        <v>0</v>
      </c>
    </row>
    <row r="39" spans="1:29" ht="15" customHeight="1" x14ac:dyDescent="0.2">
      <c r="A39" s="41">
        <f t="shared" ref="A39" si="93">B39-E39</f>
        <v>0</v>
      </c>
      <c r="B39" s="11">
        <f t="shared" ref="B39:B40" si="94">F39+M39+N39</f>
        <v>53</v>
      </c>
      <c r="C39" s="78"/>
      <c r="D39" s="107" t="s">
        <v>227</v>
      </c>
      <c r="E39" s="91">
        <f>[1]表1!E38</f>
        <v>53</v>
      </c>
      <c r="F39" s="45">
        <f>SUM(G39:K39)</f>
        <v>42</v>
      </c>
      <c r="G39" s="46">
        <v>22</v>
      </c>
      <c r="H39" s="46">
        <v>7</v>
      </c>
      <c r="I39" s="46">
        <v>9</v>
      </c>
      <c r="J39" s="46">
        <v>2</v>
      </c>
      <c r="K39" s="47">
        <v>2</v>
      </c>
      <c r="L39" s="48">
        <f>SUM(I39:K39)</f>
        <v>13</v>
      </c>
      <c r="M39" s="49">
        <v>8</v>
      </c>
      <c r="N39" s="49">
        <f t="shared" ref="N39" si="95">E39-F39-M39</f>
        <v>3</v>
      </c>
      <c r="P39" s="78"/>
      <c r="Q39" s="107" t="s">
        <v>227</v>
      </c>
      <c r="R39" s="91">
        <f>[1]表1!G38</f>
        <v>43</v>
      </c>
      <c r="S39" s="45">
        <f>SUM(T39:X39)</f>
        <v>26</v>
      </c>
      <c r="T39" s="46">
        <v>11</v>
      </c>
      <c r="U39" s="46">
        <v>4</v>
      </c>
      <c r="V39" s="46">
        <v>7</v>
      </c>
      <c r="W39" s="46">
        <v>2</v>
      </c>
      <c r="X39" s="47">
        <v>2</v>
      </c>
      <c r="Y39" s="48">
        <f>SUM(V39:X39)</f>
        <v>11</v>
      </c>
      <c r="Z39" s="49">
        <v>11</v>
      </c>
      <c r="AA39" s="49">
        <f t="shared" ref="AA39" si="96">R39-S39-Z39</f>
        <v>6</v>
      </c>
      <c r="AB39" s="11">
        <f t="shared" ref="AB39:AB40" si="97">S39+Z39+AA39</f>
        <v>43</v>
      </c>
      <c r="AC39" s="41">
        <f t="shared" ref="AC39" si="98">AB39-R39</f>
        <v>0</v>
      </c>
    </row>
    <row r="40" spans="1:29" ht="15" customHeight="1" x14ac:dyDescent="0.2">
      <c r="A40" s="41">
        <f t="shared" ref="A40:A41" si="99">1-B40</f>
        <v>0</v>
      </c>
      <c r="B40" s="51">
        <f t="shared" si="94"/>
        <v>1</v>
      </c>
      <c r="C40" s="78"/>
      <c r="D40" s="108"/>
      <c r="E40" s="80"/>
      <c r="F40" s="55">
        <f>IFERROR(F39/$E39,0)</f>
        <v>0.79245283018867929</v>
      </c>
      <c r="G40" s="56">
        <f t="shared" ref="G40:N40" si="100">IFERROR(G39/$E39,0)</f>
        <v>0.41509433962264153</v>
      </c>
      <c r="H40" s="56">
        <f t="shared" si="100"/>
        <v>0.13207547169811321</v>
      </c>
      <c r="I40" s="56">
        <f t="shared" si="100"/>
        <v>0.16981132075471697</v>
      </c>
      <c r="J40" s="56">
        <f t="shared" si="100"/>
        <v>3.7735849056603772E-2</v>
      </c>
      <c r="K40" s="57">
        <f t="shared" si="100"/>
        <v>3.7735849056603772E-2</v>
      </c>
      <c r="L40" s="58">
        <f t="shared" si="100"/>
        <v>0.24528301886792453</v>
      </c>
      <c r="M40" s="59">
        <f t="shared" si="100"/>
        <v>0.15094339622641509</v>
      </c>
      <c r="N40" s="59">
        <f t="shared" si="100"/>
        <v>5.6603773584905662E-2</v>
      </c>
      <c r="P40" s="78"/>
      <c r="Q40" s="108"/>
      <c r="R40" s="80"/>
      <c r="S40" s="55">
        <f>IFERROR(S39/$R39,0)</f>
        <v>0.60465116279069764</v>
      </c>
      <c r="T40" s="56">
        <f t="shared" ref="T40:AA40" si="101">IFERROR(T39/$R39,0)</f>
        <v>0.2558139534883721</v>
      </c>
      <c r="U40" s="56">
        <f t="shared" si="101"/>
        <v>9.3023255813953487E-2</v>
      </c>
      <c r="V40" s="56">
        <f t="shared" si="101"/>
        <v>0.16279069767441862</v>
      </c>
      <c r="W40" s="56">
        <f t="shared" si="101"/>
        <v>4.6511627906976744E-2</v>
      </c>
      <c r="X40" s="57">
        <f t="shared" si="101"/>
        <v>4.6511627906976744E-2</v>
      </c>
      <c r="Y40" s="58">
        <f t="shared" si="101"/>
        <v>0.2558139534883721</v>
      </c>
      <c r="Z40" s="59">
        <f t="shared" si="101"/>
        <v>0.2558139534883721</v>
      </c>
      <c r="AA40" s="59">
        <f t="shared" si="101"/>
        <v>0.13953488372093023</v>
      </c>
      <c r="AB40" s="51">
        <f t="shared" si="97"/>
        <v>1</v>
      </c>
      <c r="AC40" s="41">
        <f t="shared" ref="AC40:AC41" si="102">1-AB40</f>
        <v>0</v>
      </c>
    </row>
    <row r="41" spans="1:29" ht="15" customHeight="1" x14ac:dyDescent="0.2">
      <c r="A41" s="41">
        <f t="shared" si="99"/>
        <v>0</v>
      </c>
      <c r="B41" s="51">
        <f t="shared" ref="B41" si="103">SUM(G41:K41)</f>
        <v>1</v>
      </c>
      <c r="C41" s="78"/>
      <c r="D41" s="108"/>
      <c r="E41" s="92"/>
      <c r="F41" s="82"/>
      <c r="G41" s="83">
        <f>G39/F39</f>
        <v>0.52380952380952384</v>
      </c>
      <c r="H41" s="83">
        <f>H39/F39</f>
        <v>0.16666666666666666</v>
      </c>
      <c r="I41" s="83">
        <f>I39/F39</f>
        <v>0.21428571428571427</v>
      </c>
      <c r="J41" s="83">
        <f>J39/F39</f>
        <v>4.7619047619047616E-2</v>
      </c>
      <c r="K41" s="84">
        <f>K39/F39</f>
        <v>4.7619047619047616E-2</v>
      </c>
      <c r="L41" s="85">
        <f>L39/F39</f>
        <v>0.30952380952380953</v>
      </c>
      <c r="M41" s="86"/>
      <c r="N41" s="86"/>
      <c r="P41" s="78"/>
      <c r="Q41" s="108"/>
      <c r="R41" s="92"/>
      <c r="S41" s="82"/>
      <c r="T41" s="83">
        <f>IFERROR(T39/$S39,0)</f>
        <v>0.42307692307692307</v>
      </c>
      <c r="U41" s="83">
        <f t="shared" ref="U41:Y41" si="104">IFERROR(U39/$S39,0)</f>
        <v>0.15384615384615385</v>
      </c>
      <c r="V41" s="83">
        <f t="shared" si="104"/>
        <v>0.26923076923076922</v>
      </c>
      <c r="W41" s="83">
        <f t="shared" si="104"/>
        <v>7.6923076923076927E-2</v>
      </c>
      <c r="X41" s="84">
        <f t="shared" si="104"/>
        <v>7.6923076923076927E-2</v>
      </c>
      <c r="Y41" s="85">
        <f t="shared" si="104"/>
        <v>0.42307692307692307</v>
      </c>
      <c r="Z41" s="86"/>
      <c r="AA41" s="86"/>
      <c r="AB41" s="51">
        <f t="shared" ref="AB41" si="105">SUM(T41:X41)</f>
        <v>0.99999999999999978</v>
      </c>
      <c r="AC41" s="41">
        <f t="shared" si="102"/>
        <v>0</v>
      </c>
    </row>
    <row r="42" spans="1:29" ht="15" customHeight="1" x14ac:dyDescent="0.2">
      <c r="A42" s="41">
        <f t="shared" ref="A42" si="106">B42-E42</f>
        <v>0</v>
      </c>
      <c r="B42" s="11">
        <f t="shared" ref="B42:B43" si="107">F42+M42+N42</f>
        <v>26</v>
      </c>
      <c r="C42" s="78"/>
      <c r="D42" s="108" t="s">
        <v>228</v>
      </c>
      <c r="E42" s="91">
        <f>[1]表1!E41</f>
        <v>26</v>
      </c>
      <c r="F42" s="45">
        <f>SUM(G42:K42)</f>
        <v>25</v>
      </c>
      <c r="G42" s="46">
        <v>7</v>
      </c>
      <c r="H42" s="46">
        <v>9</v>
      </c>
      <c r="I42" s="46">
        <v>7</v>
      </c>
      <c r="J42" s="46">
        <v>2</v>
      </c>
      <c r="K42" s="47">
        <v>0</v>
      </c>
      <c r="L42" s="48">
        <f>SUM(I42:K42)</f>
        <v>9</v>
      </c>
      <c r="M42" s="49">
        <v>1</v>
      </c>
      <c r="N42" s="49">
        <f t="shared" ref="N42" si="108">E42-F42-M42</f>
        <v>0</v>
      </c>
      <c r="P42" s="78"/>
      <c r="Q42" s="108" t="s">
        <v>228</v>
      </c>
      <c r="R42" s="91">
        <f>[1]表1!G41</f>
        <v>26</v>
      </c>
      <c r="S42" s="45">
        <f>SUM(T42:X42)</f>
        <v>21</v>
      </c>
      <c r="T42" s="46">
        <v>6</v>
      </c>
      <c r="U42" s="46">
        <v>7</v>
      </c>
      <c r="V42" s="46">
        <v>6</v>
      </c>
      <c r="W42" s="46">
        <v>2</v>
      </c>
      <c r="X42" s="47">
        <v>0</v>
      </c>
      <c r="Y42" s="48">
        <f>SUM(V42:X42)</f>
        <v>8</v>
      </c>
      <c r="Z42" s="49">
        <v>3</v>
      </c>
      <c r="AA42" s="49">
        <f t="shared" ref="AA42" si="109">R42-S42-Z42</f>
        <v>2</v>
      </c>
      <c r="AB42" s="11">
        <f t="shared" ref="AB42:AB43" si="110">S42+Z42+AA42</f>
        <v>26</v>
      </c>
      <c r="AC42" s="41">
        <f t="shared" ref="AC42" si="111">AB42-R42</f>
        <v>0</v>
      </c>
    </row>
    <row r="43" spans="1:29" ht="15" customHeight="1" x14ac:dyDescent="0.2">
      <c r="A43" s="41">
        <f t="shared" ref="A43:A44" si="112">1-B43</f>
        <v>0</v>
      </c>
      <c r="B43" s="51">
        <f t="shared" si="107"/>
        <v>1</v>
      </c>
      <c r="C43" s="78"/>
      <c r="D43" s="108"/>
      <c r="E43" s="80"/>
      <c r="F43" s="55">
        <f>IFERROR(F42/$E42,0)</f>
        <v>0.96153846153846156</v>
      </c>
      <c r="G43" s="56">
        <f t="shared" ref="G43:N43" si="113">IFERROR(G42/$E42,0)</f>
        <v>0.26923076923076922</v>
      </c>
      <c r="H43" s="56">
        <f t="shared" si="113"/>
        <v>0.34615384615384615</v>
      </c>
      <c r="I43" s="56">
        <f t="shared" si="113"/>
        <v>0.26923076923076922</v>
      </c>
      <c r="J43" s="56">
        <f t="shared" si="113"/>
        <v>7.6923076923076927E-2</v>
      </c>
      <c r="K43" s="57">
        <f t="shared" si="113"/>
        <v>0</v>
      </c>
      <c r="L43" s="58">
        <f t="shared" si="113"/>
        <v>0.34615384615384615</v>
      </c>
      <c r="M43" s="59">
        <f t="shared" si="113"/>
        <v>3.8461538461538464E-2</v>
      </c>
      <c r="N43" s="59">
        <f t="shared" si="113"/>
        <v>0</v>
      </c>
      <c r="P43" s="78"/>
      <c r="Q43" s="108"/>
      <c r="R43" s="80"/>
      <c r="S43" s="55">
        <f>IFERROR(S42/$R42,0)</f>
        <v>0.80769230769230771</v>
      </c>
      <c r="T43" s="56">
        <f t="shared" ref="T43:AA43" si="114">IFERROR(T42/$R42,0)</f>
        <v>0.23076923076923078</v>
      </c>
      <c r="U43" s="56">
        <f t="shared" si="114"/>
        <v>0.26923076923076922</v>
      </c>
      <c r="V43" s="56">
        <f t="shared" si="114"/>
        <v>0.23076923076923078</v>
      </c>
      <c r="W43" s="56">
        <f t="shared" si="114"/>
        <v>7.6923076923076927E-2</v>
      </c>
      <c r="X43" s="57">
        <f t="shared" si="114"/>
        <v>0</v>
      </c>
      <c r="Y43" s="58">
        <f t="shared" si="114"/>
        <v>0.30769230769230771</v>
      </c>
      <c r="Z43" s="59">
        <f t="shared" si="114"/>
        <v>0.11538461538461539</v>
      </c>
      <c r="AA43" s="59">
        <f t="shared" si="114"/>
        <v>7.6923076923076927E-2</v>
      </c>
      <c r="AB43" s="51">
        <f t="shared" si="110"/>
        <v>1</v>
      </c>
      <c r="AC43" s="41">
        <f t="shared" ref="AC43:AC44" si="115">1-AB43</f>
        <v>0</v>
      </c>
    </row>
    <row r="44" spans="1:29" ht="15" customHeight="1" x14ac:dyDescent="0.2">
      <c r="A44" s="41">
        <f t="shared" si="112"/>
        <v>0</v>
      </c>
      <c r="B44" s="51">
        <f t="shared" ref="B44" si="116">SUM(G44:K44)</f>
        <v>1</v>
      </c>
      <c r="C44" s="78"/>
      <c r="D44" s="108"/>
      <c r="E44" s="92"/>
      <c r="F44" s="82"/>
      <c r="G44" s="83">
        <f>G42/F42</f>
        <v>0.28000000000000003</v>
      </c>
      <c r="H44" s="83">
        <f>H42/F42</f>
        <v>0.36</v>
      </c>
      <c r="I44" s="83">
        <f>I42/F42</f>
        <v>0.28000000000000003</v>
      </c>
      <c r="J44" s="83">
        <f>J42/F42</f>
        <v>0.08</v>
      </c>
      <c r="K44" s="84">
        <f>K42/F42</f>
        <v>0</v>
      </c>
      <c r="L44" s="85">
        <f>L42/F42</f>
        <v>0.36</v>
      </c>
      <c r="M44" s="86"/>
      <c r="N44" s="86"/>
      <c r="P44" s="78"/>
      <c r="Q44" s="108"/>
      <c r="R44" s="92"/>
      <c r="S44" s="82"/>
      <c r="T44" s="83">
        <f>IFERROR(T42/$S42,0)</f>
        <v>0.2857142857142857</v>
      </c>
      <c r="U44" s="83">
        <f t="shared" ref="U44:Y44" si="117">IFERROR(U42/$S42,0)</f>
        <v>0.33333333333333331</v>
      </c>
      <c r="V44" s="83">
        <f t="shared" si="117"/>
        <v>0.2857142857142857</v>
      </c>
      <c r="W44" s="83">
        <f t="shared" si="117"/>
        <v>9.5238095238095233E-2</v>
      </c>
      <c r="X44" s="84">
        <f t="shared" si="117"/>
        <v>0</v>
      </c>
      <c r="Y44" s="85">
        <f t="shared" si="117"/>
        <v>0.38095238095238093</v>
      </c>
      <c r="Z44" s="86"/>
      <c r="AA44" s="86"/>
      <c r="AB44" s="51">
        <f t="shared" ref="AB44" si="118">SUM(T44:X44)</f>
        <v>1</v>
      </c>
      <c r="AC44" s="41">
        <f t="shared" si="115"/>
        <v>0</v>
      </c>
    </row>
    <row r="45" spans="1:29" ht="15" customHeight="1" x14ac:dyDescent="0.2">
      <c r="A45" s="41">
        <f t="shared" ref="A45" si="119">B45-E45</f>
        <v>0</v>
      </c>
      <c r="B45" s="11">
        <f t="shared" ref="B45:B46" si="120">F45+M45+N45</f>
        <v>31</v>
      </c>
      <c r="C45" s="78"/>
      <c r="D45" s="108" t="s">
        <v>229</v>
      </c>
      <c r="E45" s="91">
        <f>[1]表1!E44</f>
        <v>31</v>
      </c>
      <c r="F45" s="45">
        <f>SUM(G45:K45)</f>
        <v>31</v>
      </c>
      <c r="G45" s="46">
        <v>10</v>
      </c>
      <c r="H45" s="46">
        <v>13</v>
      </c>
      <c r="I45" s="46">
        <v>5</v>
      </c>
      <c r="J45" s="46">
        <v>3</v>
      </c>
      <c r="K45" s="47">
        <v>0</v>
      </c>
      <c r="L45" s="48">
        <f>SUM(I45:K45)</f>
        <v>8</v>
      </c>
      <c r="M45" s="49">
        <v>0</v>
      </c>
      <c r="N45" s="49">
        <f t="shared" ref="N45" si="121">E45-F45-M45</f>
        <v>0</v>
      </c>
      <c r="P45" s="78"/>
      <c r="Q45" s="108" t="s">
        <v>229</v>
      </c>
      <c r="R45" s="91">
        <f>[1]表1!G44</f>
        <v>28</v>
      </c>
      <c r="S45" s="45">
        <f>SUM(T45:X45)</f>
        <v>27</v>
      </c>
      <c r="T45" s="46">
        <v>9</v>
      </c>
      <c r="U45" s="46">
        <v>13</v>
      </c>
      <c r="V45" s="46">
        <v>4</v>
      </c>
      <c r="W45" s="46">
        <v>1</v>
      </c>
      <c r="X45" s="47">
        <v>0</v>
      </c>
      <c r="Y45" s="48">
        <f>SUM(V45:X45)</f>
        <v>5</v>
      </c>
      <c r="Z45" s="49">
        <v>1</v>
      </c>
      <c r="AA45" s="49">
        <f t="shared" ref="AA45" si="122">R45-S45-Z45</f>
        <v>0</v>
      </c>
      <c r="AB45" s="11">
        <f t="shared" ref="AB45:AB46" si="123">S45+Z45+AA45</f>
        <v>28</v>
      </c>
      <c r="AC45" s="41">
        <f t="shared" ref="AC45" si="124">AB45-R45</f>
        <v>0</v>
      </c>
    </row>
    <row r="46" spans="1:29" ht="15" customHeight="1" x14ac:dyDescent="0.2">
      <c r="A46" s="41">
        <f t="shared" ref="A46:A47" si="125">1-B46</f>
        <v>0</v>
      </c>
      <c r="B46" s="51">
        <f t="shared" si="120"/>
        <v>1</v>
      </c>
      <c r="C46" s="78"/>
      <c r="D46" s="109"/>
      <c r="E46" s="80"/>
      <c r="F46" s="55">
        <f>IFERROR(F45/$E45,0)</f>
        <v>1</v>
      </c>
      <c r="G46" s="56">
        <f t="shared" ref="G46:N46" si="126">IFERROR(G45/$E45,0)</f>
        <v>0.32258064516129031</v>
      </c>
      <c r="H46" s="56">
        <f t="shared" si="126"/>
        <v>0.41935483870967744</v>
      </c>
      <c r="I46" s="56">
        <f t="shared" si="126"/>
        <v>0.16129032258064516</v>
      </c>
      <c r="J46" s="56">
        <f t="shared" si="126"/>
        <v>9.6774193548387094E-2</v>
      </c>
      <c r="K46" s="57">
        <f t="shared" si="126"/>
        <v>0</v>
      </c>
      <c r="L46" s="58">
        <f t="shared" si="126"/>
        <v>0.25806451612903225</v>
      </c>
      <c r="M46" s="59">
        <f t="shared" si="126"/>
        <v>0</v>
      </c>
      <c r="N46" s="59">
        <f t="shared" si="126"/>
        <v>0</v>
      </c>
      <c r="P46" s="78"/>
      <c r="Q46" s="109"/>
      <c r="R46" s="80"/>
      <c r="S46" s="55">
        <f>IFERROR(S45/$R45,0)</f>
        <v>0.9642857142857143</v>
      </c>
      <c r="T46" s="56">
        <f t="shared" ref="T46:AA46" si="127">IFERROR(T45/$R45,0)</f>
        <v>0.32142857142857145</v>
      </c>
      <c r="U46" s="56">
        <f t="shared" si="127"/>
        <v>0.4642857142857143</v>
      </c>
      <c r="V46" s="56">
        <f t="shared" si="127"/>
        <v>0.14285714285714285</v>
      </c>
      <c r="W46" s="56">
        <f t="shared" si="127"/>
        <v>3.5714285714285712E-2</v>
      </c>
      <c r="X46" s="57">
        <f t="shared" si="127"/>
        <v>0</v>
      </c>
      <c r="Y46" s="58">
        <f t="shared" si="127"/>
        <v>0.17857142857142858</v>
      </c>
      <c r="Z46" s="59">
        <f t="shared" si="127"/>
        <v>3.5714285714285712E-2</v>
      </c>
      <c r="AA46" s="59">
        <f t="shared" si="127"/>
        <v>0</v>
      </c>
      <c r="AB46" s="51">
        <f t="shared" si="123"/>
        <v>1</v>
      </c>
      <c r="AC46" s="41">
        <f t="shared" ref="AC46:AC47" si="128">1-AB46</f>
        <v>0</v>
      </c>
    </row>
    <row r="47" spans="1:29" ht="15" customHeight="1" x14ac:dyDescent="0.2">
      <c r="A47" s="41">
        <f t="shared" si="125"/>
        <v>0</v>
      </c>
      <c r="B47" s="51">
        <f t="shared" ref="B47" si="129">SUM(G47:K47)</f>
        <v>1</v>
      </c>
      <c r="C47" s="78"/>
      <c r="D47" s="109"/>
      <c r="E47" s="92"/>
      <c r="F47" s="82"/>
      <c r="G47" s="83">
        <f>G45/F45</f>
        <v>0.32258064516129031</v>
      </c>
      <c r="H47" s="83">
        <f>H45/F45</f>
        <v>0.41935483870967744</v>
      </c>
      <c r="I47" s="83">
        <f>I45/F45</f>
        <v>0.16129032258064516</v>
      </c>
      <c r="J47" s="83">
        <f>J45/F45</f>
        <v>9.6774193548387094E-2</v>
      </c>
      <c r="K47" s="84">
        <f>K45/F45</f>
        <v>0</v>
      </c>
      <c r="L47" s="85">
        <f>L45/F45</f>
        <v>0.25806451612903225</v>
      </c>
      <c r="M47" s="86"/>
      <c r="N47" s="86"/>
      <c r="P47" s="78"/>
      <c r="Q47" s="109"/>
      <c r="R47" s="92"/>
      <c r="S47" s="82"/>
      <c r="T47" s="83">
        <f>IFERROR(T45/$S45,0)</f>
        <v>0.33333333333333331</v>
      </c>
      <c r="U47" s="83">
        <f t="shared" ref="U47:Y47" si="130">IFERROR(U45/$S45,0)</f>
        <v>0.48148148148148145</v>
      </c>
      <c r="V47" s="83">
        <f t="shared" si="130"/>
        <v>0.14814814814814814</v>
      </c>
      <c r="W47" s="83">
        <f t="shared" si="130"/>
        <v>3.7037037037037035E-2</v>
      </c>
      <c r="X47" s="84">
        <f t="shared" si="130"/>
        <v>0</v>
      </c>
      <c r="Y47" s="85">
        <f t="shared" si="130"/>
        <v>0.18518518518518517</v>
      </c>
      <c r="Z47" s="86"/>
      <c r="AA47" s="86"/>
      <c r="AB47" s="51">
        <f t="shared" ref="AB47" si="131">SUM(T47:X47)</f>
        <v>1</v>
      </c>
      <c r="AC47" s="41">
        <f t="shared" si="128"/>
        <v>0</v>
      </c>
    </row>
    <row r="48" spans="1:29" ht="15" customHeight="1" x14ac:dyDescent="0.2">
      <c r="A48" s="41">
        <f t="shared" ref="A48" si="132">B48-E48</f>
        <v>0</v>
      </c>
      <c r="B48" s="11">
        <f t="shared" ref="B48:B49" si="133">F48+M48+N48</f>
        <v>26</v>
      </c>
      <c r="C48" s="78"/>
      <c r="D48" s="108" t="s">
        <v>230</v>
      </c>
      <c r="E48" s="91">
        <f>[1]表1!E47</f>
        <v>26</v>
      </c>
      <c r="F48" s="45">
        <f>SUM(G48:K48)</f>
        <v>26</v>
      </c>
      <c r="G48" s="46">
        <v>3</v>
      </c>
      <c r="H48" s="46">
        <v>13</v>
      </c>
      <c r="I48" s="46">
        <v>4</v>
      </c>
      <c r="J48" s="46">
        <v>5</v>
      </c>
      <c r="K48" s="47">
        <v>1</v>
      </c>
      <c r="L48" s="48">
        <f>SUM(I48:K48)</f>
        <v>10</v>
      </c>
      <c r="M48" s="49">
        <v>0</v>
      </c>
      <c r="N48" s="49">
        <f t="shared" ref="N48" si="134">E48-F48-M48</f>
        <v>0</v>
      </c>
      <c r="P48" s="78"/>
      <c r="Q48" s="108" t="s">
        <v>230</v>
      </c>
      <c r="R48" s="91">
        <f>[1]表1!G47</f>
        <v>19</v>
      </c>
      <c r="S48" s="45">
        <f>SUM(T48:X48)</f>
        <v>18</v>
      </c>
      <c r="T48" s="46">
        <v>3</v>
      </c>
      <c r="U48" s="46">
        <v>10</v>
      </c>
      <c r="V48" s="46">
        <v>2</v>
      </c>
      <c r="W48" s="46">
        <v>2</v>
      </c>
      <c r="X48" s="47">
        <v>1</v>
      </c>
      <c r="Y48" s="48">
        <f>SUM(V48:X48)</f>
        <v>5</v>
      </c>
      <c r="Z48" s="49">
        <v>0</v>
      </c>
      <c r="AA48" s="49">
        <f t="shared" ref="AA48" si="135">R48-S48-Z48</f>
        <v>1</v>
      </c>
      <c r="AB48" s="11">
        <f t="shared" ref="AB48:AB49" si="136">S48+Z48+AA48</f>
        <v>19</v>
      </c>
      <c r="AC48" s="41">
        <f t="shared" ref="AC48" si="137">AB48-R48</f>
        <v>0</v>
      </c>
    </row>
    <row r="49" spans="1:29" ht="15" customHeight="1" x14ac:dyDescent="0.2">
      <c r="A49" s="41">
        <f t="shared" ref="A49:A50" si="138">1-B49</f>
        <v>0</v>
      </c>
      <c r="B49" s="51">
        <f t="shared" si="133"/>
        <v>1</v>
      </c>
      <c r="C49" s="78"/>
      <c r="D49" s="109"/>
      <c r="E49" s="80"/>
      <c r="F49" s="55">
        <f>IFERROR(F48/$E48,0)</f>
        <v>1</v>
      </c>
      <c r="G49" s="56">
        <f t="shared" ref="G49:N49" si="139">IFERROR(G48/$E48,0)</f>
        <v>0.11538461538461539</v>
      </c>
      <c r="H49" s="56">
        <f t="shared" si="139"/>
        <v>0.5</v>
      </c>
      <c r="I49" s="56">
        <f t="shared" si="139"/>
        <v>0.15384615384615385</v>
      </c>
      <c r="J49" s="56">
        <f t="shared" si="139"/>
        <v>0.19230769230769232</v>
      </c>
      <c r="K49" s="57">
        <f t="shared" si="139"/>
        <v>3.8461538461538464E-2</v>
      </c>
      <c r="L49" s="58">
        <f t="shared" si="139"/>
        <v>0.38461538461538464</v>
      </c>
      <c r="M49" s="59">
        <f t="shared" si="139"/>
        <v>0</v>
      </c>
      <c r="N49" s="59">
        <f t="shared" si="139"/>
        <v>0</v>
      </c>
      <c r="P49" s="78"/>
      <c r="Q49" s="109"/>
      <c r="R49" s="80"/>
      <c r="S49" s="55">
        <f>IFERROR(S48/$R48,0)</f>
        <v>0.94736842105263153</v>
      </c>
      <c r="T49" s="56">
        <f t="shared" ref="T49:AA49" si="140">IFERROR(T48/$R48,0)</f>
        <v>0.15789473684210525</v>
      </c>
      <c r="U49" s="56">
        <f t="shared" si="140"/>
        <v>0.52631578947368418</v>
      </c>
      <c r="V49" s="56">
        <f t="shared" si="140"/>
        <v>0.10526315789473684</v>
      </c>
      <c r="W49" s="56">
        <f t="shared" si="140"/>
        <v>0.10526315789473684</v>
      </c>
      <c r="X49" s="57">
        <f t="shared" si="140"/>
        <v>5.2631578947368418E-2</v>
      </c>
      <c r="Y49" s="58">
        <f t="shared" si="140"/>
        <v>0.26315789473684209</v>
      </c>
      <c r="Z49" s="59">
        <f t="shared" si="140"/>
        <v>0</v>
      </c>
      <c r="AA49" s="59">
        <f t="shared" si="140"/>
        <v>5.2631578947368418E-2</v>
      </c>
      <c r="AB49" s="51">
        <f t="shared" si="136"/>
        <v>1</v>
      </c>
      <c r="AC49" s="41">
        <f t="shared" ref="AC49:AC50" si="141">1-AB49</f>
        <v>0</v>
      </c>
    </row>
    <row r="50" spans="1:29" ht="15" customHeight="1" thickBot="1" x14ac:dyDescent="0.25">
      <c r="A50" s="41">
        <f t="shared" si="138"/>
        <v>0</v>
      </c>
      <c r="B50" s="51">
        <f t="shared" ref="B50" si="142">SUM(G50:K50)</f>
        <v>1</v>
      </c>
      <c r="C50" s="78"/>
      <c r="D50" s="110"/>
      <c r="E50" s="99"/>
      <c r="F50" s="64"/>
      <c r="G50" s="65">
        <f>G48/F48</f>
        <v>0.11538461538461539</v>
      </c>
      <c r="H50" s="65">
        <f>H48/F48</f>
        <v>0.5</v>
      </c>
      <c r="I50" s="65">
        <f>I48/F48</f>
        <v>0.15384615384615385</v>
      </c>
      <c r="J50" s="65">
        <f>J48/F48</f>
        <v>0.19230769230769232</v>
      </c>
      <c r="K50" s="66">
        <f>K48/F48</f>
        <v>3.8461538461538464E-2</v>
      </c>
      <c r="L50" s="67">
        <f>L48/F48</f>
        <v>0.38461538461538464</v>
      </c>
      <c r="M50" s="68"/>
      <c r="N50" s="68"/>
      <c r="P50" s="78"/>
      <c r="Q50" s="110"/>
      <c r="R50" s="99"/>
      <c r="S50" s="64"/>
      <c r="T50" s="65">
        <f>IFERROR(T48/$S48,0)</f>
        <v>0.16666666666666666</v>
      </c>
      <c r="U50" s="65">
        <f t="shared" ref="U50:Y50" si="143">IFERROR(U48/$S48,0)</f>
        <v>0.55555555555555558</v>
      </c>
      <c r="V50" s="65">
        <f t="shared" si="143"/>
        <v>0.1111111111111111</v>
      </c>
      <c r="W50" s="65">
        <f t="shared" si="143"/>
        <v>0.1111111111111111</v>
      </c>
      <c r="X50" s="66">
        <f t="shared" si="143"/>
        <v>5.5555555555555552E-2</v>
      </c>
      <c r="Y50" s="67">
        <f t="shared" si="143"/>
        <v>0.27777777777777779</v>
      </c>
      <c r="Z50" s="68"/>
      <c r="AA50" s="68"/>
      <c r="AB50" s="51">
        <f t="shared" ref="AB50" si="144">SUM(T50:X50)</f>
        <v>1</v>
      </c>
      <c r="AC50" s="41">
        <f t="shared" si="141"/>
        <v>0</v>
      </c>
    </row>
    <row r="51" spans="1:29" ht="15" customHeight="1" thickTop="1" x14ac:dyDescent="0.2">
      <c r="A51" s="41">
        <f t="shared" ref="A51" si="145">B51-E51</f>
        <v>0</v>
      </c>
      <c r="B51" s="11">
        <f t="shared" ref="B51:B52" si="146">F51+M51+N51</f>
        <v>274</v>
      </c>
      <c r="C51" s="78"/>
      <c r="D51" s="111" t="s">
        <v>231</v>
      </c>
      <c r="E51" s="112">
        <f>E36+E39+E42+E45</f>
        <v>274</v>
      </c>
      <c r="F51" s="73">
        <f t="shared" ref="F51:M51" si="147">F36+F39+F42+F45</f>
        <v>221</v>
      </c>
      <c r="G51" s="74">
        <f t="shared" si="147"/>
        <v>106</v>
      </c>
      <c r="H51" s="74">
        <f t="shared" si="147"/>
        <v>58</v>
      </c>
      <c r="I51" s="74">
        <f t="shared" si="147"/>
        <v>41</v>
      </c>
      <c r="J51" s="74">
        <f t="shared" si="147"/>
        <v>14</v>
      </c>
      <c r="K51" s="75">
        <f t="shared" si="147"/>
        <v>2</v>
      </c>
      <c r="L51" s="76">
        <f t="shared" si="147"/>
        <v>57</v>
      </c>
      <c r="M51" s="77">
        <f t="shared" si="147"/>
        <v>38</v>
      </c>
      <c r="N51" s="77">
        <f>N36+N39+N42+N45</f>
        <v>15</v>
      </c>
      <c r="P51" s="78"/>
      <c r="Q51" s="113" t="s">
        <v>231</v>
      </c>
      <c r="R51" s="112">
        <f>R36+R39+R42+R45</f>
        <v>216</v>
      </c>
      <c r="S51" s="73">
        <f t="shared" ref="S51:AA51" si="148">S36+S39+S42+S45</f>
        <v>132</v>
      </c>
      <c r="T51" s="74">
        <f t="shared" si="148"/>
        <v>58</v>
      </c>
      <c r="U51" s="74">
        <f t="shared" si="148"/>
        <v>37</v>
      </c>
      <c r="V51" s="74">
        <f t="shared" si="148"/>
        <v>28</v>
      </c>
      <c r="W51" s="74">
        <f t="shared" si="148"/>
        <v>7</v>
      </c>
      <c r="X51" s="75">
        <f t="shared" si="148"/>
        <v>2</v>
      </c>
      <c r="Y51" s="76">
        <f t="shared" si="148"/>
        <v>37</v>
      </c>
      <c r="Z51" s="77">
        <f t="shared" si="148"/>
        <v>53</v>
      </c>
      <c r="AA51" s="77">
        <f t="shared" si="148"/>
        <v>31</v>
      </c>
      <c r="AB51" s="11">
        <f t="shared" ref="AB51:AB52" si="149">S51+Z51+AA51</f>
        <v>216</v>
      </c>
      <c r="AC51" s="41">
        <f t="shared" ref="AC51" si="150">AB51-R51</f>
        <v>0</v>
      </c>
    </row>
    <row r="52" spans="1:29" ht="15" customHeight="1" x14ac:dyDescent="0.2">
      <c r="A52" s="41">
        <f t="shared" ref="A52:A53" si="151">1-B52</f>
        <v>0</v>
      </c>
      <c r="B52" s="51">
        <f t="shared" si="146"/>
        <v>1</v>
      </c>
      <c r="C52" s="78"/>
      <c r="D52" s="114" t="s">
        <v>232</v>
      </c>
      <c r="E52" s="80"/>
      <c r="F52" s="55">
        <f>IFERROR(F51/$E51,0)</f>
        <v>0.80656934306569339</v>
      </c>
      <c r="G52" s="56">
        <f t="shared" ref="G52:N52" si="152">IFERROR(G51/$E51,0)</f>
        <v>0.38686131386861317</v>
      </c>
      <c r="H52" s="56">
        <f t="shared" si="152"/>
        <v>0.21167883211678831</v>
      </c>
      <c r="I52" s="56">
        <f t="shared" si="152"/>
        <v>0.14963503649635038</v>
      </c>
      <c r="J52" s="56">
        <f t="shared" si="152"/>
        <v>5.1094890510948905E-2</v>
      </c>
      <c r="K52" s="57">
        <f t="shared" si="152"/>
        <v>7.2992700729927005E-3</v>
      </c>
      <c r="L52" s="58">
        <f t="shared" si="152"/>
        <v>0.20802919708029197</v>
      </c>
      <c r="M52" s="59">
        <f t="shared" si="152"/>
        <v>0.13868613138686131</v>
      </c>
      <c r="N52" s="59">
        <f t="shared" si="152"/>
        <v>5.4744525547445258E-2</v>
      </c>
      <c r="P52" s="78"/>
      <c r="Q52" s="115" t="s">
        <v>232</v>
      </c>
      <c r="R52" s="80"/>
      <c r="S52" s="55">
        <f>IFERROR(S51/$R51,0)</f>
        <v>0.61111111111111116</v>
      </c>
      <c r="T52" s="56">
        <f t="shared" ref="T52:AA52" si="153">IFERROR(T51/$R51,0)</f>
        <v>0.26851851851851855</v>
      </c>
      <c r="U52" s="56">
        <f t="shared" si="153"/>
        <v>0.17129629629629631</v>
      </c>
      <c r="V52" s="56">
        <f t="shared" si="153"/>
        <v>0.12962962962962962</v>
      </c>
      <c r="W52" s="56">
        <f t="shared" si="153"/>
        <v>3.2407407407407406E-2</v>
      </c>
      <c r="X52" s="57">
        <f t="shared" si="153"/>
        <v>9.2592592592592587E-3</v>
      </c>
      <c r="Y52" s="58">
        <f t="shared" si="153"/>
        <v>0.17129629629629631</v>
      </c>
      <c r="Z52" s="59">
        <f t="shared" si="153"/>
        <v>0.24537037037037038</v>
      </c>
      <c r="AA52" s="59">
        <f t="shared" si="153"/>
        <v>0.14351851851851852</v>
      </c>
      <c r="AB52" s="51">
        <f t="shared" si="149"/>
        <v>1</v>
      </c>
      <c r="AC52" s="41">
        <f t="shared" ref="AC52:AC53" si="154">1-AB52</f>
        <v>0</v>
      </c>
    </row>
    <row r="53" spans="1:29" ht="15" customHeight="1" x14ac:dyDescent="0.2">
      <c r="A53" s="41">
        <f t="shared" si="151"/>
        <v>0</v>
      </c>
      <c r="B53" s="51">
        <f t="shared" ref="B53" si="155">SUM(G53:K53)</f>
        <v>1</v>
      </c>
      <c r="C53" s="78"/>
      <c r="D53" s="116"/>
      <c r="E53" s="92"/>
      <c r="F53" s="117"/>
      <c r="G53" s="118">
        <f>G51/F51</f>
        <v>0.47963800904977377</v>
      </c>
      <c r="H53" s="118">
        <f>H51/F51</f>
        <v>0.26244343891402716</v>
      </c>
      <c r="I53" s="118">
        <f>I51/F51</f>
        <v>0.18552036199095023</v>
      </c>
      <c r="J53" s="118">
        <f>J51/F51</f>
        <v>6.3348416289592757E-2</v>
      </c>
      <c r="K53" s="119">
        <f>K51/F51</f>
        <v>9.0497737556561094E-3</v>
      </c>
      <c r="L53" s="120">
        <f>L51/F51</f>
        <v>0.25791855203619912</v>
      </c>
      <c r="M53" s="121"/>
      <c r="N53" s="121"/>
      <c r="P53" s="78"/>
      <c r="Q53" s="122"/>
      <c r="R53" s="92"/>
      <c r="S53" s="117"/>
      <c r="T53" s="118">
        <f>IFERROR(T51/$S51,0)</f>
        <v>0.43939393939393939</v>
      </c>
      <c r="U53" s="118">
        <f t="shared" ref="U53:Y53" si="156">IFERROR(U51/$S51,0)</f>
        <v>0.28030303030303028</v>
      </c>
      <c r="V53" s="118">
        <f t="shared" si="156"/>
        <v>0.21212121212121213</v>
      </c>
      <c r="W53" s="118">
        <f t="shared" si="156"/>
        <v>5.3030303030303032E-2</v>
      </c>
      <c r="X53" s="119">
        <f t="shared" si="156"/>
        <v>1.5151515151515152E-2</v>
      </c>
      <c r="Y53" s="120">
        <f t="shared" si="156"/>
        <v>0.28030303030303028</v>
      </c>
      <c r="Z53" s="121"/>
      <c r="AA53" s="121"/>
      <c r="AB53" s="51">
        <f t="shared" ref="AB53" si="157">SUM(T53:X53)</f>
        <v>1</v>
      </c>
      <c r="AC53" s="41">
        <f t="shared" si="154"/>
        <v>0</v>
      </c>
    </row>
    <row r="54" spans="1:29" ht="15" customHeight="1" x14ac:dyDescent="0.2">
      <c r="A54" s="41">
        <f t="shared" ref="A54" si="158">B54-E54</f>
        <v>0</v>
      </c>
      <c r="B54" s="11">
        <f t="shared" ref="B54:B55" si="159">F54+M54+N54</f>
        <v>136</v>
      </c>
      <c r="C54" s="78"/>
      <c r="D54" s="123" t="s">
        <v>231</v>
      </c>
      <c r="E54" s="112">
        <f>E39+E42+E45+E48</f>
        <v>136</v>
      </c>
      <c r="F54" s="73">
        <f t="shared" ref="F54:M54" si="160">F39+F42+F45+F48</f>
        <v>124</v>
      </c>
      <c r="G54" s="74">
        <f t="shared" si="160"/>
        <v>42</v>
      </c>
      <c r="H54" s="74">
        <f t="shared" si="160"/>
        <v>42</v>
      </c>
      <c r="I54" s="74">
        <f t="shared" si="160"/>
        <v>25</v>
      </c>
      <c r="J54" s="74">
        <f t="shared" si="160"/>
        <v>12</v>
      </c>
      <c r="K54" s="75">
        <f t="shared" si="160"/>
        <v>3</v>
      </c>
      <c r="L54" s="76">
        <f t="shared" si="160"/>
        <v>40</v>
      </c>
      <c r="M54" s="77">
        <f t="shared" si="160"/>
        <v>9</v>
      </c>
      <c r="N54" s="77">
        <f>N39+N42+N45+N48</f>
        <v>3</v>
      </c>
      <c r="P54" s="78"/>
      <c r="Q54" s="124" t="s">
        <v>231</v>
      </c>
      <c r="R54" s="112">
        <f>R39+R42+R45+R48</f>
        <v>116</v>
      </c>
      <c r="S54" s="73">
        <f t="shared" ref="S54:AA54" si="161">S39+S42+S45+S48</f>
        <v>92</v>
      </c>
      <c r="T54" s="74">
        <f t="shared" si="161"/>
        <v>29</v>
      </c>
      <c r="U54" s="74">
        <f t="shared" si="161"/>
        <v>34</v>
      </c>
      <c r="V54" s="74">
        <f t="shared" si="161"/>
        <v>19</v>
      </c>
      <c r="W54" s="74">
        <f t="shared" si="161"/>
        <v>7</v>
      </c>
      <c r="X54" s="75">
        <f t="shared" si="161"/>
        <v>3</v>
      </c>
      <c r="Y54" s="76">
        <f t="shared" si="161"/>
        <v>29</v>
      </c>
      <c r="Z54" s="77">
        <f t="shared" si="161"/>
        <v>15</v>
      </c>
      <c r="AA54" s="77">
        <f t="shared" si="161"/>
        <v>9</v>
      </c>
      <c r="AB54" s="11">
        <f t="shared" ref="AB54:AB55" si="162">S54+Z54+AA54</f>
        <v>116</v>
      </c>
      <c r="AC54" s="41">
        <f t="shared" ref="AC54" si="163">AB54-R54</f>
        <v>0</v>
      </c>
    </row>
    <row r="55" spans="1:29" ht="15" customHeight="1" x14ac:dyDescent="0.2">
      <c r="A55" s="41">
        <f t="shared" ref="A55:A56" si="164">1-B55</f>
        <v>0</v>
      </c>
      <c r="B55" s="51">
        <f t="shared" si="159"/>
        <v>1</v>
      </c>
      <c r="C55" s="78"/>
      <c r="D55" s="114" t="s">
        <v>233</v>
      </c>
      <c r="E55" s="80"/>
      <c r="F55" s="55">
        <f>IFERROR(F54/$E54,0)</f>
        <v>0.91176470588235292</v>
      </c>
      <c r="G55" s="56">
        <f t="shared" ref="G55:N55" si="165">IFERROR(G54/$E54,0)</f>
        <v>0.30882352941176472</v>
      </c>
      <c r="H55" s="56">
        <f t="shared" si="165"/>
        <v>0.30882352941176472</v>
      </c>
      <c r="I55" s="56">
        <f t="shared" si="165"/>
        <v>0.18382352941176472</v>
      </c>
      <c r="J55" s="56">
        <f t="shared" si="165"/>
        <v>8.8235294117647065E-2</v>
      </c>
      <c r="K55" s="57">
        <f t="shared" si="165"/>
        <v>2.2058823529411766E-2</v>
      </c>
      <c r="L55" s="58">
        <f t="shared" si="165"/>
        <v>0.29411764705882354</v>
      </c>
      <c r="M55" s="59">
        <f t="shared" si="165"/>
        <v>6.6176470588235295E-2</v>
      </c>
      <c r="N55" s="59">
        <f t="shared" si="165"/>
        <v>2.2058823529411766E-2</v>
      </c>
      <c r="P55" s="78"/>
      <c r="Q55" s="115" t="s">
        <v>233</v>
      </c>
      <c r="R55" s="80"/>
      <c r="S55" s="55">
        <f>IFERROR(S54/$R54,0)</f>
        <v>0.7931034482758621</v>
      </c>
      <c r="T55" s="56">
        <f t="shared" ref="T55:AA55" si="166">IFERROR(T54/$R54,0)</f>
        <v>0.25</v>
      </c>
      <c r="U55" s="56">
        <f t="shared" si="166"/>
        <v>0.29310344827586204</v>
      </c>
      <c r="V55" s="56">
        <f t="shared" si="166"/>
        <v>0.16379310344827586</v>
      </c>
      <c r="W55" s="56">
        <f t="shared" si="166"/>
        <v>6.0344827586206899E-2</v>
      </c>
      <c r="X55" s="57">
        <f t="shared" si="166"/>
        <v>2.5862068965517241E-2</v>
      </c>
      <c r="Y55" s="58">
        <f t="shared" si="166"/>
        <v>0.25</v>
      </c>
      <c r="Z55" s="59">
        <f t="shared" si="166"/>
        <v>0.12931034482758622</v>
      </c>
      <c r="AA55" s="59">
        <f t="shared" si="166"/>
        <v>7.7586206896551727E-2</v>
      </c>
      <c r="AB55" s="51">
        <f t="shared" si="162"/>
        <v>1</v>
      </c>
      <c r="AC55" s="41">
        <f t="shared" ref="AC55:AC56" si="167">1-AB55</f>
        <v>0</v>
      </c>
    </row>
    <row r="56" spans="1:29" ht="15" customHeight="1" thickBot="1" x14ac:dyDescent="0.25">
      <c r="A56" s="41">
        <f t="shared" si="164"/>
        <v>0</v>
      </c>
      <c r="B56" s="51">
        <f t="shared" ref="B56" si="168">SUM(G56:K56)</f>
        <v>0.99999999999999989</v>
      </c>
      <c r="C56" s="125"/>
      <c r="D56" s="116"/>
      <c r="E56" s="92"/>
      <c r="F56" s="126"/>
      <c r="G56" s="127">
        <f>G54/F54</f>
        <v>0.33870967741935482</v>
      </c>
      <c r="H56" s="127">
        <f>H54/F54</f>
        <v>0.33870967741935482</v>
      </c>
      <c r="I56" s="127">
        <f>I54/F54</f>
        <v>0.20161290322580644</v>
      </c>
      <c r="J56" s="127">
        <f>J54/F54</f>
        <v>9.6774193548387094E-2</v>
      </c>
      <c r="K56" s="128">
        <f>K54/F54</f>
        <v>2.4193548387096774E-2</v>
      </c>
      <c r="L56" s="129">
        <f>L54/F54</f>
        <v>0.32258064516129031</v>
      </c>
      <c r="M56" s="130"/>
      <c r="N56" s="130"/>
      <c r="P56" s="125"/>
      <c r="Q56" s="122"/>
      <c r="R56" s="92"/>
      <c r="S56" s="126"/>
      <c r="T56" s="127">
        <f>IFERROR(T54/$S54,0)</f>
        <v>0.31521739130434784</v>
      </c>
      <c r="U56" s="127">
        <f t="shared" ref="U56:Y56" si="169">IFERROR(U54/$S54,0)</f>
        <v>0.36956521739130432</v>
      </c>
      <c r="V56" s="127">
        <f t="shared" si="169"/>
        <v>0.20652173913043478</v>
      </c>
      <c r="W56" s="127">
        <f t="shared" si="169"/>
        <v>7.6086956521739135E-2</v>
      </c>
      <c r="X56" s="128">
        <f t="shared" si="169"/>
        <v>3.2608695652173912E-2</v>
      </c>
      <c r="Y56" s="129">
        <f t="shared" si="169"/>
        <v>0.31521739130434784</v>
      </c>
      <c r="Z56" s="130"/>
      <c r="AA56" s="130"/>
      <c r="AB56" s="51">
        <f t="shared" ref="AB56" si="170">SUM(T56:X56)</f>
        <v>1</v>
      </c>
      <c r="AC56" s="41">
        <f t="shared" si="167"/>
        <v>0</v>
      </c>
    </row>
    <row r="57" spans="1:29" ht="6.75" customHeight="1" x14ac:dyDescent="0.2">
      <c r="D57" s="131"/>
      <c r="E57" s="132"/>
      <c r="F57" s="133"/>
      <c r="G57" s="133"/>
      <c r="H57" s="133"/>
      <c r="I57" s="133"/>
      <c r="J57" s="133"/>
      <c r="K57" s="133"/>
      <c r="L57" s="133"/>
      <c r="M57" s="133"/>
      <c r="N57" s="133"/>
      <c r="Q57" s="131"/>
      <c r="R57" s="132"/>
      <c r="S57" s="133"/>
      <c r="T57" s="133"/>
      <c r="U57" s="133"/>
      <c r="V57" s="133"/>
      <c r="W57" s="133"/>
      <c r="X57" s="133"/>
      <c r="Y57" s="133"/>
      <c r="Z57" s="133"/>
      <c r="AA57" s="133"/>
    </row>
    <row r="58" spans="1:29" x14ac:dyDescent="0.2">
      <c r="C58" s="11" t="s">
        <v>234</v>
      </c>
      <c r="E58" s="11">
        <f>E33+E36+E39+E42+E45+E48</f>
        <v>379</v>
      </c>
      <c r="F58" s="11">
        <f>F33+F36+F39+F42+F45+F48</f>
        <v>287</v>
      </c>
      <c r="G58" s="11">
        <f t="shared" ref="G58:N58" si="171">G33+G36+G39+G42+G45+G48</f>
        <v>134</v>
      </c>
      <c r="H58" s="11">
        <f t="shared" si="171"/>
        <v>77</v>
      </c>
      <c r="I58" s="11">
        <f t="shared" si="171"/>
        <v>52</v>
      </c>
      <c r="J58" s="11">
        <f t="shared" si="171"/>
        <v>21</v>
      </c>
      <c r="K58" s="11">
        <f t="shared" si="171"/>
        <v>3</v>
      </c>
      <c r="L58" s="11">
        <f>L33+L36+L39+L42+L45+L48</f>
        <v>76</v>
      </c>
      <c r="M58" s="11">
        <f t="shared" si="171"/>
        <v>67</v>
      </c>
      <c r="N58" s="11">
        <f t="shared" si="171"/>
        <v>25</v>
      </c>
      <c r="R58" s="11">
        <f>R33+R36+R39+R42+R45+R48</f>
        <v>283</v>
      </c>
      <c r="S58" s="11">
        <f t="shared" ref="S58:AA58" si="172">S33+S36+S39+S42+S45+S48</f>
        <v>162</v>
      </c>
      <c r="T58" s="11">
        <f t="shared" si="172"/>
        <v>69</v>
      </c>
      <c r="U58" s="11">
        <f t="shared" si="172"/>
        <v>48</v>
      </c>
      <c r="V58" s="11">
        <f t="shared" si="172"/>
        <v>32</v>
      </c>
      <c r="W58" s="11">
        <f t="shared" si="172"/>
        <v>10</v>
      </c>
      <c r="X58" s="11">
        <f t="shared" si="172"/>
        <v>3</v>
      </c>
      <c r="Y58" s="11">
        <f t="shared" si="172"/>
        <v>45</v>
      </c>
      <c r="Z58" s="11">
        <f t="shared" si="172"/>
        <v>79</v>
      </c>
      <c r="AA58" s="11">
        <f t="shared" si="172"/>
        <v>42</v>
      </c>
    </row>
    <row r="59" spans="1:29" x14ac:dyDescent="0.2">
      <c r="C59" s="51" t="s">
        <v>235</v>
      </c>
      <c r="F59" s="134">
        <f>F58/E58</f>
        <v>0.75725593667546176</v>
      </c>
      <c r="G59" s="134">
        <f>G58/E58</f>
        <v>0.35356200527704484</v>
      </c>
      <c r="H59" s="134">
        <f>H58/E58</f>
        <v>0.20316622691292877</v>
      </c>
      <c r="I59" s="134">
        <f>I58/E58</f>
        <v>0.13720316622691292</v>
      </c>
      <c r="J59" s="134">
        <f>J58/E58</f>
        <v>5.5408970976253295E-2</v>
      </c>
      <c r="K59" s="134">
        <f>K58/E58</f>
        <v>7.9155672823219003E-3</v>
      </c>
      <c r="L59" s="134">
        <f>L58/E58</f>
        <v>0.20052770448548812</v>
      </c>
      <c r="M59" s="134">
        <f>M58/E58</f>
        <v>0.17678100263852242</v>
      </c>
      <c r="N59" s="134">
        <f>N58/E58</f>
        <v>6.5963060686015831E-2</v>
      </c>
      <c r="S59" s="134">
        <f>S58/R58</f>
        <v>0.57243816254416957</v>
      </c>
      <c r="T59" s="134">
        <f>T58/R58</f>
        <v>0.24381625441696114</v>
      </c>
      <c r="U59" s="134">
        <f>U58/R58</f>
        <v>0.16961130742049471</v>
      </c>
      <c r="V59" s="134">
        <f>V58/R58</f>
        <v>0.11307420494699646</v>
      </c>
      <c r="W59" s="134">
        <f>W58/R58</f>
        <v>3.5335689045936397E-2</v>
      </c>
      <c r="X59" s="134">
        <f>X58/R58</f>
        <v>1.0600706713780919E-2</v>
      </c>
      <c r="Y59" s="134">
        <f>Y58/R58</f>
        <v>0.15901060070671377</v>
      </c>
      <c r="Z59" s="134">
        <f>Z58/R58</f>
        <v>0.27915194346289751</v>
      </c>
      <c r="AA59" s="134">
        <f>AA58/R58</f>
        <v>0.14840989399293286</v>
      </c>
    </row>
    <row r="60" spans="1:29" x14ac:dyDescent="0.2">
      <c r="C60" s="51" t="s">
        <v>236</v>
      </c>
      <c r="F60" s="134"/>
      <c r="G60" s="134">
        <f>G58/F58</f>
        <v>0.46689895470383275</v>
      </c>
      <c r="H60" s="134">
        <f>H58/F58</f>
        <v>0.26829268292682928</v>
      </c>
      <c r="I60" s="134">
        <f>I58/F58</f>
        <v>0.18118466898954705</v>
      </c>
      <c r="J60" s="134">
        <f>J58/F58</f>
        <v>7.3170731707317069E-2</v>
      </c>
      <c r="K60" s="134">
        <f>K58/F58</f>
        <v>1.0452961672473868E-2</v>
      </c>
      <c r="L60" s="134">
        <f>L58/F58</f>
        <v>0.26480836236933797</v>
      </c>
      <c r="M60" s="134"/>
      <c r="N60" s="134"/>
      <c r="S60" s="134"/>
      <c r="T60" s="134">
        <f>T58/S58</f>
        <v>0.42592592592592593</v>
      </c>
      <c r="U60" s="134">
        <f>U58/S58</f>
        <v>0.29629629629629628</v>
      </c>
      <c r="V60" s="134">
        <f>V58/S58</f>
        <v>0.19753086419753085</v>
      </c>
      <c r="W60" s="134">
        <f>W58/S58</f>
        <v>6.1728395061728392E-2</v>
      </c>
      <c r="X60" s="134">
        <f>X58/S58</f>
        <v>1.8518518518518517E-2</v>
      </c>
      <c r="Y60" s="134">
        <f>Y58/S58</f>
        <v>0.27777777777777779</v>
      </c>
      <c r="Z60" s="134"/>
      <c r="AA60" s="134"/>
    </row>
    <row r="61" spans="1:29" x14ac:dyDescent="0.2">
      <c r="C61" s="135"/>
      <c r="F61" s="134"/>
      <c r="G61" s="134"/>
      <c r="H61" s="134"/>
      <c r="I61" s="134"/>
      <c r="J61" s="134"/>
      <c r="K61" s="134"/>
      <c r="L61" s="134"/>
      <c r="M61" s="134"/>
      <c r="N61" s="134"/>
      <c r="S61" s="134"/>
      <c r="T61" s="134"/>
      <c r="U61" s="134"/>
      <c r="V61" s="134"/>
      <c r="W61" s="134"/>
      <c r="X61" s="134"/>
      <c r="Y61" s="134"/>
      <c r="Z61" s="134"/>
      <c r="AA61" s="134"/>
    </row>
    <row r="62" spans="1:29" x14ac:dyDescent="0.2">
      <c r="C62" s="11" t="s">
        <v>237</v>
      </c>
      <c r="E62" s="136">
        <f>E51+E33+E48</f>
        <v>379</v>
      </c>
      <c r="F62" s="136">
        <f t="shared" ref="F62:N62" si="173">F51+F33+F48</f>
        <v>287</v>
      </c>
      <c r="G62" s="136">
        <f t="shared" si="173"/>
        <v>134</v>
      </c>
      <c r="H62" s="136">
        <f t="shared" si="173"/>
        <v>77</v>
      </c>
      <c r="I62" s="136">
        <f t="shared" si="173"/>
        <v>52</v>
      </c>
      <c r="J62" s="136">
        <f t="shared" si="173"/>
        <v>21</v>
      </c>
      <c r="K62" s="136">
        <f t="shared" si="173"/>
        <v>3</v>
      </c>
      <c r="L62" s="136">
        <f t="shared" si="173"/>
        <v>76</v>
      </c>
      <c r="M62" s="136">
        <f t="shared" si="173"/>
        <v>67</v>
      </c>
      <c r="N62" s="136">
        <f t="shared" si="173"/>
        <v>25</v>
      </c>
      <c r="O62" s="136">
        <f>O51+O33+O48</f>
        <v>0</v>
      </c>
      <c r="R62" s="136">
        <f>R51+R33+R48</f>
        <v>283</v>
      </c>
      <c r="S62" s="136">
        <f>S51+S33+S48</f>
        <v>162</v>
      </c>
      <c r="T62" s="136">
        <f t="shared" ref="T62:AA62" si="174">T51+T33+T48</f>
        <v>69</v>
      </c>
      <c r="U62" s="136">
        <f t="shared" si="174"/>
        <v>48</v>
      </c>
      <c r="V62" s="136">
        <f t="shared" si="174"/>
        <v>32</v>
      </c>
      <c r="W62" s="136">
        <f t="shared" si="174"/>
        <v>10</v>
      </c>
      <c r="X62" s="136">
        <f t="shared" si="174"/>
        <v>3</v>
      </c>
      <c r="Y62" s="136">
        <f t="shared" si="174"/>
        <v>45</v>
      </c>
      <c r="Z62" s="136">
        <f t="shared" si="174"/>
        <v>79</v>
      </c>
      <c r="AA62" s="136">
        <f t="shared" si="174"/>
        <v>42</v>
      </c>
    </row>
    <row r="63" spans="1:29" x14ac:dyDescent="0.2">
      <c r="E63" s="137">
        <f>E54+E33+E36</f>
        <v>379</v>
      </c>
      <c r="F63" s="137">
        <f t="shared" ref="F63:N63" si="175">F54+F33+F36</f>
        <v>287</v>
      </c>
      <c r="G63" s="137">
        <f t="shared" si="175"/>
        <v>134</v>
      </c>
      <c r="H63" s="137">
        <f t="shared" si="175"/>
        <v>77</v>
      </c>
      <c r="I63" s="137">
        <f t="shared" si="175"/>
        <v>52</v>
      </c>
      <c r="J63" s="137">
        <f t="shared" si="175"/>
        <v>21</v>
      </c>
      <c r="K63" s="137">
        <f t="shared" si="175"/>
        <v>3</v>
      </c>
      <c r="L63" s="137">
        <f t="shared" si="175"/>
        <v>76</v>
      </c>
      <c r="M63" s="137">
        <f t="shared" si="175"/>
        <v>67</v>
      </c>
      <c r="N63" s="137">
        <f t="shared" si="175"/>
        <v>25</v>
      </c>
      <c r="O63" s="137">
        <f>O54+O33+O36</f>
        <v>0</v>
      </c>
      <c r="R63" s="137">
        <f>R54+R33+R36</f>
        <v>283</v>
      </c>
      <c r="S63" s="137">
        <f>S54+S33+S36</f>
        <v>162</v>
      </c>
      <c r="T63" s="137">
        <f t="shared" ref="T63:AA63" si="176">T54+T33+T36</f>
        <v>69</v>
      </c>
      <c r="U63" s="137">
        <f t="shared" si="176"/>
        <v>48</v>
      </c>
      <c r="V63" s="137">
        <f t="shared" si="176"/>
        <v>32</v>
      </c>
      <c r="W63" s="137">
        <f t="shared" si="176"/>
        <v>10</v>
      </c>
      <c r="X63" s="137">
        <f t="shared" si="176"/>
        <v>3</v>
      </c>
      <c r="Y63" s="137">
        <f t="shared" si="176"/>
        <v>45</v>
      </c>
      <c r="Z63" s="137">
        <f t="shared" si="176"/>
        <v>79</v>
      </c>
      <c r="AA63" s="137">
        <f t="shared" si="176"/>
        <v>42</v>
      </c>
    </row>
    <row r="65" spans="3:27" x14ac:dyDescent="0.2">
      <c r="C65" s="41" t="s">
        <v>238</v>
      </c>
      <c r="E65" s="41">
        <f>E58-E12</f>
        <v>0</v>
      </c>
      <c r="F65" s="41">
        <f t="shared" ref="F65:AA67" si="177">F58-F12</f>
        <v>0</v>
      </c>
      <c r="G65" s="41">
        <f t="shared" si="177"/>
        <v>0</v>
      </c>
      <c r="H65" s="41">
        <f t="shared" si="177"/>
        <v>0</v>
      </c>
      <c r="I65" s="41">
        <f t="shared" si="177"/>
        <v>0</v>
      </c>
      <c r="J65" s="41">
        <f t="shared" si="177"/>
        <v>0</v>
      </c>
      <c r="K65" s="41">
        <f t="shared" si="177"/>
        <v>0</v>
      </c>
      <c r="L65" s="41">
        <f>L58-L12</f>
        <v>0</v>
      </c>
      <c r="M65" s="41">
        <f t="shared" si="177"/>
        <v>0</v>
      </c>
      <c r="N65" s="41">
        <f t="shared" si="177"/>
        <v>0</v>
      </c>
      <c r="O65" s="41">
        <f t="shared" si="177"/>
        <v>0</v>
      </c>
      <c r="P65" s="41"/>
      <c r="Q65" s="41"/>
      <c r="R65" s="41">
        <f t="shared" si="177"/>
        <v>0</v>
      </c>
      <c r="S65" s="41">
        <f t="shared" si="177"/>
        <v>0</v>
      </c>
      <c r="T65" s="41">
        <f t="shared" si="177"/>
        <v>0</v>
      </c>
      <c r="U65" s="41">
        <f t="shared" si="177"/>
        <v>0</v>
      </c>
      <c r="V65" s="41">
        <f t="shared" si="177"/>
        <v>0</v>
      </c>
      <c r="W65" s="41">
        <f t="shared" si="177"/>
        <v>0</v>
      </c>
      <c r="X65" s="41">
        <f t="shared" si="177"/>
        <v>0</v>
      </c>
      <c r="Y65" s="41">
        <f t="shared" si="177"/>
        <v>0</v>
      </c>
      <c r="Z65" s="41">
        <f t="shared" si="177"/>
        <v>0</v>
      </c>
      <c r="AA65" s="41">
        <f t="shared" si="177"/>
        <v>0</v>
      </c>
    </row>
    <row r="66" spans="3:27" x14ac:dyDescent="0.2">
      <c r="E66" s="41"/>
      <c r="F66" s="41">
        <f t="shared" si="177"/>
        <v>0</v>
      </c>
      <c r="G66" s="41">
        <f t="shared" si="177"/>
        <v>0</v>
      </c>
      <c r="H66" s="41">
        <f t="shared" si="177"/>
        <v>0</v>
      </c>
      <c r="I66" s="41">
        <f t="shared" si="177"/>
        <v>0</v>
      </c>
      <c r="J66" s="41">
        <f t="shared" si="177"/>
        <v>0</v>
      </c>
      <c r="K66" s="41">
        <f t="shared" si="177"/>
        <v>0</v>
      </c>
      <c r="L66" s="41">
        <f t="shared" si="177"/>
        <v>0</v>
      </c>
      <c r="M66" s="41">
        <f t="shared" si="177"/>
        <v>0</v>
      </c>
      <c r="N66" s="41">
        <f t="shared" si="177"/>
        <v>0</v>
      </c>
      <c r="O66" s="41"/>
      <c r="P66" s="41"/>
      <c r="Q66" s="41"/>
      <c r="R66" s="41"/>
      <c r="S66" s="41">
        <f t="shared" si="177"/>
        <v>0</v>
      </c>
      <c r="T66" s="41">
        <f t="shared" si="177"/>
        <v>0</v>
      </c>
      <c r="U66" s="41">
        <f t="shared" si="177"/>
        <v>0</v>
      </c>
      <c r="V66" s="41">
        <f t="shared" si="177"/>
        <v>0</v>
      </c>
      <c r="W66" s="41">
        <f t="shared" si="177"/>
        <v>0</v>
      </c>
      <c r="X66" s="41">
        <f t="shared" si="177"/>
        <v>0</v>
      </c>
      <c r="Y66" s="41">
        <f t="shared" si="177"/>
        <v>0</v>
      </c>
      <c r="Z66" s="41">
        <f t="shared" si="177"/>
        <v>0</v>
      </c>
      <c r="AA66" s="41">
        <f t="shared" si="177"/>
        <v>0</v>
      </c>
    </row>
    <row r="67" spans="3:27" x14ac:dyDescent="0.2">
      <c r="E67" s="41"/>
      <c r="F67" s="41">
        <f t="shared" si="177"/>
        <v>0</v>
      </c>
      <c r="G67" s="41">
        <f>G60-G14</f>
        <v>0</v>
      </c>
      <c r="H67" s="41">
        <f>H60-H14</f>
        <v>0</v>
      </c>
      <c r="I67" s="41">
        <f t="shared" si="177"/>
        <v>0</v>
      </c>
      <c r="J67" s="41">
        <f t="shared" si="177"/>
        <v>0</v>
      </c>
      <c r="K67" s="41">
        <f t="shared" si="177"/>
        <v>0</v>
      </c>
      <c r="L67" s="41">
        <f>L60-L14</f>
        <v>0</v>
      </c>
      <c r="M67" s="41">
        <f t="shared" si="177"/>
        <v>0</v>
      </c>
      <c r="N67" s="41"/>
      <c r="O67" s="41"/>
      <c r="P67" s="41"/>
      <c r="Q67" s="41"/>
      <c r="R67" s="41"/>
      <c r="S67" s="41">
        <f t="shared" si="177"/>
        <v>0</v>
      </c>
      <c r="T67" s="41">
        <f t="shared" si="177"/>
        <v>0</v>
      </c>
      <c r="U67" s="41">
        <f t="shared" si="177"/>
        <v>0</v>
      </c>
      <c r="V67" s="41">
        <f t="shared" si="177"/>
        <v>0</v>
      </c>
      <c r="W67" s="41">
        <f t="shared" si="177"/>
        <v>0</v>
      </c>
      <c r="X67" s="41">
        <f t="shared" si="177"/>
        <v>0</v>
      </c>
      <c r="Y67" s="41">
        <f t="shared" si="177"/>
        <v>0</v>
      </c>
      <c r="Z67" s="41">
        <f t="shared" si="177"/>
        <v>0</v>
      </c>
      <c r="AA67" s="41"/>
    </row>
    <row r="68" spans="3:27" x14ac:dyDescent="0.2"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3:27" x14ac:dyDescent="0.2">
      <c r="E69" s="41">
        <f>E62-E58</f>
        <v>0</v>
      </c>
      <c r="F69" s="41">
        <f t="shared" ref="F69:O69" si="178">F62-F58</f>
        <v>0</v>
      </c>
      <c r="G69" s="41">
        <f t="shared" si="178"/>
        <v>0</v>
      </c>
      <c r="H69" s="41">
        <f t="shared" si="178"/>
        <v>0</v>
      </c>
      <c r="I69" s="41">
        <f t="shared" si="178"/>
        <v>0</v>
      </c>
      <c r="J69" s="41">
        <f t="shared" si="178"/>
        <v>0</v>
      </c>
      <c r="K69" s="41">
        <f t="shared" si="178"/>
        <v>0</v>
      </c>
      <c r="L69" s="41">
        <f t="shared" si="178"/>
        <v>0</v>
      </c>
      <c r="M69" s="41">
        <f t="shared" si="178"/>
        <v>0</v>
      </c>
      <c r="N69" s="41">
        <f t="shared" si="178"/>
        <v>0</v>
      </c>
      <c r="O69" s="41">
        <f t="shared" si="178"/>
        <v>0</v>
      </c>
      <c r="P69" s="41"/>
      <c r="Q69" s="41"/>
      <c r="R69" s="41">
        <f t="shared" ref="R69:AA69" si="179">R62-R58</f>
        <v>0</v>
      </c>
      <c r="S69" s="41">
        <f t="shared" si="179"/>
        <v>0</v>
      </c>
      <c r="T69" s="41">
        <f t="shared" si="179"/>
        <v>0</v>
      </c>
      <c r="U69" s="41">
        <f t="shared" si="179"/>
        <v>0</v>
      </c>
      <c r="V69" s="41">
        <f t="shared" si="179"/>
        <v>0</v>
      </c>
      <c r="W69" s="41">
        <f t="shared" si="179"/>
        <v>0</v>
      </c>
      <c r="X69" s="41">
        <f t="shared" si="179"/>
        <v>0</v>
      </c>
      <c r="Y69" s="41">
        <f t="shared" si="179"/>
        <v>0</v>
      </c>
      <c r="Z69" s="41">
        <f t="shared" si="179"/>
        <v>0</v>
      </c>
      <c r="AA69" s="41">
        <f t="shared" si="179"/>
        <v>0</v>
      </c>
    </row>
    <row r="70" spans="3:27" x14ac:dyDescent="0.2">
      <c r="E70" s="41">
        <f>E63-E58</f>
        <v>0</v>
      </c>
      <c r="F70" s="41">
        <f t="shared" ref="F70:O70" si="180">F63-F58</f>
        <v>0</v>
      </c>
      <c r="G70" s="41">
        <f t="shared" si="180"/>
        <v>0</v>
      </c>
      <c r="H70" s="41">
        <f t="shared" si="180"/>
        <v>0</v>
      </c>
      <c r="I70" s="41">
        <f t="shared" si="180"/>
        <v>0</v>
      </c>
      <c r="J70" s="41">
        <f t="shared" si="180"/>
        <v>0</v>
      </c>
      <c r="K70" s="41">
        <f t="shared" si="180"/>
        <v>0</v>
      </c>
      <c r="L70" s="41">
        <f t="shared" si="180"/>
        <v>0</v>
      </c>
      <c r="M70" s="41">
        <f t="shared" si="180"/>
        <v>0</v>
      </c>
      <c r="N70" s="41">
        <f t="shared" si="180"/>
        <v>0</v>
      </c>
      <c r="O70" s="41">
        <f t="shared" si="180"/>
        <v>0</v>
      </c>
      <c r="P70" s="41"/>
      <c r="Q70" s="41"/>
      <c r="R70" s="41">
        <f t="shared" ref="R70:AA70" si="181">R63-R58</f>
        <v>0</v>
      </c>
      <c r="S70" s="41">
        <f t="shared" si="181"/>
        <v>0</v>
      </c>
      <c r="T70" s="41">
        <f t="shared" si="181"/>
        <v>0</v>
      </c>
      <c r="U70" s="41">
        <f t="shared" si="181"/>
        <v>0</v>
      </c>
      <c r="V70" s="41">
        <f t="shared" si="181"/>
        <v>0</v>
      </c>
      <c r="W70" s="41">
        <f t="shared" si="181"/>
        <v>0</v>
      </c>
      <c r="X70" s="41">
        <f t="shared" si="181"/>
        <v>0</v>
      </c>
      <c r="Y70" s="41">
        <f t="shared" si="181"/>
        <v>0</v>
      </c>
      <c r="Z70" s="41">
        <f t="shared" si="181"/>
        <v>0</v>
      </c>
      <c r="AA70" s="41">
        <f t="shared" si="181"/>
        <v>0</v>
      </c>
    </row>
  </sheetData>
  <mergeCells count="44">
    <mergeCell ref="D45:D47"/>
    <mergeCell ref="Q45:Q47"/>
    <mergeCell ref="D48:D50"/>
    <mergeCell ref="Q48:Q50"/>
    <mergeCell ref="C33:C56"/>
    <mergeCell ref="D33:D35"/>
    <mergeCell ref="P33:P56"/>
    <mergeCell ref="Q33:Q35"/>
    <mergeCell ref="D36:D38"/>
    <mergeCell ref="Q36:Q38"/>
    <mergeCell ref="D39:D41"/>
    <mergeCell ref="Q39:Q41"/>
    <mergeCell ref="D42:D44"/>
    <mergeCell ref="Q42:Q44"/>
    <mergeCell ref="D24:D26"/>
    <mergeCell ref="Q24:Q26"/>
    <mergeCell ref="D27:D29"/>
    <mergeCell ref="Q27:Q29"/>
    <mergeCell ref="D30:D32"/>
    <mergeCell ref="Q30:Q32"/>
    <mergeCell ref="C12:D14"/>
    <mergeCell ref="P12:Q14"/>
    <mergeCell ref="C15:C32"/>
    <mergeCell ref="D15:D17"/>
    <mergeCell ref="P15:P32"/>
    <mergeCell ref="Q15:Q17"/>
    <mergeCell ref="D18:D20"/>
    <mergeCell ref="Q18:Q20"/>
    <mergeCell ref="D21:D23"/>
    <mergeCell ref="Q21:Q23"/>
    <mergeCell ref="Z9:Z11"/>
    <mergeCell ref="AA9:AA11"/>
    <mergeCell ref="G10:G11"/>
    <mergeCell ref="H10:H11"/>
    <mergeCell ref="L10:L11"/>
    <mergeCell ref="T10:T11"/>
    <mergeCell ref="U10:U11"/>
    <mergeCell ref="Y10:Y11"/>
    <mergeCell ref="E9:E11"/>
    <mergeCell ref="F9:F11"/>
    <mergeCell ref="M9:M11"/>
    <mergeCell ref="N9:N11"/>
    <mergeCell ref="R9:R11"/>
    <mergeCell ref="S9:S11"/>
  </mergeCells>
  <phoneticPr fontId="3"/>
  <pageMargins left="1.299212598425197" right="0.6692913385826772" top="0.74803149606299213" bottom="0.35433070866141736" header="0.19685039370078741" footer="0.19685039370078741"/>
  <pageSetup paperSize="9" scale="90" firstPageNumber="26" orientation="portrait" r:id="rId1"/>
  <headerFooter alignWithMargins="0"/>
  <colBreaks count="1" manualBreakCount="1">
    <brk id="14" min="1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68B9-3DD6-4F6D-B5C7-FD1930E95FB3}">
  <sheetPr>
    <tabColor rgb="FF92D050"/>
  </sheetPr>
  <dimension ref="B2:AI77"/>
  <sheetViews>
    <sheetView view="pageBreakPreview" zoomScale="80" zoomScaleNormal="100" zoomScaleSheetLayoutView="80" workbookViewId="0"/>
  </sheetViews>
  <sheetFormatPr defaultColWidth="9" defaultRowHeight="23.4" x14ac:dyDescent="0.3"/>
  <cols>
    <col min="1" max="1" width="4.6640625" style="11" customWidth="1"/>
    <col min="2" max="2" width="4" style="11" customWidth="1"/>
    <col min="3" max="3" width="4.6640625" style="11" customWidth="1"/>
    <col min="4" max="4" width="19.33203125" style="11" customWidth="1"/>
    <col min="5" max="6" width="9.6640625" style="11" customWidth="1"/>
    <col min="7" max="10" width="9" style="11"/>
    <col min="11" max="11" width="9" style="11" customWidth="1"/>
    <col min="12" max="13" width="9" style="135"/>
    <col min="14" max="14" width="9" style="135" customWidth="1"/>
    <col min="15" max="16" width="9" style="135"/>
    <col min="17" max="17" width="9" style="135" customWidth="1"/>
    <col min="18" max="19" width="9" style="135"/>
    <col min="20" max="24" width="9" style="11"/>
    <col min="25" max="26" width="9" style="135"/>
    <col min="27" max="27" width="9" style="11"/>
    <col min="28" max="29" width="9" style="135"/>
    <col min="30" max="30" width="9" style="11"/>
    <col min="31" max="31" width="6" style="11" customWidth="1"/>
    <col min="32" max="32" width="9" style="11"/>
    <col min="33" max="33" width="9" style="246"/>
    <col min="34" max="34" width="9" style="11"/>
    <col min="35" max="35" width="9" style="247"/>
    <col min="36" max="16384" width="9" style="11"/>
  </cols>
  <sheetData>
    <row r="2" spans="2:31" x14ac:dyDescent="0.3">
      <c r="B2" s="12" t="s">
        <v>239</v>
      </c>
    </row>
    <row r="4" spans="2:31" x14ac:dyDescent="0.3">
      <c r="U4" s="138" t="s">
        <v>240</v>
      </c>
    </row>
    <row r="5" spans="2:31" x14ac:dyDescent="0.3">
      <c r="U5" s="138" t="s">
        <v>241</v>
      </c>
    </row>
    <row r="6" spans="2:31" ht="13.5" customHeight="1" thickBot="1" x14ac:dyDescent="0.35">
      <c r="AA6" s="14" t="s">
        <v>242</v>
      </c>
      <c r="AD6" s="14" t="s">
        <v>242</v>
      </c>
    </row>
    <row r="7" spans="2:31" ht="23.1" customHeight="1" x14ac:dyDescent="0.3">
      <c r="C7" s="139"/>
      <c r="D7" s="140"/>
      <c r="E7" s="141" t="s">
        <v>243</v>
      </c>
      <c r="F7" s="142" t="s">
        <v>244</v>
      </c>
      <c r="G7" s="143" t="s">
        <v>245</v>
      </c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5"/>
      <c r="S7" s="143" t="s">
        <v>246</v>
      </c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5"/>
      <c r="AE7" s="135"/>
    </row>
    <row r="8" spans="2:31" ht="23.1" customHeight="1" x14ac:dyDescent="0.3">
      <c r="C8" s="146"/>
      <c r="D8" s="147"/>
      <c r="E8" s="148"/>
      <c r="F8" s="149"/>
      <c r="G8" s="150" t="s">
        <v>247</v>
      </c>
      <c r="H8" s="151"/>
      <c r="I8" s="152"/>
      <c r="J8" s="153" t="s">
        <v>248</v>
      </c>
      <c r="K8" s="153"/>
      <c r="L8" s="153"/>
      <c r="M8" s="154" t="s">
        <v>249</v>
      </c>
      <c r="N8" s="155"/>
      <c r="O8" s="156"/>
      <c r="P8" s="155" t="s">
        <v>250</v>
      </c>
      <c r="Q8" s="155"/>
      <c r="R8" s="157"/>
      <c r="S8" s="158" t="s">
        <v>251</v>
      </c>
      <c r="T8" s="159"/>
      <c r="U8" s="160"/>
      <c r="V8" s="153" t="s">
        <v>248</v>
      </c>
      <c r="W8" s="153"/>
      <c r="X8" s="153"/>
      <c r="Y8" s="154" t="s">
        <v>249</v>
      </c>
      <c r="Z8" s="155"/>
      <c r="AA8" s="156"/>
      <c r="AB8" s="155" t="s">
        <v>250</v>
      </c>
      <c r="AC8" s="155"/>
      <c r="AD8" s="157"/>
      <c r="AE8" s="135"/>
    </row>
    <row r="9" spans="2:31" ht="23.1" customHeight="1" x14ac:dyDescent="0.3">
      <c r="C9" s="161"/>
      <c r="D9" s="162"/>
      <c r="E9" s="163"/>
      <c r="F9" s="164"/>
      <c r="G9" s="165" t="s">
        <v>252</v>
      </c>
      <c r="H9" s="166" t="s">
        <v>253</v>
      </c>
      <c r="I9" s="166" t="s">
        <v>216</v>
      </c>
      <c r="J9" s="166" t="s">
        <v>252</v>
      </c>
      <c r="K9" s="166" t="s">
        <v>253</v>
      </c>
      <c r="L9" s="166" t="s">
        <v>216</v>
      </c>
      <c r="M9" s="166" t="s">
        <v>252</v>
      </c>
      <c r="N9" s="166" t="s">
        <v>253</v>
      </c>
      <c r="O9" s="166" t="s">
        <v>216</v>
      </c>
      <c r="P9" s="167" t="s">
        <v>252</v>
      </c>
      <c r="Q9" s="166" t="s">
        <v>253</v>
      </c>
      <c r="R9" s="168" t="s">
        <v>216</v>
      </c>
      <c r="S9" s="165" t="s">
        <v>252</v>
      </c>
      <c r="T9" s="166" t="s">
        <v>253</v>
      </c>
      <c r="U9" s="166" t="s">
        <v>216</v>
      </c>
      <c r="V9" s="166" t="s">
        <v>252</v>
      </c>
      <c r="W9" s="166" t="s">
        <v>253</v>
      </c>
      <c r="X9" s="166" t="s">
        <v>216</v>
      </c>
      <c r="Y9" s="166" t="s">
        <v>252</v>
      </c>
      <c r="Z9" s="166" t="s">
        <v>253</v>
      </c>
      <c r="AA9" s="166" t="s">
        <v>216</v>
      </c>
      <c r="AB9" s="167" t="s">
        <v>252</v>
      </c>
      <c r="AC9" s="166" t="s">
        <v>253</v>
      </c>
      <c r="AD9" s="168" t="s">
        <v>216</v>
      </c>
      <c r="AE9" s="135"/>
    </row>
    <row r="10" spans="2:31" ht="23.1" customHeight="1" x14ac:dyDescent="0.3">
      <c r="C10" s="169" t="s">
        <v>216</v>
      </c>
      <c r="D10" s="170"/>
      <c r="E10" s="171">
        <f>SUM(E12:E23)</f>
        <v>379</v>
      </c>
      <c r="F10" s="172">
        <f>F12+F14+F16+F18+F20+F22</f>
        <v>283</v>
      </c>
      <c r="G10" s="173">
        <f>G12+G14+G16+G18+G20+G22</f>
        <v>440</v>
      </c>
      <c r="H10" s="174">
        <f t="shared" ref="H10:AA10" si="0">H12+H14+H16+H18+H20+H22</f>
        <v>43</v>
      </c>
      <c r="I10" s="175">
        <f>I12+I14+I16+I18+I20+I22</f>
        <v>483</v>
      </c>
      <c r="J10" s="176">
        <f t="shared" si="0"/>
        <v>196</v>
      </c>
      <c r="K10" s="176">
        <f t="shared" si="0"/>
        <v>21</v>
      </c>
      <c r="L10" s="176">
        <f t="shared" si="0"/>
        <v>217</v>
      </c>
      <c r="M10" s="176">
        <f t="shared" si="0"/>
        <v>234</v>
      </c>
      <c r="N10" s="176">
        <f t="shared" si="0"/>
        <v>16</v>
      </c>
      <c r="O10" s="176">
        <f t="shared" si="0"/>
        <v>250</v>
      </c>
      <c r="P10" s="177">
        <f t="shared" si="0"/>
        <v>227</v>
      </c>
      <c r="Q10" s="176">
        <f t="shared" si="0"/>
        <v>16</v>
      </c>
      <c r="R10" s="178">
        <f t="shared" si="0"/>
        <v>243</v>
      </c>
      <c r="S10" s="173">
        <f t="shared" si="0"/>
        <v>379</v>
      </c>
      <c r="T10" s="174">
        <f t="shared" si="0"/>
        <v>77</v>
      </c>
      <c r="U10" s="174">
        <f t="shared" si="0"/>
        <v>456</v>
      </c>
      <c r="V10" s="176">
        <f>V12+V14+V16+V18+V20+V22</f>
        <v>355</v>
      </c>
      <c r="W10" s="176">
        <f>W12+W14+W16+W18+W20+W22</f>
        <v>72</v>
      </c>
      <c r="X10" s="176">
        <f>X12+X14+X16+X18+X20+X22</f>
        <v>427</v>
      </c>
      <c r="Y10" s="176">
        <f>Y12+Y14+Y16+Y18+Y20+Y22</f>
        <v>111</v>
      </c>
      <c r="Z10" s="176">
        <f t="shared" si="0"/>
        <v>32</v>
      </c>
      <c r="AA10" s="176">
        <f t="shared" si="0"/>
        <v>143</v>
      </c>
      <c r="AB10" s="177">
        <f>AB12+AB14+AB16+AB18+AB20+AB22</f>
        <v>185</v>
      </c>
      <c r="AC10" s="176">
        <f t="shared" ref="AC10:AD10" si="1">AC12+AC14+AC16+AC18+AC20+AC22</f>
        <v>40</v>
      </c>
      <c r="AD10" s="178">
        <f t="shared" si="1"/>
        <v>225</v>
      </c>
      <c r="AE10" s="135"/>
    </row>
    <row r="11" spans="2:31" ht="23.1" customHeight="1" thickBot="1" x14ac:dyDescent="0.35">
      <c r="C11" s="179"/>
      <c r="D11" s="180"/>
      <c r="E11" s="181"/>
      <c r="F11" s="182"/>
      <c r="G11" s="183"/>
      <c r="H11" s="184"/>
      <c r="I11" s="185"/>
      <c r="J11" s="186">
        <f>J10/G10</f>
        <v>0.44545454545454544</v>
      </c>
      <c r="K11" s="186">
        <f>K10/H10</f>
        <v>0.48837209302325579</v>
      </c>
      <c r="L11" s="186">
        <f>L10/I10</f>
        <v>0.44927536231884058</v>
      </c>
      <c r="M11" s="186">
        <f>M10/G10</f>
        <v>0.53181818181818186</v>
      </c>
      <c r="N11" s="187">
        <f>N10/H10</f>
        <v>0.37209302325581395</v>
      </c>
      <c r="O11" s="186">
        <f>O10/I10</f>
        <v>0.51759834368530022</v>
      </c>
      <c r="P11" s="188">
        <f>P10/G10</f>
        <v>0.51590909090909087</v>
      </c>
      <c r="Q11" s="187">
        <f>Q10/H10</f>
        <v>0.37209302325581395</v>
      </c>
      <c r="R11" s="189">
        <f>R10/I10</f>
        <v>0.50310559006211175</v>
      </c>
      <c r="S11" s="183"/>
      <c r="T11" s="184"/>
      <c r="U11" s="184"/>
      <c r="V11" s="186">
        <f>V10/S10</f>
        <v>0.9366754617414248</v>
      </c>
      <c r="W11" s="186">
        <f>W10/T10</f>
        <v>0.93506493506493504</v>
      </c>
      <c r="X11" s="186">
        <f>X10/U10</f>
        <v>0.93640350877192979</v>
      </c>
      <c r="Y11" s="186">
        <f>Y10/S10</f>
        <v>0.29287598944591031</v>
      </c>
      <c r="Z11" s="186">
        <f>Z10/T10</f>
        <v>0.41558441558441561</v>
      </c>
      <c r="AA11" s="186">
        <f>AA10/U10</f>
        <v>0.31359649122807015</v>
      </c>
      <c r="AB11" s="188">
        <f>AB10/S10</f>
        <v>0.48812664907651715</v>
      </c>
      <c r="AC11" s="186">
        <f>AC10/T10</f>
        <v>0.51948051948051943</v>
      </c>
      <c r="AD11" s="189">
        <f>AD10/U10</f>
        <v>0.49342105263157893</v>
      </c>
      <c r="AE11" s="135"/>
    </row>
    <row r="12" spans="2:31" ht="23.1" customHeight="1" thickTop="1" x14ac:dyDescent="0.3">
      <c r="C12" s="190" t="s">
        <v>217</v>
      </c>
      <c r="D12" s="148" t="s">
        <v>218</v>
      </c>
      <c r="E12" s="191">
        <f>表13!E15</f>
        <v>44</v>
      </c>
      <c r="F12" s="192">
        <f>表13!R15</f>
        <v>11</v>
      </c>
      <c r="G12" s="193">
        <v>15</v>
      </c>
      <c r="H12" s="194">
        <v>0</v>
      </c>
      <c r="I12" s="194">
        <f>G12+H12</f>
        <v>15</v>
      </c>
      <c r="J12" s="195">
        <v>1</v>
      </c>
      <c r="K12" s="196">
        <v>0</v>
      </c>
      <c r="L12" s="197">
        <f>J12+K12</f>
        <v>1</v>
      </c>
      <c r="M12" s="197">
        <v>0</v>
      </c>
      <c r="N12" s="196">
        <v>0</v>
      </c>
      <c r="O12" s="195">
        <f>M12+N12</f>
        <v>0</v>
      </c>
      <c r="P12" s="198">
        <v>0</v>
      </c>
      <c r="Q12" s="196">
        <v>0</v>
      </c>
      <c r="R12" s="199">
        <f>P12+Q12</f>
        <v>0</v>
      </c>
      <c r="S12" s="193">
        <v>6</v>
      </c>
      <c r="T12" s="194">
        <v>0</v>
      </c>
      <c r="U12" s="194">
        <f>S12+T12</f>
        <v>6</v>
      </c>
      <c r="V12" s="195">
        <v>4</v>
      </c>
      <c r="W12" s="195">
        <v>0</v>
      </c>
      <c r="X12" s="197">
        <f>V12+W12</f>
        <v>4</v>
      </c>
      <c r="Y12" s="197">
        <v>1</v>
      </c>
      <c r="Z12" s="195">
        <v>0</v>
      </c>
      <c r="AA12" s="195">
        <f>Y12+Z12</f>
        <v>1</v>
      </c>
      <c r="AB12" s="198">
        <v>3</v>
      </c>
      <c r="AC12" s="195">
        <v>0</v>
      </c>
      <c r="AD12" s="199">
        <f>AB12+AC12</f>
        <v>3</v>
      </c>
      <c r="AE12" s="135"/>
    </row>
    <row r="13" spans="2:31" ht="23.1" customHeight="1" x14ac:dyDescent="0.3">
      <c r="C13" s="200"/>
      <c r="D13" s="148"/>
      <c r="E13" s="201"/>
      <c r="F13" s="202"/>
      <c r="G13" s="203"/>
      <c r="H13" s="204"/>
      <c r="I13" s="204"/>
      <c r="J13" s="205">
        <f>J12/G12</f>
        <v>6.6666666666666666E-2</v>
      </c>
      <c r="K13" s="206" t="str">
        <f>IFERROR(K12/H12,"-")</f>
        <v>-</v>
      </c>
      <c r="L13" s="205">
        <f>L12/I12</f>
        <v>6.6666666666666666E-2</v>
      </c>
      <c r="M13" s="205">
        <f>M12/G12</f>
        <v>0</v>
      </c>
      <c r="N13" s="206" t="str">
        <f>IFERROR(N12/H12,"-")</f>
        <v>-</v>
      </c>
      <c r="O13" s="205">
        <f>O12/I12</f>
        <v>0</v>
      </c>
      <c r="P13" s="207">
        <f>P12/G12</f>
        <v>0</v>
      </c>
      <c r="Q13" s="206" t="str">
        <f>IFERROR(Q12/H12,"-")</f>
        <v>-</v>
      </c>
      <c r="R13" s="208">
        <f>R12/I12</f>
        <v>0</v>
      </c>
      <c r="S13" s="203"/>
      <c r="T13" s="204"/>
      <c r="U13" s="204"/>
      <c r="V13" s="205">
        <f>IFERROR(V12/S12,"-")</f>
        <v>0.66666666666666663</v>
      </c>
      <c r="W13" s="206" t="str">
        <f>IFERROR(W12/T12,"-")</f>
        <v>-</v>
      </c>
      <c r="X13" s="205">
        <f>IFERROR(X12/U12,"-")</f>
        <v>0.66666666666666663</v>
      </c>
      <c r="Y13" s="205">
        <f>IFERROR(Y12/S12,"-")</f>
        <v>0.16666666666666666</v>
      </c>
      <c r="Z13" s="206" t="str">
        <f>IFERROR(Z12/T12,"-")</f>
        <v>-</v>
      </c>
      <c r="AA13" s="205">
        <f>IFERROR(AA12/U12,"-")</f>
        <v>0.16666666666666666</v>
      </c>
      <c r="AB13" s="207">
        <f>IFERROR(AB12/S12,"-")</f>
        <v>0.5</v>
      </c>
      <c r="AC13" s="205" t="str">
        <f t="shared" ref="AC13:AD13" si="2">IFERROR(AC12/T12,"-")</f>
        <v>-</v>
      </c>
      <c r="AD13" s="208">
        <f t="shared" si="2"/>
        <v>0.5</v>
      </c>
      <c r="AE13" s="135"/>
    </row>
    <row r="14" spans="2:31" ht="23.1" customHeight="1" x14ac:dyDescent="0.3">
      <c r="C14" s="200"/>
      <c r="D14" s="141" t="s">
        <v>219</v>
      </c>
      <c r="E14" s="209">
        <f>表13!E18</f>
        <v>73</v>
      </c>
      <c r="F14" s="210">
        <f>表13!R18</f>
        <v>58</v>
      </c>
      <c r="G14" s="173">
        <v>255</v>
      </c>
      <c r="H14" s="174">
        <v>0</v>
      </c>
      <c r="I14" s="174">
        <f>G14+H14</f>
        <v>255</v>
      </c>
      <c r="J14" s="176">
        <v>105</v>
      </c>
      <c r="K14" s="196">
        <v>0</v>
      </c>
      <c r="L14" s="176">
        <f>J14+K14</f>
        <v>105</v>
      </c>
      <c r="M14" s="195">
        <v>172</v>
      </c>
      <c r="N14" s="196">
        <v>0</v>
      </c>
      <c r="O14" s="195">
        <f>M14+N14</f>
        <v>172</v>
      </c>
      <c r="P14" s="211">
        <v>147</v>
      </c>
      <c r="Q14" s="196">
        <v>0</v>
      </c>
      <c r="R14" s="199">
        <f>P14+Q14</f>
        <v>147</v>
      </c>
      <c r="S14" s="173">
        <v>56</v>
      </c>
      <c r="T14" s="174">
        <v>6</v>
      </c>
      <c r="U14" s="174">
        <f>S14+T14</f>
        <v>62</v>
      </c>
      <c r="V14" s="195">
        <v>52</v>
      </c>
      <c r="W14" s="195">
        <v>5</v>
      </c>
      <c r="X14" s="195">
        <f>V14+W14</f>
        <v>57</v>
      </c>
      <c r="Y14" s="176">
        <v>7</v>
      </c>
      <c r="Z14" s="176">
        <v>0</v>
      </c>
      <c r="AA14" s="176">
        <f>Y14+Z14</f>
        <v>7</v>
      </c>
      <c r="AB14" s="177">
        <v>27</v>
      </c>
      <c r="AC14" s="176">
        <v>0</v>
      </c>
      <c r="AD14" s="178">
        <f>AB14+AC14</f>
        <v>27</v>
      </c>
      <c r="AE14" s="135"/>
    </row>
    <row r="15" spans="2:31" ht="23.1" customHeight="1" x14ac:dyDescent="0.3">
      <c r="C15" s="200"/>
      <c r="D15" s="148"/>
      <c r="E15" s="201"/>
      <c r="F15" s="202"/>
      <c r="G15" s="203"/>
      <c r="H15" s="204"/>
      <c r="I15" s="204"/>
      <c r="J15" s="205">
        <f>J14/G14</f>
        <v>0.41176470588235292</v>
      </c>
      <c r="K15" s="206" t="str">
        <f>IFERROR(K14/H14,"-")</f>
        <v>-</v>
      </c>
      <c r="L15" s="205">
        <f>L14/I14</f>
        <v>0.41176470588235292</v>
      </c>
      <c r="M15" s="205">
        <f>M14/G14</f>
        <v>0.67450980392156867</v>
      </c>
      <c r="N15" s="206" t="str">
        <f>IFERROR(N14/H14,"-")</f>
        <v>-</v>
      </c>
      <c r="O15" s="205">
        <f>O14/I14</f>
        <v>0.67450980392156867</v>
      </c>
      <c r="P15" s="207">
        <f>P14/G14</f>
        <v>0.57647058823529407</v>
      </c>
      <c r="Q15" s="206" t="str">
        <f>IFERROR(Q14/H14,"-")</f>
        <v>-</v>
      </c>
      <c r="R15" s="208">
        <f>R14/I14</f>
        <v>0.57647058823529407</v>
      </c>
      <c r="S15" s="203"/>
      <c r="T15" s="204"/>
      <c r="U15" s="204"/>
      <c r="V15" s="205">
        <f>IFERROR(V14/S14,"-")</f>
        <v>0.9285714285714286</v>
      </c>
      <c r="W15" s="205">
        <f>IFERROR(W14/T14,"-")</f>
        <v>0.83333333333333337</v>
      </c>
      <c r="X15" s="205">
        <f>IFERROR(X14/U14,"-")</f>
        <v>0.91935483870967738</v>
      </c>
      <c r="Y15" s="205">
        <f>IFERROR(Y14/S14,"-")</f>
        <v>0.125</v>
      </c>
      <c r="Z15" s="205">
        <f>IFERROR(Z14/T14,"-")</f>
        <v>0</v>
      </c>
      <c r="AA15" s="205">
        <f>IFERROR(AA14/U14,"-")</f>
        <v>0.11290322580645161</v>
      </c>
      <c r="AB15" s="207">
        <f>IFERROR(AB14/S14,"-")</f>
        <v>0.48214285714285715</v>
      </c>
      <c r="AC15" s="205">
        <f t="shared" ref="AC15:AD15" si="3">IFERROR(AC14/T14,"-")</f>
        <v>0</v>
      </c>
      <c r="AD15" s="208">
        <f t="shared" si="3"/>
        <v>0.43548387096774194</v>
      </c>
      <c r="AE15" s="135"/>
    </row>
    <row r="16" spans="2:31" ht="23.1" customHeight="1" x14ac:dyDescent="0.3">
      <c r="C16" s="200"/>
      <c r="D16" s="141" t="s">
        <v>220</v>
      </c>
      <c r="E16" s="209">
        <f>表13!E21</f>
        <v>24</v>
      </c>
      <c r="F16" s="210">
        <f>表13!R21</f>
        <v>13</v>
      </c>
      <c r="G16" s="173">
        <v>34</v>
      </c>
      <c r="H16" s="194">
        <v>0</v>
      </c>
      <c r="I16" s="174">
        <f>G16+H16</f>
        <v>34</v>
      </c>
      <c r="J16" s="176">
        <v>22</v>
      </c>
      <c r="K16" s="176">
        <v>0</v>
      </c>
      <c r="L16" s="176">
        <f>J16+K16</f>
        <v>22</v>
      </c>
      <c r="M16" s="195">
        <v>25</v>
      </c>
      <c r="N16" s="176">
        <v>0</v>
      </c>
      <c r="O16" s="195">
        <f>M16+N16</f>
        <v>25</v>
      </c>
      <c r="P16" s="211">
        <v>32</v>
      </c>
      <c r="Q16" s="196">
        <v>0</v>
      </c>
      <c r="R16" s="199">
        <f t="shared" ref="R16" si="4">P16+Q16</f>
        <v>32</v>
      </c>
      <c r="S16" s="173">
        <v>6</v>
      </c>
      <c r="T16" s="174">
        <v>0</v>
      </c>
      <c r="U16" s="174">
        <f>S16+T16</f>
        <v>6</v>
      </c>
      <c r="V16" s="195">
        <v>3</v>
      </c>
      <c r="W16" s="195">
        <v>0</v>
      </c>
      <c r="X16" s="195">
        <f>V16+W16</f>
        <v>3</v>
      </c>
      <c r="Y16" s="176">
        <v>0</v>
      </c>
      <c r="Z16" s="176">
        <v>0</v>
      </c>
      <c r="AA16" s="176">
        <f>Y16+Z16</f>
        <v>0</v>
      </c>
      <c r="AB16" s="177">
        <v>3</v>
      </c>
      <c r="AC16" s="176">
        <v>0</v>
      </c>
      <c r="AD16" s="178">
        <f t="shared" ref="AD16" si="5">AB16+AC16</f>
        <v>3</v>
      </c>
      <c r="AE16" s="135"/>
    </row>
    <row r="17" spans="3:31" ht="23.1" customHeight="1" x14ac:dyDescent="0.3">
      <c r="C17" s="200"/>
      <c r="D17" s="148"/>
      <c r="E17" s="201"/>
      <c r="F17" s="202"/>
      <c r="G17" s="203"/>
      <c r="H17" s="204"/>
      <c r="I17" s="204"/>
      <c r="J17" s="205">
        <f>J16/G16</f>
        <v>0.6470588235294118</v>
      </c>
      <c r="K17" s="206" t="str">
        <f>IFERROR(K16/H16,"-")</f>
        <v>-</v>
      </c>
      <c r="L17" s="205">
        <f>L16/I16</f>
        <v>0.6470588235294118</v>
      </c>
      <c r="M17" s="205">
        <f>M16/G16</f>
        <v>0.73529411764705888</v>
      </c>
      <c r="N17" s="206" t="str">
        <f>IFERROR(N16/H16,"-")</f>
        <v>-</v>
      </c>
      <c r="O17" s="205">
        <f>O16/I16</f>
        <v>0.73529411764705888</v>
      </c>
      <c r="P17" s="207">
        <f>P16/G16</f>
        <v>0.94117647058823528</v>
      </c>
      <c r="Q17" s="206" t="str">
        <f t="shared" ref="Q17" si="6">IFERROR(Q16/H16,"-")</f>
        <v>-</v>
      </c>
      <c r="R17" s="208">
        <f t="shared" ref="R17" si="7">R16/I16</f>
        <v>0.94117647058823528</v>
      </c>
      <c r="S17" s="203"/>
      <c r="T17" s="204"/>
      <c r="U17" s="204"/>
      <c r="V17" s="205">
        <f>IFERROR(V16/S16,"-")</f>
        <v>0.5</v>
      </c>
      <c r="W17" s="206" t="str">
        <f>IFERROR(W16/T16,"-")</f>
        <v>-</v>
      </c>
      <c r="X17" s="205">
        <f>IFERROR(X16/U16,"-")</f>
        <v>0.5</v>
      </c>
      <c r="Y17" s="205">
        <f>IFERROR(Y16/S16,"-")</f>
        <v>0</v>
      </c>
      <c r="Z17" s="206" t="str">
        <f>IFERROR(Z16/T16,"-")</f>
        <v>-</v>
      </c>
      <c r="AA17" s="205">
        <f>IFERROR(AA16/U16,"-")</f>
        <v>0</v>
      </c>
      <c r="AB17" s="207">
        <f t="shared" ref="AB17:AD17" si="8">IFERROR(AB16/S16,"-")</f>
        <v>0.5</v>
      </c>
      <c r="AC17" s="206" t="str">
        <f t="shared" si="8"/>
        <v>-</v>
      </c>
      <c r="AD17" s="208">
        <f t="shared" si="8"/>
        <v>0.5</v>
      </c>
      <c r="AE17" s="135"/>
    </row>
    <row r="18" spans="3:31" ht="23.1" customHeight="1" x14ac:dyDescent="0.3">
      <c r="C18" s="200"/>
      <c r="D18" s="141" t="s">
        <v>221</v>
      </c>
      <c r="E18" s="209">
        <f>表13!E24</f>
        <v>81</v>
      </c>
      <c r="F18" s="210">
        <f>表13!R24</f>
        <v>70</v>
      </c>
      <c r="G18" s="173">
        <v>23</v>
      </c>
      <c r="H18" s="174">
        <v>0</v>
      </c>
      <c r="I18" s="174">
        <f>G18+H18</f>
        <v>23</v>
      </c>
      <c r="J18" s="176">
        <v>9</v>
      </c>
      <c r="K18" s="176">
        <v>0</v>
      </c>
      <c r="L18" s="176">
        <f>J18+K18</f>
        <v>9</v>
      </c>
      <c r="M18" s="195">
        <v>8</v>
      </c>
      <c r="N18" s="176">
        <v>0</v>
      </c>
      <c r="O18" s="195">
        <f>M18+N18</f>
        <v>8</v>
      </c>
      <c r="P18" s="211">
        <v>5</v>
      </c>
      <c r="Q18" s="196">
        <v>0</v>
      </c>
      <c r="R18" s="199">
        <f t="shared" ref="R18" si="9">P18+Q18</f>
        <v>5</v>
      </c>
      <c r="S18" s="173">
        <v>27</v>
      </c>
      <c r="T18" s="174">
        <v>23</v>
      </c>
      <c r="U18" s="174">
        <f>S18+T18</f>
        <v>50</v>
      </c>
      <c r="V18" s="195">
        <v>25</v>
      </c>
      <c r="W18" s="195">
        <v>19</v>
      </c>
      <c r="X18" s="195">
        <f>V18+W18</f>
        <v>44</v>
      </c>
      <c r="Y18" s="176">
        <v>9</v>
      </c>
      <c r="Z18" s="176">
        <v>12</v>
      </c>
      <c r="AA18" s="176">
        <f>Y18+Z18</f>
        <v>21</v>
      </c>
      <c r="AB18" s="177">
        <v>13</v>
      </c>
      <c r="AC18" s="176">
        <v>12</v>
      </c>
      <c r="AD18" s="178">
        <f t="shared" ref="AD18" si="10">AB18+AC18</f>
        <v>25</v>
      </c>
      <c r="AE18" s="135"/>
    </row>
    <row r="19" spans="3:31" ht="23.1" customHeight="1" x14ac:dyDescent="0.3">
      <c r="C19" s="200"/>
      <c r="D19" s="148"/>
      <c r="E19" s="201"/>
      <c r="F19" s="202"/>
      <c r="G19" s="203"/>
      <c r="H19" s="204"/>
      <c r="I19" s="204"/>
      <c r="J19" s="205">
        <f>J18/G18</f>
        <v>0.39130434782608697</v>
      </c>
      <c r="K19" s="206" t="str">
        <f>IFERROR(K18/H18,"-")</f>
        <v>-</v>
      </c>
      <c r="L19" s="205">
        <f>L18/I18</f>
        <v>0.39130434782608697</v>
      </c>
      <c r="M19" s="205">
        <f>M18/G18</f>
        <v>0.34782608695652173</v>
      </c>
      <c r="N19" s="206" t="str">
        <f>IFERROR(N18/H18,"-")</f>
        <v>-</v>
      </c>
      <c r="O19" s="205">
        <f>O18/I18</f>
        <v>0.34782608695652173</v>
      </c>
      <c r="P19" s="207">
        <f>P18/G18</f>
        <v>0.21739130434782608</v>
      </c>
      <c r="Q19" s="206" t="str">
        <f t="shared" ref="Q19" si="11">IFERROR(Q18/H18,"-")</f>
        <v>-</v>
      </c>
      <c r="R19" s="208">
        <f t="shared" ref="R19" si="12">R18/I18</f>
        <v>0.21739130434782608</v>
      </c>
      <c r="S19" s="203"/>
      <c r="T19" s="204"/>
      <c r="U19" s="204"/>
      <c r="V19" s="205">
        <f>IFERROR(V18/S18,"-")</f>
        <v>0.92592592592592593</v>
      </c>
      <c r="W19" s="205">
        <f>IFERROR(W18/T18,"-")</f>
        <v>0.82608695652173914</v>
      </c>
      <c r="X19" s="205">
        <f>IFERROR(X18/U18,"-")</f>
        <v>0.88</v>
      </c>
      <c r="Y19" s="205">
        <f>IFERROR(Y18/S18,"-")</f>
        <v>0.33333333333333331</v>
      </c>
      <c r="Z19" s="205">
        <f>IFERROR(Z18/T18,"-")</f>
        <v>0.52173913043478259</v>
      </c>
      <c r="AA19" s="205">
        <f>IFERROR(AA18/U18,"-")</f>
        <v>0.42</v>
      </c>
      <c r="AB19" s="207">
        <f t="shared" ref="AB19" si="13">IFERROR(AB18/S18,"-")</f>
        <v>0.48148148148148145</v>
      </c>
      <c r="AC19" s="205">
        <f>IFERROR(AC18/T18,"-")</f>
        <v>0.52173913043478259</v>
      </c>
      <c r="AD19" s="208">
        <f t="shared" ref="AD19" si="14">IFERROR(AD18/U18,"-")</f>
        <v>0.5</v>
      </c>
      <c r="AE19" s="135"/>
    </row>
    <row r="20" spans="3:31" ht="23.1" customHeight="1" x14ac:dyDescent="0.3">
      <c r="C20" s="200"/>
      <c r="D20" s="141" t="s">
        <v>222</v>
      </c>
      <c r="E20" s="209">
        <f>表13!E27</f>
        <v>8</v>
      </c>
      <c r="F20" s="210">
        <f>表13!R27</f>
        <v>6</v>
      </c>
      <c r="G20" s="173">
        <v>30</v>
      </c>
      <c r="H20" s="194">
        <v>0</v>
      </c>
      <c r="I20" s="174">
        <f>G20+H20</f>
        <v>30</v>
      </c>
      <c r="J20" s="176">
        <v>27</v>
      </c>
      <c r="K20" s="176">
        <v>0</v>
      </c>
      <c r="L20" s="176">
        <f>J20+K20</f>
        <v>27</v>
      </c>
      <c r="M20" s="195">
        <v>3</v>
      </c>
      <c r="N20" s="176">
        <v>0</v>
      </c>
      <c r="O20" s="195">
        <f>M20+N20</f>
        <v>3</v>
      </c>
      <c r="P20" s="211">
        <v>27</v>
      </c>
      <c r="Q20" s="196">
        <v>0</v>
      </c>
      <c r="R20" s="199">
        <f t="shared" ref="R20" si="15">P20+Q20</f>
        <v>27</v>
      </c>
      <c r="S20" s="173">
        <v>32</v>
      </c>
      <c r="T20" s="174">
        <v>2</v>
      </c>
      <c r="U20" s="174">
        <f>S20+T20</f>
        <v>34</v>
      </c>
      <c r="V20" s="195">
        <v>32</v>
      </c>
      <c r="W20" s="195">
        <v>2</v>
      </c>
      <c r="X20" s="195">
        <f>V20+W20</f>
        <v>34</v>
      </c>
      <c r="Y20" s="176">
        <v>25</v>
      </c>
      <c r="Z20" s="176">
        <v>1</v>
      </c>
      <c r="AA20" s="176">
        <f>Y20+Z20</f>
        <v>26</v>
      </c>
      <c r="AB20" s="177">
        <v>32</v>
      </c>
      <c r="AC20" s="176">
        <v>1</v>
      </c>
      <c r="AD20" s="178">
        <f t="shared" ref="AD20" si="16">AB20+AC20</f>
        <v>33</v>
      </c>
      <c r="AE20" s="135"/>
    </row>
    <row r="21" spans="3:31" ht="23.1" customHeight="1" x14ac:dyDescent="0.3">
      <c r="C21" s="200"/>
      <c r="D21" s="148"/>
      <c r="E21" s="201"/>
      <c r="F21" s="202"/>
      <c r="G21" s="203"/>
      <c r="H21" s="204"/>
      <c r="I21" s="204"/>
      <c r="J21" s="205">
        <f>J20/G20</f>
        <v>0.9</v>
      </c>
      <c r="K21" s="206" t="str">
        <f>IFERROR(K20/H20,"-")</f>
        <v>-</v>
      </c>
      <c r="L21" s="205">
        <f>L20/I20</f>
        <v>0.9</v>
      </c>
      <c r="M21" s="205">
        <f>M20/G20</f>
        <v>0.1</v>
      </c>
      <c r="N21" s="206" t="str">
        <f>IFERROR(N20/H20,"-")</f>
        <v>-</v>
      </c>
      <c r="O21" s="205">
        <f>O20/I20</f>
        <v>0.1</v>
      </c>
      <c r="P21" s="207">
        <f>P20/G20</f>
        <v>0.9</v>
      </c>
      <c r="Q21" s="206" t="str">
        <f t="shared" ref="Q21" si="17">IFERROR(Q20/H20,"-")</f>
        <v>-</v>
      </c>
      <c r="R21" s="208">
        <f t="shared" ref="R21" si="18">R20/I20</f>
        <v>0.9</v>
      </c>
      <c r="S21" s="203"/>
      <c r="T21" s="204"/>
      <c r="U21" s="204"/>
      <c r="V21" s="205">
        <f>IFERROR(V20/S20,"-")</f>
        <v>1</v>
      </c>
      <c r="W21" s="206">
        <f>IFERROR(W20/T20,"-")</f>
        <v>1</v>
      </c>
      <c r="X21" s="205">
        <f>IFERROR(X20/U20,"-")</f>
        <v>1</v>
      </c>
      <c r="Y21" s="205">
        <f>IFERROR(Y20/S20,"-")</f>
        <v>0.78125</v>
      </c>
      <c r="Z21" s="206">
        <f>IFERROR(Z20/T20,"-")</f>
        <v>0.5</v>
      </c>
      <c r="AA21" s="205">
        <f>IFERROR(AA20/U20,"-")</f>
        <v>0.76470588235294112</v>
      </c>
      <c r="AB21" s="207">
        <f t="shared" ref="AB21:AD21" si="19">IFERROR(AB20/S20,"-")</f>
        <v>1</v>
      </c>
      <c r="AC21" s="205">
        <f t="shared" si="19"/>
        <v>0.5</v>
      </c>
      <c r="AD21" s="208">
        <f t="shared" si="19"/>
        <v>0.97058823529411764</v>
      </c>
      <c r="AE21" s="135"/>
    </row>
    <row r="22" spans="3:31" ht="23.1" customHeight="1" x14ac:dyDescent="0.3">
      <c r="C22" s="200"/>
      <c r="D22" s="141" t="s">
        <v>223</v>
      </c>
      <c r="E22" s="209">
        <f>表13!E30</f>
        <v>149</v>
      </c>
      <c r="F22" s="210">
        <f>表13!R30</f>
        <v>125</v>
      </c>
      <c r="G22" s="173">
        <v>83</v>
      </c>
      <c r="H22" s="174">
        <v>43</v>
      </c>
      <c r="I22" s="174">
        <f>G22+H22</f>
        <v>126</v>
      </c>
      <c r="J22" s="176">
        <v>32</v>
      </c>
      <c r="K22" s="176">
        <v>21</v>
      </c>
      <c r="L22" s="176">
        <f>J22+K22</f>
        <v>53</v>
      </c>
      <c r="M22" s="195">
        <v>26</v>
      </c>
      <c r="N22" s="176">
        <v>16</v>
      </c>
      <c r="O22" s="195">
        <f>M22+N22</f>
        <v>42</v>
      </c>
      <c r="P22" s="211">
        <v>16</v>
      </c>
      <c r="Q22" s="196">
        <v>16</v>
      </c>
      <c r="R22" s="199">
        <f t="shared" ref="R22" si="20">P22+Q22</f>
        <v>32</v>
      </c>
      <c r="S22" s="173">
        <v>252</v>
      </c>
      <c r="T22" s="174">
        <v>46</v>
      </c>
      <c r="U22" s="174">
        <f>S22+T22</f>
        <v>298</v>
      </c>
      <c r="V22" s="195">
        <v>239</v>
      </c>
      <c r="W22" s="195">
        <v>46</v>
      </c>
      <c r="X22" s="195">
        <f>V22+W22</f>
        <v>285</v>
      </c>
      <c r="Y22" s="176">
        <v>69</v>
      </c>
      <c r="Z22" s="195">
        <v>19</v>
      </c>
      <c r="AA22" s="176">
        <f>Y22+Z22</f>
        <v>88</v>
      </c>
      <c r="AB22" s="177">
        <v>107</v>
      </c>
      <c r="AC22" s="176">
        <v>27</v>
      </c>
      <c r="AD22" s="178">
        <f t="shared" ref="AD22" si="21">AB22+AC22</f>
        <v>134</v>
      </c>
      <c r="AE22" s="135"/>
    </row>
    <row r="23" spans="3:31" ht="23.1" customHeight="1" thickBot="1" x14ac:dyDescent="0.35">
      <c r="C23" s="212"/>
      <c r="D23" s="148"/>
      <c r="E23" s="201"/>
      <c r="F23" s="202"/>
      <c r="G23" s="203"/>
      <c r="H23" s="184"/>
      <c r="I23" s="204"/>
      <c r="J23" s="205">
        <f>J22/G22</f>
        <v>0.38554216867469882</v>
      </c>
      <c r="K23" s="206">
        <f>IFERROR(K22/H22,"-")</f>
        <v>0.48837209302325579</v>
      </c>
      <c r="L23" s="186">
        <f>L22/I22</f>
        <v>0.42063492063492064</v>
      </c>
      <c r="M23" s="186">
        <f>M22/G22</f>
        <v>0.31325301204819278</v>
      </c>
      <c r="N23" s="206">
        <f>IFERROR(N22/H22,"-")</f>
        <v>0.37209302325581395</v>
      </c>
      <c r="O23" s="205">
        <f>O22/I22</f>
        <v>0.33333333333333331</v>
      </c>
      <c r="P23" s="213">
        <f>P22/G22</f>
        <v>0.19277108433734941</v>
      </c>
      <c r="Q23" s="187">
        <f t="shared" ref="Q23" si="22">IFERROR(Q22/H22,"-")</f>
        <v>0.37209302325581395</v>
      </c>
      <c r="R23" s="214">
        <f t="shared" ref="R23" si="23">R22/I22</f>
        <v>0.25396825396825395</v>
      </c>
      <c r="S23" s="203"/>
      <c r="T23" s="204"/>
      <c r="U23" s="204"/>
      <c r="V23" s="205">
        <f>IFERROR(V22/S22,"-")</f>
        <v>0.94841269841269837</v>
      </c>
      <c r="W23" s="205">
        <f>IFERROR(W22/T22,"-")</f>
        <v>1</v>
      </c>
      <c r="X23" s="186">
        <f>IFERROR(X22/U22,"-")</f>
        <v>0.9563758389261745</v>
      </c>
      <c r="Y23" s="186">
        <f>IFERROR(Y22/S22,"-")</f>
        <v>0.27380952380952384</v>
      </c>
      <c r="Z23" s="205">
        <f>IFERROR(Z22/T22,"-")</f>
        <v>0.41304347826086957</v>
      </c>
      <c r="AA23" s="205">
        <f>IFERROR(AA22/U22,"-")</f>
        <v>0.29530201342281881</v>
      </c>
      <c r="AB23" s="213">
        <f t="shared" ref="AB23:AD23" si="24">IFERROR(AB22/S22,"-")</f>
        <v>0.42460317460317459</v>
      </c>
      <c r="AC23" s="213">
        <f t="shared" si="24"/>
        <v>0.58695652173913049</v>
      </c>
      <c r="AD23" s="214">
        <f t="shared" si="24"/>
        <v>0.44966442953020136</v>
      </c>
      <c r="AE23" s="135"/>
    </row>
    <row r="24" spans="3:31" ht="23.1" customHeight="1" thickTop="1" x14ac:dyDescent="0.3">
      <c r="C24" s="190" t="s">
        <v>224</v>
      </c>
      <c r="D24" s="215" t="s">
        <v>254</v>
      </c>
      <c r="E24" s="191">
        <f>表13!E33</f>
        <v>79</v>
      </c>
      <c r="F24" s="192">
        <f>表13!R33</f>
        <v>48</v>
      </c>
      <c r="G24" s="216">
        <v>5</v>
      </c>
      <c r="H24" s="194">
        <v>0</v>
      </c>
      <c r="I24" s="217">
        <f>G24+H24</f>
        <v>5</v>
      </c>
      <c r="J24" s="197">
        <v>0</v>
      </c>
      <c r="K24" s="197">
        <v>0</v>
      </c>
      <c r="L24" s="197">
        <f>J24+K24</f>
        <v>0</v>
      </c>
      <c r="M24" s="197">
        <v>0</v>
      </c>
      <c r="N24" s="197">
        <v>0</v>
      </c>
      <c r="O24" s="197">
        <f>M24+N24</f>
        <v>0</v>
      </c>
      <c r="P24" s="211">
        <v>0</v>
      </c>
      <c r="Q24" s="196">
        <v>0</v>
      </c>
      <c r="R24" s="199">
        <f t="shared" ref="R24" si="25">P24+Q24</f>
        <v>0</v>
      </c>
      <c r="S24" s="216">
        <v>4</v>
      </c>
      <c r="T24" s="217">
        <v>1</v>
      </c>
      <c r="U24" s="217">
        <f>S24+T24</f>
        <v>5</v>
      </c>
      <c r="V24" s="197">
        <v>1</v>
      </c>
      <c r="W24" s="197">
        <v>1</v>
      </c>
      <c r="X24" s="197">
        <f>V24+W24</f>
        <v>2</v>
      </c>
      <c r="Y24" s="197">
        <v>1</v>
      </c>
      <c r="Z24" s="197">
        <v>0</v>
      </c>
      <c r="AA24" s="197">
        <f>Y24+Z24</f>
        <v>1</v>
      </c>
      <c r="AB24" s="211">
        <v>1</v>
      </c>
      <c r="AC24" s="195">
        <v>0</v>
      </c>
      <c r="AD24" s="199">
        <f t="shared" ref="AD24" si="26">AB24+AC24</f>
        <v>1</v>
      </c>
      <c r="AE24" s="135"/>
    </row>
    <row r="25" spans="3:31" ht="23.1" customHeight="1" x14ac:dyDescent="0.3">
      <c r="C25" s="200"/>
      <c r="D25" s="148"/>
      <c r="E25" s="201"/>
      <c r="F25" s="202"/>
      <c r="G25" s="203"/>
      <c r="H25" s="204"/>
      <c r="I25" s="204"/>
      <c r="J25" s="205">
        <f>J24/G24</f>
        <v>0</v>
      </c>
      <c r="K25" s="206" t="str">
        <f>IFERROR(K24/H24,"-")</f>
        <v>-</v>
      </c>
      <c r="L25" s="205">
        <f>L24/I24</f>
        <v>0</v>
      </c>
      <c r="M25" s="205">
        <f>M24/G24</f>
        <v>0</v>
      </c>
      <c r="N25" s="206" t="str">
        <f>IFERROR(N24/H24,"-")</f>
        <v>-</v>
      </c>
      <c r="O25" s="205">
        <f>O24/I24</f>
        <v>0</v>
      </c>
      <c r="P25" s="206">
        <f>IFERROR(P24/G24,"-")</f>
        <v>0</v>
      </c>
      <c r="Q25" s="206" t="str">
        <f t="shared" ref="Q25" si="27">IFERROR(Q24/H24,"-")</f>
        <v>-</v>
      </c>
      <c r="R25" s="208">
        <f t="shared" ref="R25" si="28">R24/I24</f>
        <v>0</v>
      </c>
      <c r="S25" s="203"/>
      <c r="T25" s="204"/>
      <c r="U25" s="204"/>
      <c r="V25" s="206">
        <f>V24/S24</f>
        <v>0.25</v>
      </c>
      <c r="W25" s="205">
        <v>0</v>
      </c>
      <c r="X25" s="205">
        <f>X24/U24</f>
        <v>0.4</v>
      </c>
      <c r="Y25" s="206">
        <f>Y24/S24</f>
        <v>0.25</v>
      </c>
      <c r="Z25" s="205">
        <v>0</v>
      </c>
      <c r="AA25" s="205">
        <f>AA24/U24</f>
        <v>0.2</v>
      </c>
      <c r="AB25" s="207">
        <f t="shared" ref="AB25:AD25" si="29">IFERROR(AB24/S24,"-")</f>
        <v>0.25</v>
      </c>
      <c r="AC25" s="206">
        <f t="shared" si="29"/>
        <v>0</v>
      </c>
      <c r="AD25" s="208">
        <f t="shared" si="29"/>
        <v>0.2</v>
      </c>
      <c r="AE25" s="135"/>
    </row>
    <row r="26" spans="3:31" ht="23.1" customHeight="1" x14ac:dyDescent="0.3">
      <c r="C26" s="200"/>
      <c r="D26" s="141" t="s">
        <v>255</v>
      </c>
      <c r="E26" s="209">
        <f>表13!E36</f>
        <v>164</v>
      </c>
      <c r="F26" s="210">
        <f>表13!R36</f>
        <v>119</v>
      </c>
      <c r="G26" s="173">
        <v>21</v>
      </c>
      <c r="H26" s="174">
        <v>0</v>
      </c>
      <c r="I26" s="174">
        <f>G26+H26</f>
        <v>21</v>
      </c>
      <c r="J26" s="176">
        <v>4</v>
      </c>
      <c r="K26" s="176">
        <v>0</v>
      </c>
      <c r="L26" s="176">
        <f>J26+K26</f>
        <v>4</v>
      </c>
      <c r="M26" s="176">
        <v>4</v>
      </c>
      <c r="N26" s="176">
        <v>0</v>
      </c>
      <c r="O26" s="176">
        <f>M26+N26</f>
        <v>4</v>
      </c>
      <c r="P26" s="177">
        <v>3</v>
      </c>
      <c r="Q26" s="196">
        <v>0</v>
      </c>
      <c r="R26" s="199">
        <f t="shared" ref="R26" si="30">P26+Q26</f>
        <v>3</v>
      </c>
      <c r="S26" s="173">
        <v>24</v>
      </c>
      <c r="T26" s="174">
        <v>11</v>
      </c>
      <c r="U26" s="174">
        <f>S26+T26</f>
        <v>35</v>
      </c>
      <c r="V26" s="176">
        <v>23</v>
      </c>
      <c r="W26" s="176">
        <v>9</v>
      </c>
      <c r="X26" s="176">
        <f>V26+W26</f>
        <v>32</v>
      </c>
      <c r="Y26" s="176">
        <v>6</v>
      </c>
      <c r="Z26" s="176">
        <v>3</v>
      </c>
      <c r="AA26" s="176">
        <f>Y26+Z26</f>
        <v>9</v>
      </c>
      <c r="AB26" s="177">
        <v>16</v>
      </c>
      <c r="AC26" s="176">
        <v>6</v>
      </c>
      <c r="AD26" s="178">
        <f t="shared" ref="AD26" si="31">AB26+AC26</f>
        <v>22</v>
      </c>
      <c r="AE26" s="135"/>
    </row>
    <row r="27" spans="3:31" ht="23.1" customHeight="1" x14ac:dyDescent="0.3">
      <c r="C27" s="200"/>
      <c r="D27" s="148"/>
      <c r="E27" s="201"/>
      <c r="F27" s="202"/>
      <c r="G27" s="203"/>
      <c r="H27" s="204"/>
      <c r="I27" s="204"/>
      <c r="J27" s="205">
        <f>J26/G26</f>
        <v>0.19047619047619047</v>
      </c>
      <c r="K27" s="206" t="str">
        <f>IFERROR(K26/H26,"-")</f>
        <v>-</v>
      </c>
      <c r="L27" s="205">
        <f>L26/I26</f>
        <v>0.19047619047619047</v>
      </c>
      <c r="M27" s="205">
        <f>M26/G26</f>
        <v>0.19047619047619047</v>
      </c>
      <c r="N27" s="206" t="str">
        <f>IFERROR(N26/H26,"-")</f>
        <v>-</v>
      </c>
      <c r="O27" s="218">
        <f>O26/I26</f>
        <v>0.19047619047619047</v>
      </c>
      <c r="P27" s="206">
        <f>IFERROR(P26/G26,"-")</f>
        <v>0.14285714285714285</v>
      </c>
      <c r="Q27" s="206" t="str">
        <f t="shared" ref="Q27" si="32">IFERROR(Q26/H26,"-")</f>
        <v>-</v>
      </c>
      <c r="R27" s="208">
        <f t="shared" ref="R27" si="33">R26/I26</f>
        <v>0.14285714285714285</v>
      </c>
      <c r="S27" s="203"/>
      <c r="T27" s="204"/>
      <c r="U27" s="204"/>
      <c r="V27" s="205">
        <f>V26/S26</f>
        <v>0.95833333333333337</v>
      </c>
      <c r="W27" s="205">
        <f>W26/T26</f>
        <v>0.81818181818181823</v>
      </c>
      <c r="X27" s="205">
        <f>X26/U26</f>
        <v>0.91428571428571426</v>
      </c>
      <c r="Y27" s="205">
        <f>Y26/S26</f>
        <v>0.25</v>
      </c>
      <c r="Z27" s="205">
        <f>Z26/T26</f>
        <v>0.27272727272727271</v>
      </c>
      <c r="AA27" s="205">
        <f>AA26/U26</f>
        <v>0.25714285714285712</v>
      </c>
      <c r="AB27" s="207">
        <f t="shared" ref="AB27:AD27" si="34">IFERROR(AB26/S26,"-")</f>
        <v>0.66666666666666663</v>
      </c>
      <c r="AC27" s="205">
        <f t="shared" si="34"/>
        <v>0.54545454545454541</v>
      </c>
      <c r="AD27" s="208">
        <f t="shared" si="34"/>
        <v>0.62857142857142856</v>
      </c>
      <c r="AE27" s="135"/>
    </row>
    <row r="28" spans="3:31" ht="23.1" customHeight="1" x14ac:dyDescent="0.3">
      <c r="C28" s="200"/>
      <c r="D28" s="141" t="s">
        <v>256</v>
      </c>
      <c r="E28" s="209">
        <f>表13!E39</f>
        <v>53</v>
      </c>
      <c r="F28" s="210">
        <f>表13!R39</f>
        <v>43</v>
      </c>
      <c r="G28" s="173">
        <v>12</v>
      </c>
      <c r="H28" s="194">
        <v>0</v>
      </c>
      <c r="I28" s="174">
        <f>G28+H28</f>
        <v>12</v>
      </c>
      <c r="J28" s="176">
        <v>3</v>
      </c>
      <c r="K28" s="176">
        <v>0</v>
      </c>
      <c r="L28" s="176">
        <f>J28+K28</f>
        <v>3</v>
      </c>
      <c r="M28" s="176">
        <v>1</v>
      </c>
      <c r="N28" s="176">
        <v>0</v>
      </c>
      <c r="O28" s="176">
        <f>M28+N28</f>
        <v>1</v>
      </c>
      <c r="P28" s="177">
        <v>0</v>
      </c>
      <c r="Q28" s="196">
        <v>0</v>
      </c>
      <c r="R28" s="199">
        <f t="shared" ref="R28" si="35">P28+Q28</f>
        <v>0</v>
      </c>
      <c r="S28" s="173">
        <v>19</v>
      </c>
      <c r="T28" s="174">
        <v>3</v>
      </c>
      <c r="U28" s="174">
        <f>S28+T28</f>
        <v>22</v>
      </c>
      <c r="V28" s="176">
        <v>18</v>
      </c>
      <c r="W28" s="176">
        <v>3</v>
      </c>
      <c r="X28" s="176">
        <f>V28+W28</f>
        <v>21</v>
      </c>
      <c r="Y28" s="176">
        <v>9</v>
      </c>
      <c r="Z28" s="176">
        <v>0</v>
      </c>
      <c r="AA28" s="176">
        <f>Y28+Z28</f>
        <v>9</v>
      </c>
      <c r="AB28" s="177">
        <v>11</v>
      </c>
      <c r="AC28" s="176">
        <v>0</v>
      </c>
      <c r="AD28" s="178">
        <f t="shared" ref="AD28" si="36">AB28+AC28</f>
        <v>11</v>
      </c>
      <c r="AE28" s="135"/>
    </row>
    <row r="29" spans="3:31" ht="23.1" customHeight="1" x14ac:dyDescent="0.3">
      <c r="C29" s="200"/>
      <c r="D29" s="148"/>
      <c r="E29" s="201"/>
      <c r="F29" s="202"/>
      <c r="G29" s="203"/>
      <c r="H29" s="204"/>
      <c r="I29" s="204"/>
      <c r="J29" s="205">
        <f>J28/G28</f>
        <v>0.25</v>
      </c>
      <c r="K29" s="206" t="str">
        <f>IFERROR(K28/H28,"-")</f>
        <v>-</v>
      </c>
      <c r="L29" s="205">
        <f>L28/I28</f>
        <v>0.25</v>
      </c>
      <c r="M29" s="205">
        <f>M28/G28</f>
        <v>8.3333333333333329E-2</v>
      </c>
      <c r="N29" s="206" t="str">
        <f>IFERROR(N28/H28,"-")</f>
        <v>-</v>
      </c>
      <c r="O29" s="205">
        <f>O28/I28</f>
        <v>8.3333333333333329E-2</v>
      </c>
      <c r="P29" s="206">
        <f>IFERROR(P28/G28,"-")</f>
        <v>0</v>
      </c>
      <c r="Q29" s="206" t="str">
        <f t="shared" ref="Q29" si="37">IFERROR(Q28/H28,"-")</f>
        <v>-</v>
      </c>
      <c r="R29" s="208">
        <f t="shared" ref="R29" si="38">R28/I28</f>
        <v>0</v>
      </c>
      <c r="S29" s="203"/>
      <c r="T29" s="204"/>
      <c r="U29" s="204"/>
      <c r="V29" s="205">
        <f>V28/S28</f>
        <v>0.94736842105263153</v>
      </c>
      <c r="W29" s="205">
        <f>W28/T28</f>
        <v>1</v>
      </c>
      <c r="X29" s="205">
        <f>X28/U28</f>
        <v>0.95454545454545459</v>
      </c>
      <c r="Y29" s="205">
        <f>Y28/S28</f>
        <v>0.47368421052631576</v>
      </c>
      <c r="Z29" s="205">
        <f>Z28/T28</f>
        <v>0</v>
      </c>
      <c r="AA29" s="205">
        <f>AA28/U28</f>
        <v>0.40909090909090912</v>
      </c>
      <c r="AB29" s="207">
        <f t="shared" ref="AB29:AD29" si="39">IFERROR(AB28/S28,"-")</f>
        <v>0.57894736842105265</v>
      </c>
      <c r="AC29" s="205">
        <f t="shared" si="39"/>
        <v>0</v>
      </c>
      <c r="AD29" s="208">
        <f t="shared" si="39"/>
        <v>0.5</v>
      </c>
      <c r="AE29" s="135"/>
    </row>
    <row r="30" spans="3:31" ht="23.1" customHeight="1" x14ac:dyDescent="0.3">
      <c r="C30" s="200"/>
      <c r="D30" s="141" t="s">
        <v>257</v>
      </c>
      <c r="E30" s="209">
        <f>表13!E42</f>
        <v>26</v>
      </c>
      <c r="F30" s="210">
        <f>表13!R42</f>
        <v>26</v>
      </c>
      <c r="G30" s="173">
        <v>9</v>
      </c>
      <c r="H30" s="174">
        <v>1</v>
      </c>
      <c r="I30" s="174">
        <f>G30+H30</f>
        <v>10</v>
      </c>
      <c r="J30" s="219">
        <v>4</v>
      </c>
      <c r="K30" s="176">
        <v>0</v>
      </c>
      <c r="L30" s="219">
        <f>J30+K30</f>
        <v>4</v>
      </c>
      <c r="M30" s="176">
        <v>1</v>
      </c>
      <c r="N30" s="176">
        <v>0</v>
      </c>
      <c r="O30" s="176">
        <f>M30+N30</f>
        <v>1</v>
      </c>
      <c r="P30" s="177">
        <v>1</v>
      </c>
      <c r="Q30" s="196">
        <v>1</v>
      </c>
      <c r="R30" s="199">
        <f t="shared" ref="R30" si="40">P30+Q30</f>
        <v>2</v>
      </c>
      <c r="S30" s="173">
        <v>15</v>
      </c>
      <c r="T30" s="174">
        <v>13</v>
      </c>
      <c r="U30" s="174">
        <f>S30+T30</f>
        <v>28</v>
      </c>
      <c r="V30" s="176">
        <v>14</v>
      </c>
      <c r="W30" s="176">
        <v>13</v>
      </c>
      <c r="X30" s="176">
        <f>V30+W30</f>
        <v>27</v>
      </c>
      <c r="Y30" s="176">
        <v>2</v>
      </c>
      <c r="Z30" s="176">
        <v>8</v>
      </c>
      <c r="AA30" s="176">
        <f>Y30+Z30</f>
        <v>10</v>
      </c>
      <c r="AB30" s="177">
        <v>11</v>
      </c>
      <c r="AC30" s="176">
        <v>10</v>
      </c>
      <c r="AD30" s="178">
        <f t="shared" ref="AD30" si="41">AB30+AC30</f>
        <v>21</v>
      </c>
      <c r="AE30" s="135"/>
    </row>
    <row r="31" spans="3:31" ht="23.1" customHeight="1" x14ac:dyDescent="0.3">
      <c r="C31" s="200"/>
      <c r="D31" s="148"/>
      <c r="E31" s="201"/>
      <c r="F31" s="202"/>
      <c r="G31" s="203"/>
      <c r="H31" s="204"/>
      <c r="I31" s="204"/>
      <c r="J31" s="205">
        <f>J30/G30</f>
        <v>0.44444444444444442</v>
      </c>
      <c r="K31" s="206">
        <f>IFERROR(K30/H30,"-")</f>
        <v>0</v>
      </c>
      <c r="L31" s="205">
        <f>L30/I30</f>
        <v>0.4</v>
      </c>
      <c r="M31" s="205">
        <f>M30/G30</f>
        <v>0.1111111111111111</v>
      </c>
      <c r="N31" s="206">
        <f>IFERROR(N30/H30,"-")</f>
        <v>0</v>
      </c>
      <c r="O31" s="205">
        <f>O30/I30</f>
        <v>0.1</v>
      </c>
      <c r="P31" s="206">
        <f>IFERROR(P30/G30,"-")</f>
        <v>0.1111111111111111</v>
      </c>
      <c r="Q31" s="206">
        <f t="shared" ref="Q31" si="42">IFERROR(Q30/H30,"-")</f>
        <v>1</v>
      </c>
      <c r="R31" s="208">
        <f t="shared" ref="R31" si="43">R30/I30</f>
        <v>0.2</v>
      </c>
      <c r="S31" s="203"/>
      <c r="T31" s="204"/>
      <c r="U31" s="204"/>
      <c r="V31" s="205">
        <f>V30/S30</f>
        <v>0.93333333333333335</v>
      </c>
      <c r="W31" s="205">
        <f>W30/T30</f>
        <v>1</v>
      </c>
      <c r="X31" s="205">
        <f>X30/U30</f>
        <v>0.9642857142857143</v>
      </c>
      <c r="Y31" s="205">
        <f>Y30/S30</f>
        <v>0.13333333333333333</v>
      </c>
      <c r="Z31" s="205">
        <f>Z30/T30</f>
        <v>0.61538461538461542</v>
      </c>
      <c r="AA31" s="205">
        <f>AA30/U30</f>
        <v>0.35714285714285715</v>
      </c>
      <c r="AB31" s="207">
        <f t="shared" ref="AB31:AD31" si="44">IFERROR(AB30/S30,"-")</f>
        <v>0.73333333333333328</v>
      </c>
      <c r="AC31" s="205">
        <f t="shared" si="44"/>
        <v>0.76923076923076927</v>
      </c>
      <c r="AD31" s="208">
        <f t="shared" si="44"/>
        <v>0.75</v>
      </c>
      <c r="AE31" s="135"/>
    </row>
    <row r="32" spans="3:31" ht="23.1" customHeight="1" x14ac:dyDescent="0.3">
      <c r="C32" s="200"/>
      <c r="D32" s="141" t="s">
        <v>258</v>
      </c>
      <c r="E32" s="209">
        <f>表13!E45</f>
        <v>31</v>
      </c>
      <c r="F32" s="210">
        <f>表13!R45</f>
        <v>28</v>
      </c>
      <c r="G32" s="173">
        <v>61</v>
      </c>
      <c r="H32" s="194">
        <v>0</v>
      </c>
      <c r="I32" s="174">
        <f>G32+H32</f>
        <v>61</v>
      </c>
      <c r="J32" s="219">
        <v>29</v>
      </c>
      <c r="K32" s="176">
        <v>0</v>
      </c>
      <c r="L32" s="219">
        <f>J32+K32</f>
        <v>29</v>
      </c>
      <c r="M32" s="176">
        <v>33</v>
      </c>
      <c r="N32" s="219">
        <v>0</v>
      </c>
      <c r="O32" s="176">
        <f>M32+N32</f>
        <v>33</v>
      </c>
      <c r="P32" s="177">
        <v>32</v>
      </c>
      <c r="Q32" s="196">
        <v>0</v>
      </c>
      <c r="R32" s="199">
        <f t="shared" ref="R32" si="45">P32+Q32</f>
        <v>32</v>
      </c>
      <c r="S32" s="173">
        <v>48</v>
      </c>
      <c r="T32" s="174">
        <v>15</v>
      </c>
      <c r="U32" s="174">
        <f>S32+T32</f>
        <v>63</v>
      </c>
      <c r="V32" s="176">
        <v>48</v>
      </c>
      <c r="W32" s="176">
        <v>13</v>
      </c>
      <c r="X32" s="176">
        <f>V32+W32</f>
        <v>61</v>
      </c>
      <c r="Y32" s="176">
        <v>14</v>
      </c>
      <c r="Z32" s="176">
        <v>5</v>
      </c>
      <c r="AA32" s="176">
        <f>Y32+Z32</f>
        <v>19</v>
      </c>
      <c r="AB32" s="177">
        <v>24</v>
      </c>
      <c r="AC32" s="176">
        <v>6</v>
      </c>
      <c r="AD32" s="178">
        <f t="shared" ref="AD32" si="46">AB32+AC32</f>
        <v>30</v>
      </c>
      <c r="AE32" s="135"/>
    </row>
    <row r="33" spans="3:31" ht="23.1" customHeight="1" x14ac:dyDescent="0.3">
      <c r="C33" s="200"/>
      <c r="D33" s="148"/>
      <c r="E33" s="201"/>
      <c r="F33" s="202"/>
      <c r="G33" s="203"/>
      <c r="H33" s="204"/>
      <c r="I33" s="204"/>
      <c r="J33" s="205">
        <f>J32/G32</f>
        <v>0.47540983606557374</v>
      </c>
      <c r="K33" s="206" t="s">
        <v>259</v>
      </c>
      <c r="L33" s="205">
        <f>L32/I32</f>
        <v>0.47540983606557374</v>
      </c>
      <c r="M33" s="205">
        <f>M32/G32</f>
        <v>0.54098360655737709</v>
      </c>
      <c r="N33" s="206" t="str">
        <f>IFERROR(N32/H32,"-")</f>
        <v>-</v>
      </c>
      <c r="O33" s="205">
        <f>O32/I32</f>
        <v>0.54098360655737709</v>
      </c>
      <c r="P33" s="206">
        <f>IFERROR(P32/G32,"-")</f>
        <v>0.52459016393442626</v>
      </c>
      <c r="Q33" s="206" t="str">
        <f t="shared" ref="Q33" si="47">IFERROR(Q32/H32,"-")</f>
        <v>-</v>
      </c>
      <c r="R33" s="208">
        <f t="shared" ref="R33" si="48">R32/I32</f>
        <v>0.52459016393442626</v>
      </c>
      <c r="S33" s="203"/>
      <c r="T33" s="204"/>
      <c r="U33" s="204"/>
      <c r="V33" s="205">
        <f>V32/S32</f>
        <v>1</v>
      </c>
      <c r="W33" s="205">
        <f>W32/T32</f>
        <v>0.8666666666666667</v>
      </c>
      <c r="X33" s="205">
        <f>X32/U32</f>
        <v>0.96825396825396826</v>
      </c>
      <c r="Y33" s="205">
        <f>Y32/S32</f>
        <v>0.29166666666666669</v>
      </c>
      <c r="Z33" s="205">
        <f>Z32/T32</f>
        <v>0.33333333333333331</v>
      </c>
      <c r="AA33" s="205">
        <f>AA32/U32</f>
        <v>0.30158730158730157</v>
      </c>
      <c r="AB33" s="207">
        <f t="shared" ref="AB33:AD33" si="49">IFERROR(AB32/S32,"-")</f>
        <v>0.5</v>
      </c>
      <c r="AC33" s="205">
        <f t="shared" si="49"/>
        <v>0.4</v>
      </c>
      <c r="AD33" s="208">
        <f t="shared" si="49"/>
        <v>0.47619047619047616</v>
      </c>
      <c r="AE33" s="135"/>
    </row>
    <row r="34" spans="3:31" ht="23.1" customHeight="1" x14ac:dyDescent="0.3">
      <c r="C34" s="200"/>
      <c r="D34" s="141" t="s">
        <v>260</v>
      </c>
      <c r="E34" s="209">
        <f>表13!E48</f>
        <v>26</v>
      </c>
      <c r="F34" s="210">
        <f>表13!R48</f>
        <v>19</v>
      </c>
      <c r="G34" s="173">
        <v>332</v>
      </c>
      <c r="H34" s="174">
        <v>42</v>
      </c>
      <c r="I34" s="174">
        <f>G34+H34</f>
        <v>374</v>
      </c>
      <c r="J34" s="176">
        <v>156</v>
      </c>
      <c r="K34" s="219">
        <v>21</v>
      </c>
      <c r="L34" s="176">
        <f>J34+K34</f>
        <v>177</v>
      </c>
      <c r="M34" s="176">
        <v>195</v>
      </c>
      <c r="N34" s="219">
        <v>16</v>
      </c>
      <c r="O34" s="176">
        <f>M34+N34</f>
        <v>211</v>
      </c>
      <c r="P34" s="177">
        <v>191</v>
      </c>
      <c r="Q34" s="196">
        <v>15</v>
      </c>
      <c r="R34" s="199">
        <f t="shared" ref="R34" si="50">P34+Q34</f>
        <v>206</v>
      </c>
      <c r="S34" s="173">
        <v>269</v>
      </c>
      <c r="T34" s="174">
        <v>34</v>
      </c>
      <c r="U34" s="174">
        <f>S34+T34</f>
        <v>303</v>
      </c>
      <c r="V34" s="176">
        <v>251</v>
      </c>
      <c r="W34" s="176">
        <v>33</v>
      </c>
      <c r="X34" s="176">
        <f>V34+W34</f>
        <v>284</v>
      </c>
      <c r="Y34" s="176">
        <v>79</v>
      </c>
      <c r="Z34" s="176">
        <v>16</v>
      </c>
      <c r="AA34" s="176">
        <f>Y34+Z34</f>
        <v>95</v>
      </c>
      <c r="AB34" s="177">
        <v>122</v>
      </c>
      <c r="AC34" s="176">
        <v>18</v>
      </c>
      <c r="AD34" s="178">
        <f t="shared" ref="AD34" si="51">AB34+AC34</f>
        <v>140</v>
      </c>
      <c r="AE34" s="135"/>
    </row>
    <row r="35" spans="3:31" ht="23.1" customHeight="1" thickBot="1" x14ac:dyDescent="0.35">
      <c r="C35" s="200"/>
      <c r="D35" s="220"/>
      <c r="E35" s="221"/>
      <c r="F35" s="222"/>
      <c r="G35" s="183"/>
      <c r="H35" s="184"/>
      <c r="I35" s="184"/>
      <c r="J35" s="186">
        <f>J34/G34</f>
        <v>0.46987951807228917</v>
      </c>
      <c r="K35" s="187">
        <f>IFERROR(K34/H34,"-")</f>
        <v>0.5</v>
      </c>
      <c r="L35" s="186">
        <f>L34/I34</f>
        <v>0.4732620320855615</v>
      </c>
      <c r="M35" s="213">
        <f>M34/G34</f>
        <v>0.58734939759036142</v>
      </c>
      <c r="N35" s="187">
        <f>IFERROR(N34/H34,"-")</f>
        <v>0.38095238095238093</v>
      </c>
      <c r="O35" s="213">
        <f>O34/I34</f>
        <v>0.56417112299465244</v>
      </c>
      <c r="P35" s="206">
        <f>IFERROR(P34/G34,"-")</f>
        <v>0.57530120481927716</v>
      </c>
      <c r="Q35" s="206">
        <f t="shared" ref="Q35" si="52">IFERROR(Q34/H34,"-")</f>
        <v>0.35714285714285715</v>
      </c>
      <c r="R35" s="208">
        <f t="shared" ref="R35" si="53">R34/I34</f>
        <v>0.55080213903743314</v>
      </c>
      <c r="S35" s="183"/>
      <c r="T35" s="184"/>
      <c r="U35" s="184"/>
      <c r="V35" s="186">
        <f>V34/S34</f>
        <v>0.93308550185873607</v>
      </c>
      <c r="W35" s="223">
        <f>W34/T34</f>
        <v>0.97058823529411764</v>
      </c>
      <c r="X35" s="186">
        <f>X34/U34</f>
        <v>0.93729372937293731</v>
      </c>
      <c r="Y35" s="186">
        <f>Y34/S34</f>
        <v>0.29368029739776952</v>
      </c>
      <c r="Z35" s="186">
        <f>Z34/T34</f>
        <v>0.47058823529411764</v>
      </c>
      <c r="AA35" s="186">
        <f>AA34/U34</f>
        <v>0.31353135313531355</v>
      </c>
      <c r="AB35" s="207">
        <f t="shared" ref="AB35:AD35" si="54">IFERROR(AB34/S34,"-")</f>
        <v>0.45353159851301117</v>
      </c>
      <c r="AC35" s="205">
        <f t="shared" si="54"/>
        <v>0.52941176470588236</v>
      </c>
      <c r="AD35" s="208">
        <f t="shared" si="54"/>
        <v>0.46204620462046203</v>
      </c>
      <c r="AE35" s="135"/>
    </row>
    <row r="36" spans="3:31" ht="23.1" customHeight="1" thickTop="1" x14ac:dyDescent="0.3">
      <c r="C36" s="200"/>
      <c r="D36" s="224" t="s">
        <v>261</v>
      </c>
      <c r="E36" s="225">
        <f>表13!E51</f>
        <v>274</v>
      </c>
      <c r="F36" s="210">
        <f>F26+F28+F30+F32</f>
        <v>216</v>
      </c>
      <c r="G36" s="193">
        <f t="shared" ref="G36:AA36" si="55">G26+G28+G30+G32</f>
        <v>103</v>
      </c>
      <c r="H36" s="194">
        <f t="shared" si="55"/>
        <v>1</v>
      </c>
      <c r="I36" s="194">
        <f t="shared" si="55"/>
        <v>104</v>
      </c>
      <c r="J36" s="196">
        <f t="shared" si="55"/>
        <v>40</v>
      </c>
      <c r="K36" s="226">
        <f>K26+K28+K30+K32</f>
        <v>0</v>
      </c>
      <c r="L36" s="226">
        <f t="shared" si="55"/>
        <v>40</v>
      </c>
      <c r="M36" s="226">
        <f t="shared" si="55"/>
        <v>39</v>
      </c>
      <c r="N36" s="226">
        <f t="shared" si="55"/>
        <v>0</v>
      </c>
      <c r="O36" s="226">
        <f t="shared" si="55"/>
        <v>39</v>
      </c>
      <c r="P36" s="227">
        <f>P26+P28+P30+P32</f>
        <v>36</v>
      </c>
      <c r="Q36" s="226">
        <f t="shared" si="55"/>
        <v>1</v>
      </c>
      <c r="R36" s="228">
        <f t="shared" si="55"/>
        <v>37</v>
      </c>
      <c r="S36" s="193">
        <f t="shared" si="55"/>
        <v>106</v>
      </c>
      <c r="T36" s="194">
        <f t="shared" si="55"/>
        <v>42</v>
      </c>
      <c r="U36" s="194">
        <f t="shared" si="55"/>
        <v>148</v>
      </c>
      <c r="V36" s="195">
        <f>V26+V28+V30+V32</f>
        <v>103</v>
      </c>
      <c r="W36" s="195">
        <f>W26+W28+W30+W32</f>
        <v>38</v>
      </c>
      <c r="X36" s="197">
        <f>X26+X28+X30+X32</f>
        <v>141</v>
      </c>
      <c r="Y36" s="197">
        <f>Y26+Y28+Y30+Y32</f>
        <v>31</v>
      </c>
      <c r="Z36" s="195">
        <f t="shared" si="55"/>
        <v>16</v>
      </c>
      <c r="AA36" s="195">
        <f t="shared" si="55"/>
        <v>47</v>
      </c>
      <c r="AB36" s="198">
        <f>AB26+AB28+AB30+AB32</f>
        <v>62</v>
      </c>
      <c r="AC36" s="195">
        <f t="shared" ref="AC36:AD36" si="56">AC26+AC28+AC30+AC32</f>
        <v>22</v>
      </c>
      <c r="AD36" s="199">
        <f t="shared" si="56"/>
        <v>84</v>
      </c>
      <c r="AE36" s="135"/>
    </row>
    <row r="37" spans="3:31" ht="23.1" customHeight="1" x14ac:dyDescent="0.3">
      <c r="C37" s="200"/>
      <c r="D37" s="229" t="s">
        <v>262</v>
      </c>
      <c r="E37" s="201"/>
      <c r="F37" s="202"/>
      <c r="G37" s="203"/>
      <c r="H37" s="204"/>
      <c r="I37" s="204"/>
      <c r="J37" s="205">
        <f>J36/G36</f>
        <v>0.38834951456310679</v>
      </c>
      <c r="K37" s="206">
        <f>IFERROR(K36/H36,"-")</f>
        <v>0</v>
      </c>
      <c r="L37" s="205">
        <f>L36/I36</f>
        <v>0.38461538461538464</v>
      </c>
      <c r="M37" s="205">
        <f>M36/G36</f>
        <v>0.37864077669902912</v>
      </c>
      <c r="N37" s="206">
        <f>IFERROR(N36/H36,"-")</f>
        <v>0</v>
      </c>
      <c r="O37" s="205">
        <f>O36/I36</f>
        <v>0.375</v>
      </c>
      <c r="P37" s="207">
        <f>P36/G36</f>
        <v>0.34951456310679613</v>
      </c>
      <c r="Q37" s="206">
        <f>IFERROR(Q36/G36,"-")</f>
        <v>9.7087378640776691E-3</v>
      </c>
      <c r="R37" s="208">
        <f>R36/G36</f>
        <v>0.35922330097087379</v>
      </c>
      <c r="S37" s="203"/>
      <c r="T37" s="204"/>
      <c r="U37" s="204"/>
      <c r="V37" s="205">
        <f>V36/S36</f>
        <v>0.97169811320754718</v>
      </c>
      <c r="W37" s="205">
        <f>W36/T36</f>
        <v>0.90476190476190477</v>
      </c>
      <c r="X37" s="205">
        <f>X36/U36</f>
        <v>0.95270270270270274</v>
      </c>
      <c r="Y37" s="205">
        <f>Y36/S36</f>
        <v>0.29245283018867924</v>
      </c>
      <c r="Z37" s="205">
        <f>Z36/T36</f>
        <v>0.38095238095238093</v>
      </c>
      <c r="AA37" s="205">
        <f>AA36/U36</f>
        <v>0.31756756756756754</v>
      </c>
      <c r="AB37" s="207">
        <f>AB36/S36</f>
        <v>0.58490566037735847</v>
      </c>
      <c r="AC37" s="205">
        <f t="shared" ref="AC37:AD37" si="57">AC36/T36</f>
        <v>0.52380952380952384</v>
      </c>
      <c r="AD37" s="208">
        <f t="shared" si="57"/>
        <v>0.56756756756756754</v>
      </c>
      <c r="AE37" s="135"/>
    </row>
    <row r="38" spans="3:31" ht="23.1" customHeight="1" x14ac:dyDescent="0.3">
      <c r="C38" s="200"/>
      <c r="D38" s="224" t="s">
        <v>261</v>
      </c>
      <c r="E38" s="225">
        <f>表13!E54</f>
        <v>136</v>
      </c>
      <c r="F38" s="210">
        <f>F28+F30+F32+F34</f>
        <v>116</v>
      </c>
      <c r="G38" s="193">
        <f t="shared" ref="G38:AD38" si="58">G28+G30+G32+G34</f>
        <v>414</v>
      </c>
      <c r="H38" s="194">
        <f>H28+H30+H32+H34</f>
        <v>43</v>
      </c>
      <c r="I38" s="194">
        <f t="shared" si="58"/>
        <v>457</v>
      </c>
      <c r="J38" s="195">
        <f t="shared" si="58"/>
        <v>192</v>
      </c>
      <c r="K38" s="195">
        <f t="shared" si="58"/>
        <v>21</v>
      </c>
      <c r="L38" s="195">
        <f t="shared" si="58"/>
        <v>213</v>
      </c>
      <c r="M38" s="195">
        <f t="shared" si="58"/>
        <v>230</v>
      </c>
      <c r="N38" s="195">
        <f t="shared" si="58"/>
        <v>16</v>
      </c>
      <c r="O38" s="195">
        <f t="shared" si="58"/>
        <v>246</v>
      </c>
      <c r="P38" s="211">
        <f>P28+P30+P32+P34</f>
        <v>224</v>
      </c>
      <c r="Q38" s="195">
        <f t="shared" si="58"/>
        <v>16</v>
      </c>
      <c r="R38" s="199">
        <f t="shared" si="58"/>
        <v>240</v>
      </c>
      <c r="S38" s="193">
        <f t="shared" si="58"/>
        <v>351</v>
      </c>
      <c r="T38" s="194">
        <f t="shared" si="58"/>
        <v>65</v>
      </c>
      <c r="U38" s="194">
        <f t="shared" si="58"/>
        <v>416</v>
      </c>
      <c r="V38" s="176">
        <f t="shared" si="58"/>
        <v>331</v>
      </c>
      <c r="W38" s="176">
        <f t="shared" si="58"/>
        <v>62</v>
      </c>
      <c r="X38" s="176">
        <f t="shared" si="58"/>
        <v>393</v>
      </c>
      <c r="Y38" s="176">
        <f t="shared" si="58"/>
        <v>104</v>
      </c>
      <c r="Z38" s="195">
        <f t="shared" si="58"/>
        <v>29</v>
      </c>
      <c r="AA38" s="195">
        <f t="shared" si="58"/>
        <v>133</v>
      </c>
      <c r="AB38" s="177">
        <f t="shared" si="58"/>
        <v>168</v>
      </c>
      <c r="AC38" s="195">
        <f t="shared" si="58"/>
        <v>34</v>
      </c>
      <c r="AD38" s="199">
        <f t="shared" si="58"/>
        <v>202</v>
      </c>
      <c r="AE38" s="135"/>
    </row>
    <row r="39" spans="3:31" ht="23.1" customHeight="1" thickBot="1" x14ac:dyDescent="0.35">
      <c r="C39" s="230"/>
      <c r="D39" s="229" t="s">
        <v>263</v>
      </c>
      <c r="E39" s="201"/>
      <c r="F39" s="202"/>
      <c r="G39" s="231"/>
      <c r="H39" s="232"/>
      <c r="I39" s="232"/>
      <c r="J39" s="233">
        <f>J38/G38</f>
        <v>0.46376811594202899</v>
      </c>
      <c r="K39" s="234">
        <f>IFERROR(K38/H38,"-")</f>
        <v>0.48837209302325579</v>
      </c>
      <c r="L39" s="233">
        <f>L38/I38</f>
        <v>0.46608315098468273</v>
      </c>
      <c r="M39" s="233">
        <f>M38/G38</f>
        <v>0.55555555555555558</v>
      </c>
      <c r="N39" s="234">
        <f>IFERROR(N38/H38,"-")</f>
        <v>0.37209302325581395</v>
      </c>
      <c r="O39" s="233">
        <f>O38/I38</f>
        <v>0.53829321663019691</v>
      </c>
      <c r="P39" s="235">
        <f>P38/G38</f>
        <v>0.54106280193236711</v>
      </c>
      <c r="Q39" s="235">
        <f t="shared" ref="Q39:R39" si="59">Q38/H38</f>
        <v>0.37209302325581395</v>
      </c>
      <c r="R39" s="235">
        <f t="shared" si="59"/>
        <v>0.52516411378555794</v>
      </c>
      <c r="S39" s="231"/>
      <c r="T39" s="232"/>
      <c r="U39" s="232"/>
      <c r="V39" s="233">
        <f>V38/S38</f>
        <v>0.94301994301994307</v>
      </c>
      <c r="W39" s="233">
        <f>W38/T38</f>
        <v>0.9538461538461539</v>
      </c>
      <c r="X39" s="233">
        <f>X38/U38</f>
        <v>0.94471153846153844</v>
      </c>
      <c r="Y39" s="233">
        <f>Y38/S38</f>
        <v>0.29629629629629628</v>
      </c>
      <c r="Z39" s="233">
        <f>Z38/T38</f>
        <v>0.44615384615384618</v>
      </c>
      <c r="AA39" s="233">
        <f>AA38/U38</f>
        <v>0.31971153846153844</v>
      </c>
      <c r="AB39" s="235">
        <f>AB38/S38</f>
        <v>0.47863247863247865</v>
      </c>
      <c r="AC39" s="233">
        <f t="shared" ref="AC39:AD39" si="60">AC38/T38</f>
        <v>0.52307692307692311</v>
      </c>
      <c r="AD39" s="236">
        <f t="shared" si="60"/>
        <v>0.48557692307692307</v>
      </c>
      <c r="AE39" s="135"/>
    </row>
    <row r="40" spans="3:31" x14ac:dyDescent="0.3">
      <c r="C40" s="11" t="s">
        <v>264</v>
      </c>
    </row>
    <row r="41" spans="3:31" ht="13.5" customHeight="1" x14ac:dyDescent="0.3">
      <c r="C41" s="11" t="s">
        <v>265</v>
      </c>
      <c r="E41" s="11">
        <f>E24+E26+E30+E32+E34+E28</f>
        <v>379</v>
      </c>
      <c r="F41" s="11">
        <f t="shared" ref="F41:I41" si="61">F24+F26+F30+F32+F34+F28</f>
        <v>283</v>
      </c>
      <c r="G41" s="11">
        <f t="shared" si="61"/>
        <v>440</v>
      </c>
      <c r="H41" s="11">
        <f t="shared" si="61"/>
        <v>43</v>
      </c>
      <c r="I41" s="11">
        <f t="shared" si="61"/>
        <v>483</v>
      </c>
      <c r="J41" s="11">
        <f>J24+J26+J30+J32+J34+J28</f>
        <v>196</v>
      </c>
      <c r="K41" s="11">
        <f>K24+K26+K30+K32+K34+K28</f>
        <v>21</v>
      </c>
      <c r="L41" s="11">
        <f t="shared" ref="L41:R41" si="62">L24+L26+L30+L32+L34+L28</f>
        <v>217</v>
      </c>
      <c r="M41" s="11">
        <f t="shared" si="62"/>
        <v>234</v>
      </c>
      <c r="N41" s="11">
        <f t="shared" si="62"/>
        <v>16</v>
      </c>
      <c r="O41" s="11">
        <f t="shared" si="62"/>
        <v>250</v>
      </c>
      <c r="P41" s="11">
        <f t="shared" si="62"/>
        <v>227</v>
      </c>
      <c r="Q41" s="11">
        <f t="shared" si="62"/>
        <v>16</v>
      </c>
      <c r="R41" s="11">
        <f t="shared" si="62"/>
        <v>243</v>
      </c>
      <c r="S41" s="11">
        <f>S24+S26+S30+S32+S34+S28</f>
        <v>379</v>
      </c>
      <c r="T41" s="11">
        <f t="shared" ref="T41:U41" si="63">T24+T26+T30+T32+T34+T28</f>
        <v>77</v>
      </c>
      <c r="U41" s="11">
        <f t="shared" si="63"/>
        <v>456</v>
      </c>
      <c r="V41" s="11">
        <f>V24+V26+V30+V32+V34+V28</f>
        <v>355</v>
      </c>
      <c r="W41" s="11">
        <f t="shared" ref="W41:AA41" si="64">W24+W26+W30+W32+W34+W28</f>
        <v>72</v>
      </c>
      <c r="X41" s="11">
        <f t="shared" si="64"/>
        <v>427</v>
      </c>
      <c r="Y41" s="11">
        <f t="shared" si="64"/>
        <v>111</v>
      </c>
      <c r="Z41" s="11">
        <f t="shared" si="64"/>
        <v>32</v>
      </c>
      <c r="AA41" s="11">
        <f t="shared" si="64"/>
        <v>143</v>
      </c>
      <c r="AB41" s="11">
        <f>AB24+AB26+AB30+AB32+AB34+AB28</f>
        <v>185</v>
      </c>
      <c r="AC41" s="11">
        <f t="shared" ref="AC41:AD41" si="65">AC24+AC26+AC30+AC32+AC34+AC28</f>
        <v>40</v>
      </c>
      <c r="AD41" s="11">
        <f t="shared" si="65"/>
        <v>225</v>
      </c>
    </row>
    <row r="42" spans="3:31" x14ac:dyDescent="0.3">
      <c r="C42" t="s">
        <v>266</v>
      </c>
      <c r="J42" s="51">
        <f>J41/G41</f>
        <v>0.44545454545454544</v>
      </c>
      <c r="K42" s="51">
        <f>K41/H41</f>
        <v>0.48837209302325579</v>
      </c>
      <c r="L42" s="51">
        <f>L41/I41</f>
        <v>0.44927536231884058</v>
      </c>
      <c r="M42" s="51">
        <f>M41/G41</f>
        <v>0.53181818181818186</v>
      </c>
      <c r="N42" s="51">
        <f>N41/H41</f>
        <v>0.37209302325581395</v>
      </c>
      <c r="O42" s="51">
        <f>O41/I41</f>
        <v>0.51759834368530022</v>
      </c>
      <c r="P42" s="51">
        <f>P41/G41</f>
        <v>0.51590909090909087</v>
      </c>
      <c r="Q42" s="51">
        <f>Q41/H41</f>
        <v>0.37209302325581395</v>
      </c>
      <c r="R42" s="51">
        <f>R41/I41</f>
        <v>0.50310559006211175</v>
      </c>
      <c r="S42" s="51"/>
      <c r="T42" s="51"/>
      <c r="U42" s="51"/>
      <c r="V42" s="51">
        <f>V41/S41</f>
        <v>0.9366754617414248</v>
      </c>
      <c r="W42" s="51">
        <f>W41/T41</f>
        <v>0.93506493506493504</v>
      </c>
      <c r="X42" s="51">
        <f>X41/U41</f>
        <v>0.93640350877192979</v>
      </c>
      <c r="Y42" s="51">
        <f>Y41/S41</f>
        <v>0.29287598944591031</v>
      </c>
      <c r="Z42" s="51">
        <f>Z41/T41</f>
        <v>0.41558441558441561</v>
      </c>
      <c r="AA42" s="51">
        <f>AA41/U41</f>
        <v>0.31359649122807015</v>
      </c>
      <c r="AB42" s="51">
        <f>AB41/S41</f>
        <v>0.48812664907651715</v>
      </c>
      <c r="AC42" s="51">
        <f>AC41/T41</f>
        <v>0.51948051948051943</v>
      </c>
      <c r="AD42" s="51">
        <f>AD41/U41</f>
        <v>0.49342105263157893</v>
      </c>
    </row>
    <row r="43" spans="3:31" x14ac:dyDescent="0.3">
      <c r="C43"/>
    </row>
    <row r="44" spans="3:31" x14ac:dyDescent="0.3">
      <c r="C44" t="s">
        <v>267</v>
      </c>
      <c r="E44" s="11">
        <f>E36+E34+E24</f>
        <v>379</v>
      </c>
      <c r="F44" s="11">
        <f t="shared" ref="F44:AD44" si="66">F36+F34+F24</f>
        <v>283</v>
      </c>
      <c r="G44" s="11">
        <f t="shared" si="66"/>
        <v>440</v>
      </c>
      <c r="H44" s="11">
        <f t="shared" si="66"/>
        <v>43</v>
      </c>
      <c r="I44" s="11">
        <f t="shared" si="66"/>
        <v>483</v>
      </c>
      <c r="J44" s="11">
        <f t="shared" si="66"/>
        <v>196</v>
      </c>
      <c r="K44" s="11">
        <f>K36+K34+K24</f>
        <v>21</v>
      </c>
      <c r="L44" s="11">
        <f t="shared" si="66"/>
        <v>217</v>
      </c>
      <c r="M44" s="11">
        <f t="shared" si="66"/>
        <v>234</v>
      </c>
      <c r="N44" s="11">
        <f t="shared" si="66"/>
        <v>16</v>
      </c>
      <c r="O44" s="11">
        <f t="shared" si="66"/>
        <v>250</v>
      </c>
      <c r="P44" s="11">
        <f t="shared" si="66"/>
        <v>227</v>
      </c>
      <c r="Q44" s="11">
        <f t="shared" si="66"/>
        <v>16</v>
      </c>
      <c r="R44" s="11">
        <f t="shared" si="66"/>
        <v>243</v>
      </c>
      <c r="S44" s="11">
        <f t="shared" si="66"/>
        <v>379</v>
      </c>
      <c r="T44" s="11">
        <f t="shared" si="66"/>
        <v>77</v>
      </c>
      <c r="U44" s="11">
        <f t="shared" si="66"/>
        <v>456</v>
      </c>
      <c r="V44" s="11">
        <f t="shared" si="66"/>
        <v>355</v>
      </c>
      <c r="W44" s="11">
        <f t="shared" si="66"/>
        <v>72</v>
      </c>
      <c r="X44" s="11">
        <f t="shared" si="66"/>
        <v>427</v>
      </c>
      <c r="Y44" s="11">
        <f t="shared" si="66"/>
        <v>111</v>
      </c>
      <c r="Z44" s="11">
        <f t="shared" si="66"/>
        <v>32</v>
      </c>
      <c r="AA44" s="11">
        <f t="shared" si="66"/>
        <v>143</v>
      </c>
      <c r="AB44" s="11">
        <f t="shared" si="66"/>
        <v>185</v>
      </c>
      <c r="AC44" s="11">
        <f t="shared" si="66"/>
        <v>40</v>
      </c>
      <c r="AD44" s="11">
        <f t="shared" si="66"/>
        <v>225</v>
      </c>
    </row>
    <row r="45" spans="3:31" x14ac:dyDescent="0.3">
      <c r="C45"/>
      <c r="E45" s="11">
        <f>E38+E26+E24</f>
        <v>379</v>
      </c>
      <c r="F45" s="11">
        <f t="shared" ref="F45:AD45" si="67">F38+F26+F24</f>
        <v>283</v>
      </c>
      <c r="G45" s="11">
        <f t="shared" si="67"/>
        <v>440</v>
      </c>
      <c r="H45" s="11">
        <f t="shared" si="67"/>
        <v>43</v>
      </c>
      <c r="I45" s="11">
        <f t="shared" si="67"/>
        <v>483</v>
      </c>
      <c r="J45" s="11">
        <f t="shared" si="67"/>
        <v>196</v>
      </c>
      <c r="K45" s="11">
        <f t="shared" si="67"/>
        <v>21</v>
      </c>
      <c r="L45" s="11">
        <f t="shared" si="67"/>
        <v>217</v>
      </c>
      <c r="M45" s="11">
        <f t="shared" si="67"/>
        <v>234</v>
      </c>
      <c r="N45" s="11">
        <f t="shared" si="67"/>
        <v>16</v>
      </c>
      <c r="O45" s="11">
        <f t="shared" si="67"/>
        <v>250</v>
      </c>
      <c r="P45" s="11">
        <f t="shared" si="67"/>
        <v>227</v>
      </c>
      <c r="Q45" s="11">
        <f t="shared" si="67"/>
        <v>16</v>
      </c>
      <c r="R45" s="11">
        <f t="shared" si="67"/>
        <v>243</v>
      </c>
      <c r="S45" s="11">
        <f t="shared" si="67"/>
        <v>379</v>
      </c>
      <c r="T45" s="11">
        <f t="shared" si="67"/>
        <v>77</v>
      </c>
      <c r="U45" s="11">
        <f t="shared" si="67"/>
        <v>456</v>
      </c>
      <c r="V45" s="11">
        <f t="shared" si="67"/>
        <v>355</v>
      </c>
      <c r="W45" s="11">
        <f t="shared" si="67"/>
        <v>72</v>
      </c>
      <c r="X45" s="11">
        <f t="shared" si="67"/>
        <v>427</v>
      </c>
      <c r="Y45" s="11">
        <f t="shared" si="67"/>
        <v>111</v>
      </c>
      <c r="Z45" s="11">
        <f t="shared" si="67"/>
        <v>32</v>
      </c>
      <c r="AA45" s="11">
        <f t="shared" si="67"/>
        <v>143</v>
      </c>
      <c r="AB45" s="11">
        <f t="shared" si="67"/>
        <v>185</v>
      </c>
      <c r="AC45" s="11">
        <f t="shared" si="67"/>
        <v>40</v>
      </c>
      <c r="AD45" s="11">
        <f t="shared" si="67"/>
        <v>225</v>
      </c>
    </row>
    <row r="46" spans="3:31" x14ac:dyDescent="0.3">
      <c r="C46"/>
    </row>
    <row r="47" spans="3:31" x14ac:dyDescent="0.3">
      <c r="C47" s="237" t="s">
        <v>238</v>
      </c>
      <c r="E47" s="238">
        <f>E41-E10</f>
        <v>0</v>
      </c>
      <c r="F47" s="238">
        <f t="shared" ref="F47:AD48" si="68">F41-F10</f>
        <v>0</v>
      </c>
      <c r="G47" s="238">
        <f t="shared" si="68"/>
        <v>0</v>
      </c>
      <c r="H47" s="238">
        <f t="shared" si="68"/>
        <v>0</v>
      </c>
      <c r="I47" s="238">
        <f t="shared" si="68"/>
        <v>0</v>
      </c>
      <c r="J47" s="238">
        <f t="shared" si="68"/>
        <v>0</v>
      </c>
      <c r="K47" s="238">
        <f t="shared" si="68"/>
        <v>0</v>
      </c>
      <c r="L47" s="238">
        <f t="shared" si="68"/>
        <v>0</v>
      </c>
      <c r="M47" s="238">
        <f>M41-M10</f>
        <v>0</v>
      </c>
      <c r="N47" s="238">
        <f t="shared" si="68"/>
        <v>0</v>
      </c>
      <c r="O47" s="238">
        <f t="shared" si="68"/>
        <v>0</v>
      </c>
      <c r="P47" s="238">
        <f>P41-P10</f>
        <v>0</v>
      </c>
      <c r="Q47" s="238">
        <f>Q41-Q10</f>
        <v>0</v>
      </c>
      <c r="R47" s="238">
        <f t="shared" ref="R47" si="69">R41-R10</f>
        <v>0</v>
      </c>
      <c r="S47" s="238">
        <f t="shared" si="68"/>
        <v>0</v>
      </c>
      <c r="T47" s="238">
        <f t="shared" si="68"/>
        <v>0</v>
      </c>
      <c r="U47" s="238">
        <f t="shared" si="68"/>
        <v>0</v>
      </c>
      <c r="V47" s="238">
        <f t="shared" si="68"/>
        <v>0</v>
      </c>
      <c r="W47" s="238">
        <f t="shared" si="68"/>
        <v>0</v>
      </c>
      <c r="X47" s="238">
        <f>X41-X10</f>
        <v>0</v>
      </c>
      <c r="Y47" s="238">
        <f t="shared" si="68"/>
        <v>0</v>
      </c>
      <c r="Z47" s="238">
        <f t="shared" si="68"/>
        <v>0</v>
      </c>
      <c r="AA47" s="238">
        <f t="shared" si="68"/>
        <v>0</v>
      </c>
      <c r="AB47" s="238">
        <f t="shared" si="68"/>
        <v>0</v>
      </c>
      <c r="AC47" s="238">
        <f t="shared" si="68"/>
        <v>0</v>
      </c>
      <c r="AD47" s="238">
        <f t="shared" si="68"/>
        <v>0</v>
      </c>
    </row>
    <row r="48" spans="3:31" x14ac:dyDescent="0.3">
      <c r="E48" s="238"/>
      <c r="F48" s="238"/>
      <c r="G48" s="238"/>
      <c r="H48" s="238"/>
      <c r="I48" s="238"/>
      <c r="J48" s="238">
        <f t="shared" si="68"/>
        <v>0</v>
      </c>
      <c r="K48" s="238">
        <f>K42-K11</f>
        <v>0</v>
      </c>
      <c r="L48" s="238">
        <f t="shared" si="68"/>
        <v>0</v>
      </c>
      <c r="M48" s="238">
        <f t="shared" si="68"/>
        <v>0</v>
      </c>
      <c r="N48" s="238">
        <f>N42-N11</f>
        <v>0</v>
      </c>
      <c r="O48" s="238">
        <f t="shared" si="68"/>
        <v>0</v>
      </c>
      <c r="P48" s="238">
        <f t="shared" si="68"/>
        <v>0</v>
      </c>
      <c r="Q48" s="238">
        <f>Q42-Q11</f>
        <v>0</v>
      </c>
      <c r="R48" s="238">
        <f>R42-R11</f>
        <v>0</v>
      </c>
      <c r="S48" s="238"/>
      <c r="T48" s="238"/>
      <c r="U48" s="238"/>
      <c r="V48" s="238">
        <f t="shared" si="68"/>
        <v>0</v>
      </c>
      <c r="W48" s="238">
        <f t="shared" si="68"/>
        <v>0</v>
      </c>
      <c r="X48" s="238">
        <f>X42-X11</f>
        <v>0</v>
      </c>
      <c r="Y48" s="238">
        <f t="shared" si="68"/>
        <v>0</v>
      </c>
      <c r="Z48" s="238">
        <f t="shared" si="68"/>
        <v>0</v>
      </c>
      <c r="AA48" s="238">
        <f t="shared" si="68"/>
        <v>0</v>
      </c>
      <c r="AB48" s="238">
        <f t="shared" si="68"/>
        <v>0</v>
      </c>
      <c r="AC48" s="238">
        <f t="shared" si="68"/>
        <v>0</v>
      </c>
      <c r="AD48" s="238">
        <f t="shared" si="68"/>
        <v>0</v>
      </c>
    </row>
    <row r="49" spans="4:30" x14ac:dyDescent="0.3"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</row>
    <row r="50" spans="4:30" x14ac:dyDescent="0.3">
      <c r="E50" s="238">
        <f>E44-E41</f>
        <v>0</v>
      </c>
      <c r="F50" s="238">
        <f t="shared" ref="F50:AD50" si="70">F44-F41</f>
        <v>0</v>
      </c>
      <c r="G50" s="238">
        <f t="shared" si="70"/>
        <v>0</v>
      </c>
      <c r="H50" s="238">
        <f t="shared" si="70"/>
        <v>0</v>
      </c>
      <c r="I50" s="238">
        <f t="shared" si="70"/>
        <v>0</v>
      </c>
      <c r="J50" s="238">
        <f t="shared" si="70"/>
        <v>0</v>
      </c>
      <c r="K50" s="238">
        <f>K44-K41</f>
        <v>0</v>
      </c>
      <c r="L50" s="238">
        <f t="shared" si="70"/>
        <v>0</v>
      </c>
      <c r="M50" s="238">
        <f t="shared" si="70"/>
        <v>0</v>
      </c>
      <c r="N50" s="238">
        <f t="shared" si="70"/>
        <v>0</v>
      </c>
      <c r="O50" s="238">
        <f t="shared" si="70"/>
        <v>0</v>
      </c>
      <c r="P50" s="238">
        <f t="shared" si="70"/>
        <v>0</v>
      </c>
      <c r="Q50" s="238">
        <f t="shared" si="70"/>
        <v>0</v>
      </c>
      <c r="R50" s="238">
        <f t="shared" si="70"/>
        <v>0</v>
      </c>
      <c r="S50" s="238">
        <f t="shared" si="70"/>
        <v>0</v>
      </c>
      <c r="T50" s="238">
        <f t="shared" si="70"/>
        <v>0</v>
      </c>
      <c r="U50" s="238">
        <f t="shared" si="70"/>
        <v>0</v>
      </c>
      <c r="V50" s="238">
        <f t="shared" si="70"/>
        <v>0</v>
      </c>
      <c r="W50" s="238">
        <f t="shared" si="70"/>
        <v>0</v>
      </c>
      <c r="X50" s="238">
        <f t="shared" si="70"/>
        <v>0</v>
      </c>
      <c r="Y50" s="238">
        <f t="shared" si="70"/>
        <v>0</v>
      </c>
      <c r="Z50" s="238">
        <f t="shared" si="70"/>
        <v>0</v>
      </c>
      <c r="AA50" s="238">
        <f t="shared" si="70"/>
        <v>0</v>
      </c>
      <c r="AB50" s="238">
        <f t="shared" si="70"/>
        <v>0</v>
      </c>
      <c r="AC50" s="238">
        <f t="shared" si="70"/>
        <v>0</v>
      </c>
      <c r="AD50" s="238">
        <f t="shared" si="70"/>
        <v>0</v>
      </c>
    </row>
    <row r="51" spans="4:30" x14ac:dyDescent="0.3">
      <c r="E51" s="238">
        <f>E45-E41</f>
        <v>0</v>
      </c>
      <c r="F51" s="238">
        <f t="shared" ref="F51:AD51" si="71">F45-F41</f>
        <v>0</v>
      </c>
      <c r="G51" s="238">
        <f t="shared" si="71"/>
        <v>0</v>
      </c>
      <c r="H51" s="238">
        <f t="shared" si="71"/>
        <v>0</v>
      </c>
      <c r="I51" s="238">
        <f t="shared" si="71"/>
        <v>0</v>
      </c>
      <c r="J51" s="238">
        <f t="shared" si="71"/>
        <v>0</v>
      </c>
      <c r="K51" s="238">
        <f t="shared" si="71"/>
        <v>0</v>
      </c>
      <c r="L51" s="238">
        <f t="shared" si="71"/>
        <v>0</v>
      </c>
      <c r="M51" s="238">
        <f t="shared" si="71"/>
        <v>0</v>
      </c>
      <c r="N51" s="238">
        <f t="shared" si="71"/>
        <v>0</v>
      </c>
      <c r="O51" s="238">
        <f t="shared" si="71"/>
        <v>0</v>
      </c>
      <c r="P51" s="238">
        <f t="shared" si="71"/>
        <v>0</v>
      </c>
      <c r="Q51" s="238">
        <f t="shared" si="71"/>
        <v>0</v>
      </c>
      <c r="R51" s="238">
        <f t="shared" si="71"/>
        <v>0</v>
      </c>
      <c r="S51" s="238">
        <f t="shared" si="71"/>
        <v>0</v>
      </c>
      <c r="T51" s="238">
        <f t="shared" si="71"/>
        <v>0</v>
      </c>
      <c r="U51" s="238">
        <f t="shared" si="71"/>
        <v>0</v>
      </c>
      <c r="V51" s="238">
        <f t="shared" si="71"/>
        <v>0</v>
      </c>
      <c r="W51" s="238">
        <f t="shared" si="71"/>
        <v>0</v>
      </c>
      <c r="X51" s="238">
        <f t="shared" si="71"/>
        <v>0</v>
      </c>
      <c r="Y51" s="238">
        <f t="shared" si="71"/>
        <v>0</v>
      </c>
      <c r="Z51" s="238">
        <f t="shared" si="71"/>
        <v>0</v>
      </c>
      <c r="AA51" s="238">
        <f t="shared" si="71"/>
        <v>0</v>
      </c>
      <c r="AB51" s="238">
        <f t="shared" si="71"/>
        <v>0</v>
      </c>
      <c r="AC51" s="238">
        <f t="shared" si="71"/>
        <v>0</v>
      </c>
      <c r="AD51" s="238">
        <f t="shared" si="71"/>
        <v>0</v>
      </c>
    </row>
    <row r="60" spans="4:30" ht="13.5" customHeight="1" x14ac:dyDescent="0.3">
      <c r="D60" s="239" t="s">
        <v>268</v>
      </c>
      <c r="E60" s="240">
        <f>E24+E26+E28+E30</f>
        <v>322</v>
      </c>
      <c r="F60" s="240">
        <f t="shared" ref="F60:AD60" si="72">F24+F26+F28+F30</f>
        <v>236</v>
      </c>
      <c r="G60" s="240">
        <f t="shared" si="72"/>
        <v>47</v>
      </c>
      <c r="H60" s="240">
        <f t="shared" si="72"/>
        <v>1</v>
      </c>
      <c r="I60" s="240">
        <f t="shared" si="72"/>
        <v>48</v>
      </c>
      <c r="J60" s="241">
        <f t="shared" si="72"/>
        <v>11</v>
      </c>
      <c r="K60" s="241">
        <f t="shared" si="72"/>
        <v>0</v>
      </c>
      <c r="L60" s="241">
        <f t="shared" si="72"/>
        <v>11</v>
      </c>
      <c r="M60" s="241">
        <f t="shared" si="72"/>
        <v>6</v>
      </c>
      <c r="N60" s="241">
        <f t="shared" si="72"/>
        <v>0</v>
      </c>
      <c r="O60" s="241">
        <f t="shared" si="72"/>
        <v>6</v>
      </c>
      <c r="P60" s="241">
        <f t="shared" si="72"/>
        <v>4</v>
      </c>
      <c r="Q60" s="241">
        <f t="shared" si="72"/>
        <v>1</v>
      </c>
      <c r="R60" s="241">
        <f t="shared" si="72"/>
        <v>5</v>
      </c>
      <c r="S60" s="240">
        <f t="shared" si="72"/>
        <v>62</v>
      </c>
      <c r="T60" s="240">
        <f t="shared" si="72"/>
        <v>28</v>
      </c>
      <c r="U60" s="240">
        <f t="shared" si="72"/>
        <v>90</v>
      </c>
      <c r="V60" s="241">
        <f t="shared" si="72"/>
        <v>56</v>
      </c>
      <c r="W60" s="241">
        <f t="shared" si="72"/>
        <v>26</v>
      </c>
      <c r="X60" s="241">
        <f t="shared" si="72"/>
        <v>82</v>
      </c>
      <c r="Y60" s="241">
        <f t="shared" si="72"/>
        <v>18</v>
      </c>
      <c r="Z60" s="241">
        <f t="shared" si="72"/>
        <v>11</v>
      </c>
      <c r="AA60" s="241">
        <f t="shared" si="72"/>
        <v>29</v>
      </c>
      <c r="AB60" s="241">
        <f t="shared" si="72"/>
        <v>39</v>
      </c>
      <c r="AC60" s="241">
        <f t="shared" si="72"/>
        <v>16</v>
      </c>
      <c r="AD60" s="241">
        <f t="shared" si="72"/>
        <v>55</v>
      </c>
    </row>
    <row r="61" spans="4:30" ht="16.5" customHeight="1" x14ac:dyDescent="0.3">
      <c r="D61" s="242"/>
      <c r="E61" s="243"/>
      <c r="F61" s="243"/>
      <c r="G61" s="243"/>
      <c r="H61" s="243"/>
      <c r="I61" s="243"/>
      <c r="J61" s="244">
        <f>J60/G60</f>
        <v>0.23404255319148937</v>
      </c>
      <c r="K61" s="244">
        <v>0</v>
      </c>
      <c r="L61" s="244">
        <f>L60/I60</f>
        <v>0.22916666666666666</v>
      </c>
      <c r="M61" s="244">
        <f>M60/G60</f>
        <v>0.1276595744680851</v>
      </c>
      <c r="N61" s="245">
        <v>0</v>
      </c>
      <c r="O61" s="244">
        <f>O60/I60</f>
        <v>0.125</v>
      </c>
      <c r="P61" s="244">
        <f>P60/J60</f>
        <v>0.36363636363636365</v>
      </c>
      <c r="Q61" s="245">
        <v>0</v>
      </c>
      <c r="R61" s="244">
        <f>R60/L60</f>
        <v>0.45454545454545453</v>
      </c>
      <c r="S61" s="243"/>
      <c r="T61" s="243"/>
      <c r="U61" s="243"/>
      <c r="V61" s="244">
        <f>V60/S60</f>
        <v>0.90322580645161288</v>
      </c>
      <c r="W61" s="244">
        <f>W60/T60</f>
        <v>0.9285714285714286</v>
      </c>
      <c r="X61" s="244">
        <f>X60/U60</f>
        <v>0.91111111111111109</v>
      </c>
      <c r="Y61" s="244">
        <f t="shared" ref="Y61:AD61" si="73">Y60/S60</f>
        <v>0.29032258064516131</v>
      </c>
      <c r="Z61" s="244">
        <f t="shared" si="73"/>
        <v>0.39285714285714285</v>
      </c>
      <c r="AA61" s="244">
        <f t="shared" si="73"/>
        <v>0.32222222222222224</v>
      </c>
      <c r="AB61" s="244">
        <f t="shared" si="73"/>
        <v>0.6964285714285714</v>
      </c>
      <c r="AC61" s="244">
        <f t="shared" si="73"/>
        <v>0.61538461538461542</v>
      </c>
      <c r="AD61" s="244">
        <f t="shared" si="73"/>
        <v>0.67073170731707321</v>
      </c>
    </row>
    <row r="72" spans="12:31" x14ac:dyDescent="0.3">
      <c r="AE72" s="135"/>
    </row>
    <row r="76" spans="12:31" x14ac:dyDescent="0.3">
      <c r="AA76" s="135"/>
      <c r="AD76" s="135"/>
    </row>
    <row r="77" spans="12:31" x14ac:dyDescent="0.3">
      <c r="L77" s="11"/>
      <c r="M77" s="11"/>
      <c r="N77" s="11"/>
      <c r="O77" s="11"/>
      <c r="P77" s="11"/>
      <c r="Q77" s="11"/>
      <c r="R77" s="11"/>
      <c r="S77" s="11"/>
      <c r="Y77" s="11"/>
      <c r="Z77" s="11"/>
      <c r="AB77" s="11"/>
      <c r="AC77" s="11"/>
    </row>
  </sheetData>
  <mergeCells count="156">
    <mergeCell ref="U38:U39"/>
    <mergeCell ref="D60:D61"/>
    <mergeCell ref="E60:E61"/>
    <mergeCell ref="F60:F61"/>
    <mergeCell ref="G60:G61"/>
    <mergeCell ref="H60:H61"/>
    <mergeCell ref="I60:I61"/>
    <mergeCell ref="S60:S61"/>
    <mergeCell ref="T60:T61"/>
    <mergeCell ref="U60:U61"/>
    <mergeCell ref="S36:S37"/>
    <mergeCell ref="T36:T37"/>
    <mergeCell ref="U36:U37"/>
    <mergeCell ref="E38:E39"/>
    <mergeCell ref="F38:F39"/>
    <mergeCell ref="G38:G39"/>
    <mergeCell ref="H38:H39"/>
    <mergeCell ref="I38:I39"/>
    <mergeCell ref="S38:S39"/>
    <mergeCell ref="T38:T39"/>
    <mergeCell ref="H34:H35"/>
    <mergeCell ref="I34:I35"/>
    <mergeCell ref="S34:S35"/>
    <mergeCell ref="T34:T35"/>
    <mergeCell ref="U34:U35"/>
    <mergeCell ref="E36:E37"/>
    <mergeCell ref="F36:F37"/>
    <mergeCell ref="G36:G37"/>
    <mergeCell ref="H36:H37"/>
    <mergeCell ref="I36:I37"/>
    <mergeCell ref="U30:U31"/>
    <mergeCell ref="D32:D33"/>
    <mergeCell ref="E32:E33"/>
    <mergeCell ref="F32:F33"/>
    <mergeCell ref="G32:G33"/>
    <mergeCell ref="H32:H33"/>
    <mergeCell ref="I32:I33"/>
    <mergeCell ref="S32:S33"/>
    <mergeCell ref="T32:T33"/>
    <mergeCell ref="U32:U33"/>
    <mergeCell ref="T28:T29"/>
    <mergeCell ref="U28:U29"/>
    <mergeCell ref="D30:D31"/>
    <mergeCell ref="E30:E31"/>
    <mergeCell ref="F30:F31"/>
    <mergeCell ref="G30:G31"/>
    <mergeCell ref="H30:H31"/>
    <mergeCell ref="I30:I31"/>
    <mergeCell ref="S30:S31"/>
    <mergeCell ref="T30:T31"/>
    <mergeCell ref="S26:S27"/>
    <mergeCell ref="T26:T27"/>
    <mergeCell ref="U26:U27"/>
    <mergeCell ref="D28:D29"/>
    <mergeCell ref="E28:E29"/>
    <mergeCell ref="F28:F29"/>
    <mergeCell ref="G28:G29"/>
    <mergeCell ref="H28:H29"/>
    <mergeCell ref="I28:I29"/>
    <mergeCell ref="S28:S29"/>
    <mergeCell ref="I24:I25"/>
    <mergeCell ref="S24:S25"/>
    <mergeCell ref="T24:T25"/>
    <mergeCell ref="U24:U25"/>
    <mergeCell ref="D26:D27"/>
    <mergeCell ref="E26:E27"/>
    <mergeCell ref="F26:F27"/>
    <mergeCell ref="G26:G27"/>
    <mergeCell ref="H26:H27"/>
    <mergeCell ref="I26:I27"/>
    <mergeCell ref="C24:C39"/>
    <mergeCell ref="D24:D25"/>
    <mergeCell ref="E24:E25"/>
    <mergeCell ref="F24:F25"/>
    <mergeCell ref="G24:G25"/>
    <mergeCell ref="H24:H25"/>
    <mergeCell ref="D34:D35"/>
    <mergeCell ref="E34:E35"/>
    <mergeCell ref="F34:F35"/>
    <mergeCell ref="G34:G35"/>
    <mergeCell ref="U20:U21"/>
    <mergeCell ref="D22:D23"/>
    <mergeCell ref="E22:E23"/>
    <mergeCell ref="F22:F23"/>
    <mergeCell ref="G22:G23"/>
    <mergeCell ref="H22:H23"/>
    <mergeCell ref="I22:I23"/>
    <mergeCell ref="S22:S23"/>
    <mergeCell ref="T22:T23"/>
    <mergeCell ref="U22:U23"/>
    <mergeCell ref="T18:T19"/>
    <mergeCell ref="U18:U19"/>
    <mergeCell ref="D20:D21"/>
    <mergeCell ref="E20:E21"/>
    <mergeCell ref="F20:F21"/>
    <mergeCell ref="G20:G21"/>
    <mergeCell ref="H20:H21"/>
    <mergeCell ref="I20:I21"/>
    <mergeCell ref="S20:S21"/>
    <mergeCell ref="T20:T21"/>
    <mergeCell ref="S16:S17"/>
    <mergeCell ref="T16:T17"/>
    <mergeCell ref="U16:U17"/>
    <mergeCell ref="D18:D19"/>
    <mergeCell ref="E18:E19"/>
    <mergeCell ref="F18:F19"/>
    <mergeCell ref="G18:G19"/>
    <mergeCell ref="H18:H19"/>
    <mergeCell ref="I18:I19"/>
    <mergeCell ref="S18:S19"/>
    <mergeCell ref="D16:D17"/>
    <mergeCell ref="E16:E17"/>
    <mergeCell ref="F16:F17"/>
    <mergeCell ref="G16:G17"/>
    <mergeCell ref="H16:H17"/>
    <mergeCell ref="I16:I17"/>
    <mergeCell ref="U12:U13"/>
    <mergeCell ref="D14:D15"/>
    <mergeCell ref="E14:E15"/>
    <mergeCell ref="F14:F15"/>
    <mergeCell ref="G14:G15"/>
    <mergeCell ref="H14:H15"/>
    <mergeCell ref="I14:I15"/>
    <mergeCell ref="S14:S15"/>
    <mergeCell ref="T14:T15"/>
    <mergeCell ref="U14:U15"/>
    <mergeCell ref="U10:U11"/>
    <mergeCell ref="C12:C23"/>
    <mergeCell ref="D12:D13"/>
    <mergeCell ref="E12:E13"/>
    <mergeCell ref="F12:F13"/>
    <mergeCell ref="G12:G13"/>
    <mergeCell ref="H12:H13"/>
    <mergeCell ref="I12:I13"/>
    <mergeCell ref="S12:S13"/>
    <mergeCell ref="T12:T13"/>
    <mergeCell ref="Y8:AA8"/>
    <mergeCell ref="AB8:AD8"/>
    <mergeCell ref="C10:D11"/>
    <mergeCell ref="E10:E11"/>
    <mergeCell ref="F10:F11"/>
    <mergeCell ref="G10:G11"/>
    <mergeCell ref="H10:H11"/>
    <mergeCell ref="I10:I11"/>
    <mergeCell ref="S10:S11"/>
    <mergeCell ref="T10:T11"/>
    <mergeCell ref="E7:E9"/>
    <mergeCell ref="F7:F9"/>
    <mergeCell ref="G7:R7"/>
    <mergeCell ref="S7:AD7"/>
    <mergeCell ref="G8:I8"/>
    <mergeCell ref="J8:L8"/>
    <mergeCell ref="M8:O8"/>
    <mergeCell ref="P8:R8"/>
    <mergeCell ref="S8:U8"/>
    <mergeCell ref="V8:X8"/>
  </mergeCells>
  <phoneticPr fontId="3"/>
  <printOptions horizontalCentered="1" verticalCentered="1"/>
  <pageMargins left="0.70866141732283472" right="0.27559055118110237" top="0.62992125984251968" bottom="0.59055118110236227" header="0.51181102362204722" footer="0.51181102362204722"/>
  <pageSetup paperSize="9" scale="52" firstPageNumber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794F-9195-434D-888A-587EB4723D10}">
  <sheetPr>
    <tabColor rgb="FF92D050"/>
    <pageSetUpPr fitToPage="1"/>
  </sheetPr>
  <dimension ref="B2:AY59"/>
  <sheetViews>
    <sheetView view="pageBreakPreview" zoomScale="90" zoomScaleNormal="100" zoomScaleSheetLayoutView="90" workbookViewId="0"/>
  </sheetViews>
  <sheetFormatPr defaultColWidth="9" defaultRowHeight="13.2" x14ac:dyDescent="0.2"/>
  <cols>
    <col min="1" max="1" width="4.6640625" style="11" customWidth="1"/>
    <col min="2" max="2" width="3.109375" style="11" customWidth="1"/>
    <col min="3" max="3" width="16.44140625" style="11" customWidth="1"/>
    <col min="4" max="5" width="9.44140625" style="11" customWidth="1"/>
    <col min="6" max="44" width="5.6640625" style="11" customWidth="1"/>
    <col min="45" max="45" width="4.6640625" style="11" customWidth="1"/>
    <col min="46" max="46" width="9.88671875" style="11" bestFit="1" customWidth="1"/>
    <col min="47" max="48" width="7.88671875" style="11" bestFit="1" customWidth="1"/>
    <col min="49" max="51" width="6.44140625" style="11" customWidth="1"/>
    <col min="52" max="55" width="4.6640625" style="11" customWidth="1"/>
    <col min="56" max="16384" width="9" style="11"/>
  </cols>
  <sheetData>
    <row r="2" spans="2:51" ht="14.4" x14ac:dyDescent="0.2">
      <c r="B2" s="12" t="s">
        <v>269</v>
      </c>
    </row>
    <row r="3" spans="2:51" ht="14.4" x14ac:dyDescent="0.2">
      <c r="B3" s="12"/>
      <c r="AH3" s="138" t="s">
        <v>270</v>
      </c>
    </row>
    <row r="4" spans="2:51" ht="14.4" x14ac:dyDescent="0.2">
      <c r="B4" s="12"/>
      <c r="AH4" s="138" t="s">
        <v>271</v>
      </c>
    </row>
    <row r="5" spans="2:51" ht="8.25" customHeight="1" x14ac:dyDescent="0.2">
      <c r="B5" s="12"/>
      <c r="AH5" s="13"/>
    </row>
    <row r="6" spans="2:51" ht="13.8" thickBot="1" x14ac:dyDescent="0.25">
      <c r="B6" s="11" t="s">
        <v>272</v>
      </c>
      <c r="AR6" s="14" t="s">
        <v>273</v>
      </c>
    </row>
    <row r="7" spans="2:51" ht="23.1" customHeight="1" thickBot="1" x14ac:dyDescent="0.25">
      <c r="B7" s="15"/>
      <c r="C7" s="16"/>
      <c r="D7" s="248" t="s">
        <v>274</v>
      </c>
      <c r="E7" s="88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51"/>
    </row>
    <row r="8" spans="2:51" ht="23.1" customHeight="1" x14ac:dyDescent="0.2">
      <c r="B8" s="23"/>
      <c r="C8" s="24"/>
      <c r="D8" s="252"/>
      <c r="E8" s="79"/>
      <c r="F8" s="253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5" t="s">
        <v>277</v>
      </c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7"/>
      <c r="AF8" s="255" t="s">
        <v>278</v>
      </c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7"/>
    </row>
    <row r="9" spans="2:51" ht="23.1" customHeight="1" x14ac:dyDescent="0.2">
      <c r="B9" s="23"/>
      <c r="C9" s="24"/>
      <c r="D9" s="252"/>
      <c r="E9" s="79"/>
      <c r="F9" s="258" t="s">
        <v>279</v>
      </c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8" t="s">
        <v>279</v>
      </c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60"/>
      <c r="AF9" s="258" t="s">
        <v>279</v>
      </c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60"/>
    </row>
    <row r="10" spans="2:51" ht="42" customHeight="1" x14ac:dyDescent="0.2">
      <c r="B10" s="32"/>
      <c r="C10" s="33"/>
      <c r="D10" s="261"/>
      <c r="E10" s="262"/>
      <c r="F10" s="263"/>
      <c r="G10" s="264" t="s">
        <v>280</v>
      </c>
      <c r="H10" s="264" t="s">
        <v>281</v>
      </c>
      <c r="I10" s="264" t="s">
        <v>282</v>
      </c>
      <c r="J10" s="264" t="s">
        <v>283</v>
      </c>
      <c r="K10" s="264" t="s">
        <v>284</v>
      </c>
      <c r="L10" s="264" t="s">
        <v>285</v>
      </c>
      <c r="M10" s="264" t="s">
        <v>286</v>
      </c>
      <c r="N10" s="264" t="s">
        <v>287</v>
      </c>
      <c r="O10" s="264" t="s">
        <v>288</v>
      </c>
      <c r="P10" s="264" t="s">
        <v>289</v>
      </c>
      <c r="Q10" s="265" t="s">
        <v>290</v>
      </c>
      <c r="R10" s="266" t="s">
        <v>291</v>
      </c>
      <c r="S10" s="263"/>
      <c r="T10" s="264" t="s">
        <v>280</v>
      </c>
      <c r="U10" s="264" t="s">
        <v>281</v>
      </c>
      <c r="V10" s="264" t="s">
        <v>282</v>
      </c>
      <c r="W10" s="264" t="s">
        <v>283</v>
      </c>
      <c r="X10" s="264" t="s">
        <v>284</v>
      </c>
      <c r="Y10" s="264" t="s">
        <v>285</v>
      </c>
      <c r="Z10" s="264" t="s">
        <v>286</v>
      </c>
      <c r="AA10" s="264" t="s">
        <v>287</v>
      </c>
      <c r="AB10" s="264" t="s">
        <v>288</v>
      </c>
      <c r="AC10" s="264" t="s">
        <v>289</v>
      </c>
      <c r="AD10" s="265" t="s">
        <v>290</v>
      </c>
      <c r="AE10" s="266" t="s">
        <v>291</v>
      </c>
      <c r="AF10" s="263"/>
      <c r="AG10" s="264" t="s">
        <v>280</v>
      </c>
      <c r="AH10" s="264" t="s">
        <v>281</v>
      </c>
      <c r="AI10" s="264" t="s">
        <v>282</v>
      </c>
      <c r="AJ10" s="264" t="s">
        <v>283</v>
      </c>
      <c r="AK10" s="264" t="s">
        <v>284</v>
      </c>
      <c r="AL10" s="264" t="s">
        <v>285</v>
      </c>
      <c r="AM10" s="264" t="s">
        <v>286</v>
      </c>
      <c r="AN10" s="264" t="s">
        <v>287</v>
      </c>
      <c r="AO10" s="264" t="s">
        <v>288</v>
      </c>
      <c r="AP10" s="264" t="s">
        <v>289</v>
      </c>
      <c r="AQ10" s="265" t="s">
        <v>290</v>
      </c>
      <c r="AR10" s="266" t="s">
        <v>291</v>
      </c>
      <c r="AT10" s="11" t="s">
        <v>211</v>
      </c>
      <c r="AU10" s="11" t="s">
        <v>252</v>
      </c>
      <c r="AV10" s="11" t="s">
        <v>253</v>
      </c>
      <c r="AW10" s="31" t="s">
        <v>215</v>
      </c>
    </row>
    <row r="11" spans="2:51" ht="27.9" customHeight="1" x14ac:dyDescent="0.2">
      <c r="B11" s="42" t="s">
        <v>292</v>
      </c>
      <c r="C11" s="43"/>
      <c r="D11" s="267">
        <f>SUM(D13:D24)</f>
        <v>379</v>
      </c>
      <c r="E11" s="268">
        <f>SUM(E13:E24)</f>
        <v>283</v>
      </c>
      <c r="F11" s="269">
        <f>SUM(G11:R11)</f>
        <v>872</v>
      </c>
      <c r="G11" s="241">
        <f>G13+G15+G17+G19+G21+G23</f>
        <v>24</v>
      </c>
      <c r="H11" s="241">
        <f t="shared" ref="H11:R11" si="0">H13+H15+H17+H19+H21+H23</f>
        <v>92</v>
      </c>
      <c r="I11" s="241">
        <f t="shared" si="0"/>
        <v>86</v>
      </c>
      <c r="J11" s="241">
        <f t="shared" si="0"/>
        <v>64</v>
      </c>
      <c r="K11" s="241">
        <f t="shared" si="0"/>
        <v>35</v>
      </c>
      <c r="L11" s="241">
        <f>L13+L15+L17+L19+L21+L23</f>
        <v>31</v>
      </c>
      <c r="M11" s="241">
        <f t="shared" si="0"/>
        <v>48</v>
      </c>
      <c r="N11" s="241">
        <f t="shared" si="0"/>
        <v>262</v>
      </c>
      <c r="O11" s="241">
        <f t="shared" si="0"/>
        <v>150</v>
      </c>
      <c r="P11" s="241">
        <f t="shared" si="0"/>
        <v>52</v>
      </c>
      <c r="Q11" s="241">
        <f t="shared" si="0"/>
        <v>25</v>
      </c>
      <c r="R11" s="270">
        <f t="shared" si="0"/>
        <v>3</v>
      </c>
      <c r="S11" s="269">
        <f>SUM(T11:AE11)</f>
        <v>740</v>
      </c>
      <c r="T11" s="241">
        <f>T13+T15+T17+T19+T21+T23</f>
        <v>20</v>
      </c>
      <c r="U11" s="241">
        <f>U13+U15+U17+U19+U21+U23</f>
        <v>86</v>
      </c>
      <c r="V11" s="241">
        <f t="shared" ref="V11:AE11" si="1">V13+V15+V17+V19+V21+V23</f>
        <v>78</v>
      </c>
      <c r="W11" s="241">
        <f t="shared" si="1"/>
        <v>53</v>
      </c>
      <c r="X11" s="241">
        <f t="shared" si="1"/>
        <v>31</v>
      </c>
      <c r="Y11" s="241">
        <f>Y13+Y15+Y17+Y19+Y21+Y23</f>
        <v>26</v>
      </c>
      <c r="Z11" s="241">
        <f t="shared" si="1"/>
        <v>43</v>
      </c>
      <c r="AA11" s="241">
        <f t="shared" si="1"/>
        <v>223</v>
      </c>
      <c r="AB11" s="241">
        <f t="shared" si="1"/>
        <v>133</v>
      </c>
      <c r="AC11" s="241">
        <f t="shared" si="1"/>
        <v>35</v>
      </c>
      <c r="AD11" s="241">
        <f t="shared" si="1"/>
        <v>9</v>
      </c>
      <c r="AE11" s="271">
        <f t="shared" si="1"/>
        <v>3</v>
      </c>
      <c r="AF11" s="269">
        <f>SUM(AG11:AR11)</f>
        <v>132</v>
      </c>
      <c r="AG11" s="241">
        <f t="shared" ref="AG11:AR11" si="2">AG13+AG15+AG17+AG19+AG21+AG23</f>
        <v>4</v>
      </c>
      <c r="AH11" s="241">
        <f t="shared" si="2"/>
        <v>6</v>
      </c>
      <c r="AI11" s="241">
        <f t="shared" si="2"/>
        <v>8</v>
      </c>
      <c r="AJ11" s="241">
        <f t="shared" si="2"/>
        <v>11</v>
      </c>
      <c r="AK11" s="241">
        <f t="shared" si="2"/>
        <v>4</v>
      </c>
      <c r="AL11" s="241">
        <f t="shared" si="2"/>
        <v>5</v>
      </c>
      <c r="AM11" s="241">
        <f t="shared" si="2"/>
        <v>5</v>
      </c>
      <c r="AN11" s="241">
        <f t="shared" si="2"/>
        <v>39</v>
      </c>
      <c r="AO11" s="241">
        <f t="shared" si="2"/>
        <v>17</v>
      </c>
      <c r="AP11" s="241">
        <f t="shared" si="2"/>
        <v>17</v>
      </c>
      <c r="AQ11" s="241">
        <f t="shared" si="2"/>
        <v>16</v>
      </c>
      <c r="AR11" s="271">
        <f t="shared" si="2"/>
        <v>0</v>
      </c>
      <c r="AT11" s="11">
        <f>SUM(G11:R11)</f>
        <v>872</v>
      </c>
      <c r="AU11" s="11">
        <f>SUM(T11:AE11)</f>
        <v>740</v>
      </c>
      <c r="AV11" s="11">
        <f>SUM(AG11:AR11)</f>
        <v>132</v>
      </c>
      <c r="AW11" s="41">
        <f>AT11-F11</f>
        <v>0</v>
      </c>
      <c r="AX11" s="41">
        <f>AU11-S11</f>
        <v>0</v>
      </c>
      <c r="AY11" s="41">
        <f>AV11-AF11</f>
        <v>0</v>
      </c>
    </row>
    <row r="12" spans="2:51" ht="27.9" customHeight="1" thickBot="1" x14ac:dyDescent="0.25">
      <c r="B12" s="61"/>
      <c r="C12" s="62"/>
      <c r="D12" s="272"/>
      <c r="E12" s="273"/>
      <c r="F12" s="274"/>
      <c r="G12" s="275">
        <f>IFERROR(G11/$F11,"-")</f>
        <v>2.7522935779816515E-2</v>
      </c>
      <c r="H12" s="275">
        <f t="shared" ref="H12:R12" si="3">IFERROR(H11/$F11,"-")</f>
        <v>0.10550458715596331</v>
      </c>
      <c r="I12" s="275">
        <f t="shared" si="3"/>
        <v>9.862385321100918E-2</v>
      </c>
      <c r="J12" s="275">
        <f t="shared" si="3"/>
        <v>7.3394495412844041E-2</v>
      </c>
      <c r="K12" s="275">
        <f t="shared" si="3"/>
        <v>4.0137614678899085E-2</v>
      </c>
      <c r="L12" s="275">
        <f t="shared" si="3"/>
        <v>3.5550458715596332E-2</v>
      </c>
      <c r="M12" s="275">
        <f t="shared" si="3"/>
        <v>5.5045871559633031E-2</v>
      </c>
      <c r="N12" s="275">
        <f t="shared" si="3"/>
        <v>0.30045871559633025</v>
      </c>
      <c r="O12" s="275">
        <f t="shared" si="3"/>
        <v>0.17201834862385321</v>
      </c>
      <c r="P12" s="275">
        <f t="shared" si="3"/>
        <v>5.9633027522935783E-2</v>
      </c>
      <c r="Q12" s="276">
        <f t="shared" si="3"/>
        <v>2.8669724770642203E-2</v>
      </c>
      <c r="R12" s="276">
        <f t="shared" si="3"/>
        <v>3.4403669724770644E-3</v>
      </c>
      <c r="S12" s="274"/>
      <c r="T12" s="275">
        <f>IFERROR(T11/$S11,"-")</f>
        <v>2.7027027027027029E-2</v>
      </c>
      <c r="U12" s="275">
        <f t="shared" ref="U12:AE12" si="4">IFERROR(U11/$S11,"-")</f>
        <v>0.11621621621621622</v>
      </c>
      <c r="V12" s="275">
        <f t="shared" si="4"/>
        <v>0.10540540540540541</v>
      </c>
      <c r="W12" s="275">
        <f t="shared" si="4"/>
        <v>7.1621621621621626E-2</v>
      </c>
      <c r="X12" s="275">
        <f t="shared" si="4"/>
        <v>4.1891891891891894E-2</v>
      </c>
      <c r="Y12" s="275">
        <f t="shared" si="4"/>
        <v>3.5135135135135137E-2</v>
      </c>
      <c r="Z12" s="275">
        <f t="shared" si="4"/>
        <v>5.8108108108108111E-2</v>
      </c>
      <c r="AA12" s="275">
        <f t="shared" si="4"/>
        <v>0.30135135135135133</v>
      </c>
      <c r="AB12" s="275">
        <f t="shared" si="4"/>
        <v>0.17972972972972973</v>
      </c>
      <c r="AC12" s="275">
        <f t="shared" si="4"/>
        <v>4.72972972972973E-2</v>
      </c>
      <c r="AD12" s="276">
        <f t="shared" si="4"/>
        <v>1.2162162162162163E-2</v>
      </c>
      <c r="AE12" s="277">
        <f t="shared" si="4"/>
        <v>4.0540540540540543E-3</v>
      </c>
      <c r="AF12" s="274"/>
      <c r="AG12" s="275">
        <f>IFERROR(AG11/$AF11,"-")</f>
        <v>3.0303030303030304E-2</v>
      </c>
      <c r="AH12" s="275">
        <f t="shared" ref="AH12:AR12" si="5">IFERROR(AH11/$AF11,"-")</f>
        <v>4.5454545454545456E-2</v>
      </c>
      <c r="AI12" s="275">
        <f t="shared" si="5"/>
        <v>6.0606060606060608E-2</v>
      </c>
      <c r="AJ12" s="275">
        <f t="shared" si="5"/>
        <v>8.3333333333333329E-2</v>
      </c>
      <c r="AK12" s="275">
        <f t="shared" si="5"/>
        <v>3.0303030303030304E-2</v>
      </c>
      <c r="AL12" s="275">
        <f t="shared" si="5"/>
        <v>3.787878787878788E-2</v>
      </c>
      <c r="AM12" s="275">
        <f t="shared" si="5"/>
        <v>3.787878787878788E-2</v>
      </c>
      <c r="AN12" s="275">
        <f t="shared" si="5"/>
        <v>0.29545454545454547</v>
      </c>
      <c r="AO12" s="275">
        <f t="shared" si="5"/>
        <v>0.12878787878787878</v>
      </c>
      <c r="AP12" s="275">
        <f t="shared" si="5"/>
        <v>0.12878787878787878</v>
      </c>
      <c r="AQ12" s="276">
        <f t="shared" si="5"/>
        <v>0.12121212121212122</v>
      </c>
      <c r="AR12" s="277">
        <f t="shared" si="5"/>
        <v>0</v>
      </c>
      <c r="AT12" s="51">
        <f t="shared" ref="AT12:AT40" si="6">SUM(G12:R12)</f>
        <v>1</v>
      </c>
      <c r="AU12" s="51">
        <f t="shared" ref="AU12:AU40" si="7">SUM(T12:AE12)</f>
        <v>1</v>
      </c>
      <c r="AV12" s="51">
        <f>SUM(AG12:AR12)</f>
        <v>1</v>
      </c>
      <c r="AW12" s="41">
        <f>1-AT12</f>
        <v>0</v>
      </c>
      <c r="AX12" s="41">
        <f t="shared" ref="AX12:AY12" si="8">1-AU12</f>
        <v>0</v>
      </c>
      <c r="AY12" s="41">
        <f t="shared" si="8"/>
        <v>0</v>
      </c>
    </row>
    <row r="13" spans="2:51" ht="27.9" customHeight="1" thickTop="1" x14ac:dyDescent="0.2">
      <c r="B13" s="70" t="s">
        <v>293</v>
      </c>
      <c r="C13" s="278" t="s">
        <v>294</v>
      </c>
      <c r="D13" s="279">
        <f>[1]表1!E14</f>
        <v>44</v>
      </c>
      <c r="E13" s="280">
        <f>[1]表1!G14</f>
        <v>11</v>
      </c>
      <c r="F13" s="281">
        <f>SUM(G13:R13)</f>
        <v>14</v>
      </c>
      <c r="G13" s="282">
        <f t="shared" ref="G13:K13" si="9">T13+AG13</f>
        <v>0</v>
      </c>
      <c r="H13" s="282">
        <f t="shared" si="9"/>
        <v>1</v>
      </c>
      <c r="I13" s="282">
        <f t="shared" si="9"/>
        <v>2</v>
      </c>
      <c r="J13" s="282">
        <f t="shared" si="9"/>
        <v>1</v>
      </c>
      <c r="K13" s="282">
        <f t="shared" si="9"/>
        <v>1</v>
      </c>
      <c r="L13" s="282">
        <f>Y13+AL13</f>
        <v>1</v>
      </c>
      <c r="M13" s="282">
        <f t="shared" ref="M13:R13" si="10">Z13+AM13</f>
        <v>0</v>
      </c>
      <c r="N13" s="282">
        <f t="shared" si="10"/>
        <v>3</v>
      </c>
      <c r="O13" s="282">
        <f>AB13+AO13</f>
        <v>2</v>
      </c>
      <c r="P13" s="282">
        <f t="shared" si="10"/>
        <v>1</v>
      </c>
      <c r="Q13" s="282">
        <f t="shared" si="10"/>
        <v>1</v>
      </c>
      <c r="R13" s="283">
        <f t="shared" si="10"/>
        <v>1</v>
      </c>
      <c r="S13" s="281">
        <f>SUM(T13:AE13)</f>
        <v>14</v>
      </c>
      <c r="T13" s="282">
        <f>'表15-2'!T13+'表15-3'!T13</f>
        <v>0</v>
      </c>
      <c r="U13" s="282">
        <f>'表15-2'!U13+'表15-3'!U13</f>
        <v>1</v>
      </c>
      <c r="V13" s="282">
        <f>'表15-2'!V13+'表15-3'!V13</f>
        <v>2</v>
      </c>
      <c r="W13" s="282">
        <f>'表15-2'!W13+'表15-3'!W13</f>
        <v>1</v>
      </c>
      <c r="X13" s="282">
        <f>'表15-2'!X13+'表15-3'!X13</f>
        <v>1</v>
      </c>
      <c r="Y13" s="282">
        <f>'表15-2'!Y13+'表15-3'!Y13</f>
        <v>1</v>
      </c>
      <c r="Z13" s="282">
        <f>'表15-2'!Z13+'表15-3'!Z13</f>
        <v>0</v>
      </c>
      <c r="AA13" s="282">
        <f>'表15-2'!AA13+'表15-3'!AA13</f>
        <v>3</v>
      </c>
      <c r="AB13" s="282">
        <f>'表15-2'!AB13+'表15-3'!AB13</f>
        <v>2</v>
      </c>
      <c r="AC13" s="282">
        <f>'表15-2'!AC13+'表15-3'!AC13</f>
        <v>1</v>
      </c>
      <c r="AD13" s="282">
        <f>'表15-2'!AD13+'表15-3'!AD13</f>
        <v>1</v>
      </c>
      <c r="AE13" s="282">
        <f>'表15-2'!AE13+'表15-3'!AE13</f>
        <v>1</v>
      </c>
      <c r="AF13" s="281">
        <f>SUM(AG13:AR13)</f>
        <v>0</v>
      </c>
      <c r="AG13" s="282">
        <f>'表15-2'!AG13+'表15-3'!AG13</f>
        <v>0</v>
      </c>
      <c r="AH13" s="282">
        <f>'表15-2'!AH13+'表15-3'!AH13</f>
        <v>0</v>
      </c>
      <c r="AI13" s="282">
        <f>'表15-2'!AI13+'表15-3'!AI13</f>
        <v>0</v>
      </c>
      <c r="AJ13" s="282">
        <f>'表15-2'!AJ13+'表15-3'!AJ13</f>
        <v>0</v>
      </c>
      <c r="AK13" s="282">
        <f>'表15-2'!AK13+'表15-3'!AK13</f>
        <v>0</v>
      </c>
      <c r="AL13" s="282">
        <f>'表15-2'!AL13+'表15-3'!AL13</f>
        <v>0</v>
      </c>
      <c r="AM13" s="282">
        <f>'表15-2'!AM13+'表15-3'!AM13</f>
        <v>0</v>
      </c>
      <c r="AN13" s="282">
        <f>'表15-2'!AN13+'表15-3'!AN13</f>
        <v>0</v>
      </c>
      <c r="AO13" s="282">
        <f>'表15-2'!AO13+'表15-3'!AO13</f>
        <v>0</v>
      </c>
      <c r="AP13" s="282">
        <f>'表15-2'!AP13+'表15-3'!AP13</f>
        <v>0</v>
      </c>
      <c r="AQ13" s="282">
        <f>'表15-2'!AQ13+'表15-3'!AQ13</f>
        <v>0</v>
      </c>
      <c r="AR13" s="284">
        <f>'表15-2'!AR13+'表15-3'!AR13</f>
        <v>0</v>
      </c>
      <c r="AT13" s="11">
        <f t="shared" si="6"/>
        <v>14</v>
      </c>
      <c r="AU13" s="11">
        <f t="shared" si="7"/>
        <v>14</v>
      </c>
      <c r="AV13" s="11">
        <f t="shared" ref="AV13:AV40" si="11">SUM(AG13:AR13)</f>
        <v>0</v>
      </c>
      <c r="AW13" s="41">
        <f t="shared" ref="AW13" si="12">AT13-F13</f>
        <v>0</v>
      </c>
      <c r="AX13" s="41">
        <f t="shared" ref="AX13" si="13">AU13-S13</f>
        <v>0</v>
      </c>
      <c r="AY13" s="41">
        <f t="shared" ref="AY13" si="14">AV13-AF13</f>
        <v>0</v>
      </c>
    </row>
    <row r="14" spans="2:51" ht="27.9" customHeight="1" x14ac:dyDescent="0.2">
      <c r="B14" s="78"/>
      <c r="C14" s="252"/>
      <c r="D14" s="285"/>
      <c r="E14" s="286"/>
      <c r="F14" s="287"/>
      <c r="G14" s="288">
        <f>IFERROR(G13/$F13,"-")</f>
        <v>0</v>
      </c>
      <c r="H14" s="288">
        <f t="shared" ref="H14:R14" si="15">IFERROR(H13/$F13,"-")</f>
        <v>7.1428571428571425E-2</v>
      </c>
      <c r="I14" s="288">
        <f t="shared" si="15"/>
        <v>0.14285714285714285</v>
      </c>
      <c r="J14" s="288">
        <f t="shared" si="15"/>
        <v>7.1428571428571425E-2</v>
      </c>
      <c r="K14" s="288">
        <f t="shared" si="15"/>
        <v>7.1428571428571425E-2</v>
      </c>
      <c r="L14" s="288">
        <f t="shared" si="15"/>
        <v>7.1428571428571425E-2</v>
      </c>
      <c r="M14" s="289">
        <f t="shared" si="15"/>
        <v>0</v>
      </c>
      <c r="N14" s="289">
        <f t="shared" si="15"/>
        <v>0.21428571428571427</v>
      </c>
      <c r="O14" s="289">
        <f t="shared" si="15"/>
        <v>0.14285714285714285</v>
      </c>
      <c r="P14" s="289">
        <f t="shared" si="15"/>
        <v>7.1428571428571425E-2</v>
      </c>
      <c r="Q14" s="290">
        <f t="shared" si="15"/>
        <v>7.1428571428571425E-2</v>
      </c>
      <c r="R14" s="291">
        <f t="shared" si="15"/>
        <v>7.1428571428571425E-2</v>
      </c>
      <c r="S14" s="287"/>
      <c r="T14" s="288">
        <f>IFERROR(T13/$S13,"-")</f>
        <v>0</v>
      </c>
      <c r="U14" s="288">
        <f t="shared" ref="U14:AE14" si="16">IFERROR(U13/$S13,"-")</f>
        <v>7.1428571428571425E-2</v>
      </c>
      <c r="V14" s="288">
        <f t="shared" si="16"/>
        <v>0.14285714285714285</v>
      </c>
      <c r="W14" s="288">
        <f t="shared" si="16"/>
        <v>7.1428571428571425E-2</v>
      </c>
      <c r="X14" s="288">
        <f t="shared" si="16"/>
        <v>7.1428571428571425E-2</v>
      </c>
      <c r="Y14" s="288">
        <f t="shared" si="16"/>
        <v>7.1428571428571425E-2</v>
      </c>
      <c r="Z14" s="289">
        <f t="shared" si="16"/>
        <v>0</v>
      </c>
      <c r="AA14" s="289">
        <f t="shared" si="16"/>
        <v>0.21428571428571427</v>
      </c>
      <c r="AB14" s="289">
        <f t="shared" si="16"/>
        <v>0.14285714285714285</v>
      </c>
      <c r="AC14" s="289">
        <f t="shared" si="16"/>
        <v>7.1428571428571425E-2</v>
      </c>
      <c r="AD14" s="290">
        <f t="shared" si="16"/>
        <v>7.1428571428571425E-2</v>
      </c>
      <c r="AE14" s="292">
        <f t="shared" si="16"/>
        <v>7.1428571428571425E-2</v>
      </c>
      <c r="AF14" s="293"/>
      <c r="AG14" s="294" t="str">
        <f>IFERROR(AG13/$AF13,"-")</f>
        <v>-</v>
      </c>
      <c r="AH14" s="294" t="str">
        <f t="shared" ref="AH14:AR14" si="17">IFERROR(AH13/$AF13,"-")</f>
        <v>-</v>
      </c>
      <c r="AI14" s="294" t="str">
        <f t="shared" si="17"/>
        <v>-</v>
      </c>
      <c r="AJ14" s="294" t="str">
        <f t="shared" si="17"/>
        <v>-</v>
      </c>
      <c r="AK14" s="294" t="str">
        <f t="shared" si="17"/>
        <v>-</v>
      </c>
      <c r="AL14" s="294" t="str">
        <f t="shared" si="17"/>
        <v>-</v>
      </c>
      <c r="AM14" s="294" t="str">
        <f t="shared" si="17"/>
        <v>-</v>
      </c>
      <c r="AN14" s="294" t="str">
        <f t="shared" si="17"/>
        <v>-</v>
      </c>
      <c r="AO14" s="294" t="str">
        <f t="shared" si="17"/>
        <v>-</v>
      </c>
      <c r="AP14" s="294" t="str">
        <f t="shared" si="17"/>
        <v>-</v>
      </c>
      <c r="AQ14" s="294" t="str">
        <f t="shared" si="17"/>
        <v>-</v>
      </c>
      <c r="AR14" s="295" t="str">
        <f t="shared" si="17"/>
        <v>-</v>
      </c>
      <c r="AT14" s="51">
        <f t="shared" si="6"/>
        <v>0.99999999999999978</v>
      </c>
      <c r="AU14" s="51">
        <f t="shared" si="7"/>
        <v>0.99999999999999978</v>
      </c>
      <c r="AV14" s="51">
        <f t="shared" si="11"/>
        <v>0</v>
      </c>
      <c r="AW14" s="41">
        <f t="shared" ref="AW14:AX14" si="18">1-AT14</f>
        <v>0</v>
      </c>
      <c r="AX14" s="41">
        <f t="shared" si="18"/>
        <v>0</v>
      </c>
      <c r="AY14" s="41">
        <f>1-AV14</f>
        <v>1</v>
      </c>
    </row>
    <row r="15" spans="2:51" ht="27.9" customHeight="1" x14ac:dyDescent="0.2">
      <c r="B15" s="78"/>
      <c r="C15" s="248" t="s">
        <v>295</v>
      </c>
      <c r="D15" s="296">
        <f>[1]表1!E17</f>
        <v>73</v>
      </c>
      <c r="E15" s="297">
        <f>[1]表1!G17</f>
        <v>58</v>
      </c>
      <c r="F15" s="269">
        <f t="shared" ref="F15" si="19">SUM(G15:R15)</f>
        <v>184</v>
      </c>
      <c r="G15" s="241">
        <f>T15+AG15</f>
        <v>13</v>
      </c>
      <c r="H15" s="241">
        <f>U15+AH15</f>
        <v>19</v>
      </c>
      <c r="I15" s="241">
        <f t="shared" ref="I15:K15" si="20">V15+AI15</f>
        <v>30</v>
      </c>
      <c r="J15" s="241">
        <f t="shared" si="20"/>
        <v>39</v>
      </c>
      <c r="K15" s="241">
        <f t="shared" si="20"/>
        <v>17</v>
      </c>
      <c r="L15" s="241">
        <f>Y15+AL15</f>
        <v>11</v>
      </c>
      <c r="M15" s="241">
        <f t="shared" ref="M15:R15" si="21">Z15+AM15</f>
        <v>11</v>
      </c>
      <c r="N15" s="241">
        <f t="shared" si="21"/>
        <v>25</v>
      </c>
      <c r="O15" s="241">
        <f t="shared" si="21"/>
        <v>18</v>
      </c>
      <c r="P15" s="241">
        <f t="shared" si="21"/>
        <v>1</v>
      </c>
      <c r="Q15" s="241">
        <f t="shared" si="21"/>
        <v>0</v>
      </c>
      <c r="R15" s="270">
        <f t="shared" si="21"/>
        <v>0</v>
      </c>
      <c r="S15" s="269">
        <f>SUM(T15:AE15)</f>
        <v>177</v>
      </c>
      <c r="T15" s="241">
        <f>'表15-2'!T15+'表15-3'!T15</f>
        <v>13</v>
      </c>
      <c r="U15" s="241">
        <f>'表15-2'!U15+'表15-3'!U15</f>
        <v>19</v>
      </c>
      <c r="V15" s="241">
        <f>'表15-2'!V15+'表15-3'!V15</f>
        <v>30</v>
      </c>
      <c r="W15" s="241">
        <f>'表15-2'!W15+'表15-3'!W15</f>
        <v>38</v>
      </c>
      <c r="X15" s="241">
        <f>'表15-2'!X15+'表15-3'!X15</f>
        <v>17</v>
      </c>
      <c r="Y15" s="241">
        <f>'表15-2'!Y15+'表15-3'!Y15</f>
        <v>10</v>
      </c>
      <c r="Z15" s="241">
        <f>'表15-2'!Z15+'表15-3'!Z15</f>
        <v>11</v>
      </c>
      <c r="AA15" s="241">
        <f>'表15-2'!AA15+'表15-3'!AA15</f>
        <v>23</v>
      </c>
      <c r="AB15" s="241">
        <f>'表15-2'!AB15+'表15-3'!AB15</f>
        <v>15</v>
      </c>
      <c r="AC15" s="241">
        <f>'表15-2'!AC15+'表15-3'!AC15</f>
        <v>1</v>
      </c>
      <c r="AD15" s="241">
        <f>'表15-2'!AD15+'表15-3'!AD15</f>
        <v>0</v>
      </c>
      <c r="AE15" s="241">
        <f>'表15-2'!AE15+'表15-3'!AE15</f>
        <v>0</v>
      </c>
      <c r="AF15" s="298">
        <f>SUM(AG15:AR15)</f>
        <v>7</v>
      </c>
      <c r="AG15" s="241">
        <f>'表15-2'!AG15+'表15-3'!AG15</f>
        <v>0</v>
      </c>
      <c r="AH15" s="241">
        <f>'表15-2'!AH15+'表15-3'!AH15</f>
        <v>0</v>
      </c>
      <c r="AI15" s="241">
        <f>'表15-2'!AI15+'表15-3'!AI15</f>
        <v>0</v>
      </c>
      <c r="AJ15" s="241">
        <f>'表15-2'!AJ15+'表15-3'!AJ15</f>
        <v>1</v>
      </c>
      <c r="AK15" s="241">
        <f>'表15-2'!AK15+'表15-3'!AK15</f>
        <v>0</v>
      </c>
      <c r="AL15" s="241">
        <f>'表15-2'!AL15+'表15-3'!AL15</f>
        <v>1</v>
      </c>
      <c r="AM15" s="241">
        <f>'表15-2'!AM15+'表15-3'!AM15</f>
        <v>0</v>
      </c>
      <c r="AN15" s="241">
        <f>'表15-2'!AN15+'表15-3'!AN15</f>
        <v>2</v>
      </c>
      <c r="AO15" s="241">
        <f>'表15-2'!AO15+'表15-3'!AO15</f>
        <v>3</v>
      </c>
      <c r="AP15" s="241">
        <f>'表15-2'!AP15+'表15-3'!AP15</f>
        <v>0</v>
      </c>
      <c r="AQ15" s="241">
        <f>'表15-2'!AQ15+'表15-3'!AQ15</f>
        <v>0</v>
      </c>
      <c r="AR15" s="271">
        <f>'表15-2'!AR15+'表15-3'!AR15</f>
        <v>0</v>
      </c>
      <c r="AT15" s="11">
        <f t="shared" si="6"/>
        <v>184</v>
      </c>
      <c r="AU15" s="11">
        <f t="shared" si="7"/>
        <v>177</v>
      </c>
      <c r="AV15" s="11">
        <f t="shared" si="11"/>
        <v>7</v>
      </c>
      <c r="AW15" s="41">
        <f t="shared" ref="AW15" si="22">AT15-F15</f>
        <v>0</v>
      </c>
      <c r="AX15" s="41">
        <f t="shared" ref="AX15" si="23">AU15-S15</f>
        <v>0</v>
      </c>
      <c r="AY15" s="41">
        <f t="shared" ref="AY15" si="24">AV15-AF15</f>
        <v>0</v>
      </c>
    </row>
    <row r="16" spans="2:51" ht="27.9" customHeight="1" x14ac:dyDescent="0.2">
      <c r="B16" s="78"/>
      <c r="C16" s="252"/>
      <c r="D16" s="299"/>
      <c r="E16" s="286"/>
      <c r="F16" s="293"/>
      <c r="G16" s="300">
        <f>IFERROR(G15/$F15,"-")</f>
        <v>7.0652173913043473E-2</v>
      </c>
      <c r="H16" s="300">
        <f t="shared" ref="H16:R16" si="25">IFERROR(H15/$F15,"-")</f>
        <v>0.10326086956521739</v>
      </c>
      <c r="I16" s="300">
        <f t="shared" si="25"/>
        <v>0.16304347826086957</v>
      </c>
      <c r="J16" s="300">
        <f t="shared" si="25"/>
        <v>0.21195652173913043</v>
      </c>
      <c r="K16" s="300">
        <f t="shared" si="25"/>
        <v>9.2391304347826081E-2</v>
      </c>
      <c r="L16" s="300">
        <f t="shared" si="25"/>
        <v>5.9782608695652176E-2</v>
      </c>
      <c r="M16" s="289">
        <f t="shared" si="25"/>
        <v>5.9782608695652176E-2</v>
      </c>
      <c r="N16" s="289">
        <f t="shared" si="25"/>
        <v>0.1358695652173913</v>
      </c>
      <c r="O16" s="289">
        <f t="shared" si="25"/>
        <v>9.7826086956521743E-2</v>
      </c>
      <c r="P16" s="289">
        <f t="shared" si="25"/>
        <v>5.434782608695652E-3</v>
      </c>
      <c r="Q16" s="290">
        <f t="shared" si="25"/>
        <v>0</v>
      </c>
      <c r="R16" s="301">
        <f t="shared" si="25"/>
        <v>0</v>
      </c>
      <c r="S16" s="293"/>
      <c r="T16" s="302">
        <f>IFERROR(T15/$S15,"-")</f>
        <v>7.3446327683615822E-2</v>
      </c>
      <c r="U16" s="302">
        <f t="shared" ref="U16:AE16" si="26">IFERROR(U15/$S15,"-")</f>
        <v>0.10734463276836158</v>
      </c>
      <c r="V16" s="302">
        <f t="shared" si="26"/>
        <v>0.16949152542372881</v>
      </c>
      <c r="W16" s="302">
        <f t="shared" si="26"/>
        <v>0.21468926553672316</v>
      </c>
      <c r="X16" s="302">
        <f t="shared" si="26"/>
        <v>9.6045197740112997E-2</v>
      </c>
      <c r="Y16" s="302">
        <f t="shared" si="26"/>
        <v>5.6497175141242938E-2</v>
      </c>
      <c r="Z16" s="289">
        <f t="shared" si="26"/>
        <v>6.2146892655367235E-2</v>
      </c>
      <c r="AA16" s="289">
        <f t="shared" si="26"/>
        <v>0.12994350282485875</v>
      </c>
      <c r="AB16" s="289">
        <f t="shared" si="26"/>
        <v>8.4745762711864403E-2</v>
      </c>
      <c r="AC16" s="289">
        <f t="shared" si="26"/>
        <v>5.6497175141242938E-3</v>
      </c>
      <c r="AD16" s="290">
        <f t="shared" si="26"/>
        <v>0</v>
      </c>
      <c r="AE16" s="303">
        <f t="shared" si="26"/>
        <v>0</v>
      </c>
      <c r="AF16" s="293"/>
      <c r="AG16" s="300">
        <f>IFERROR(AG15/$AF15,"-")</f>
        <v>0</v>
      </c>
      <c r="AH16" s="300">
        <f t="shared" ref="AH16:AR16" si="27">IFERROR(AH15/$AF15,"-")</f>
        <v>0</v>
      </c>
      <c r="AI16" s="300">
        <f t="shared" si="27"/>
        <v>0</v>
      </c>
      <c r="AJ16" s="300">
        <f t="shared" si="27"/>
        <v>0.14285714285714285</v>
      </c>
      <c r="AK16" s="300">
        <f t="shared" si="27"/>
        <v>0</v>
      </c>
      <c r="AL16" s="300">
        <f t="shared" si="27"/>
        <v>0.14285714285714285</v>
      </c>
      <c r="AM16" s="289">
        <f t="shared" si="27"/>
        <v>0</v>
      </c>
      <c r="AN16" s="289">
        <f t="shared" si="27"/>
        <v>0.2857142857142857</v>
      </c>
      <c r="AO16" s="289">
        <f t="shared" si="27"/>
        <v>0.42857142857142855</v>
      </c>
      <c r="AP16" s="289">
        <f t="shared" si="27"/>
        <v>0</v>
      </c>
      <c r="AQ16" s="290">
        <f t="shared" si="27"/>
        <v>0</v>
      </c>
      <c r="AR16" s="304">
        <f t="shared" si="27"/>
        <v>0</v>
      </c>
      <c r="AT16" s="51">
        <f t="shared" si="6"/>
        <v>1</v>
      </c>
      <c r="AU16" s="51">
        <f t="shared" si="7"/>
        <v>1</v>
      </c>
      <c r="AV16" s="51">
        <f t="shared" si="11"/>
        <v>1</v>
      </c>
      <c r="AW16" s="41">
        <f t="shared" ref="AW16:AY16" si="28">1-AT16</f>
        <v>0</v>
      </c>
      <c r="AX16" s="41">
        <f t="shared" si="28"/>
        <v>0</v>
      </c>
      <c r="AY16" s="41">
        <f t="shared" si="28"/>
        <v>0</v>
      </c>
    </row>
    <row r="17" spans="2:51" ht="27.9" customHeight="1" x14ac:dyDescent="0.2">
      <c r="B17" s="78"/>
      <c r="C17" s="248" t="s">
        <v>296</v>
      </c>
      <c r="D17" s="305">
        <f>[1]表1!E20</f>
        <v>24</v>
      </c>
      <c r="E17" s="297">
        <f>[1]表1!G20</f>
        <v>13</v>
      </c>
      <c r="F17" s="298">
        <f t="shared" ref="F17" si="29">SUM(G17:R17)</f>
        <v>63</v>
      </c>
      <c r="G17" s="306">
        <f t="shared" ref="G17:K17" si="30">T17+AG17</f>
        <v>6</v>
      </c>
      <c r="H17" s="306">
        <f t="shared" si="30"/>
        <v>26</v>
      </c>
      <c r="I17" s="306">
        <f t="shared" si="30"/>
        <v>19</v>
      </c>
      <c r="J17" s="306">
        <f t="shared" si="30"/>
        <v>3</v>
      </c>
      <c r="K17" s="306">
        <f t="shared" si="30"/>
        <v>1</v>
      </c>
      <c r="L17" s="306">
        <f>Y17+AL17</f>
        <v>0</v>
      </c>
      <c r="M17" s="306">
        <f t="shared" ref="M17:R17" si="31">Z17+AM17</f>
        <v>1</v>
      </c>
      <c r="N17" s="306">
        <f t="shared" si="31"/>
        <v>4</v>
      </c>
      <c r="O17" s="306">
        <f t="shared" si="31"/>
        <v>3</v>
      </c>
      <c r="P17" s="306">
        <f t="shared" si="31"/>
        <v>0</v>
      </c>
      <c r="Q17" s="306">
        <f t="shared" si="31"/>
        <v>0</v>
      </c>
      <c r="R17" s="307">
        <f t="shared" si="31"/>
        <v>0</v>
      </c>
      <c r="S17" s="298">
        <f>SUM(T17:AE17)</f>
        <v>63</v>
      </c>
      <c r="T17" s="241">
        <f>'表15-2'!T17+'表15-3'!T17</f>
        <v>6</v>
      </c>
      <c r="U17" s="241">
        <f>'表15-2'!U17+'表15-3'!U17</f>
        <v>26</v>
      </c>
      <c r="V17" s="241">
        <f>'表15-2'!V17+'表15-3'!V17</f>
        <v>19</v>
      </c>
      <c r="W17" s="241">
        <f>'表15-2'!W17+'表15-3'!W17</f>
        <v>3</v>
      </c>
      <c r="X17" s="241">
        <f>'表15-2'!X17+'表15-3'!X17</f>
        <v>1</v>
      </c>
      <c r="Y17" s="241">
        <f>'表15-2'!Y17+'表15-3'!Y17</f>
        <v>0</v>
      </c>
      <c r="Z17" s="241">
        <f>'表15-2'!Z17+'表15-3'!Z17</f>
        <v>1</v>
      </c>
      <c r="AA17" s="241">
        <f>'表15-2'!AA17+'表15-3'!AA17</f>
        <v>4</v>
      </c>
      <c r="AB17" s="241">
        <f>'表15-2'!AB17+'表15-3'!AB17</f>
        <v>3</v>
      </c>
      <c r="AC17" s="241">
        <f>'表15-2'!AC17+'表15-3'!AC17</f>
        <v>0</v>
      </c>
      <c r="AD17" s="241">
        <f>'表15-2'!AD17+'表15-3'!AD17</f>
        <v>0</v>
      </c>
      <c r="AE17" s="241">
        <f>'表15-2'!AE17+'表15-3'!AE17</f>
        <v>0</v>
      </c>
      <c r="AF17" s="298">
        <f>SUM(AG17:AR17)</f>
        <v>0</v>
      </c>
      <c r="AG17" s="241">
        <f>'表15-2'!AG17+'表15-3'!AG17</f>
        <v>0</v>
      </c>
      <c r="AH17" s="241">
        <f>'表15-2'!AH17+'表15-3'!AH17</f>
        <v>0</v>
      </c>
      <c r="AI17" s="241">
        <f>'表15-2'!AI17+'表15-3'!AI17</f>
        <v>0</v>
      </c>
      <c r="AJ17" s="241">
        <f>'表15-2'!AJ17+'表15-3'!AJ17</f>
        <v>0</v>
      </c>
      <c r="AK17" s="241">
        <f>'表15-2'!AK17+'表15-3'!AK17</f>
        <v>0</v>
      </c>
      <c r="AL17" s="241">
        <f>'表15-2'!AL17+'表15-3'!AL17</f>
        <v>0</v>
      </c>
      <c r="AM17" s="241">
        <f>'表15-2'!AM17+'表15-3'!AM17</f>
        <v>0</v>
      </c>
      <c r="AN17" s="241">
        <f>'表15-2'!AN17+'表15-3'!AN17</f>
        <v>0</v>
      </c>
      <c r="AO17" s="241">
        <f>'表15-2'!AO17+'表15-3'!AO17</f>
        <v>0</v>
      </c>
      <c r="AP17" s="241">
        <f>'表15-2'!AP17+'表15-3'!AP17</f>
        <v>0</v>
      </c>
      <c r="AQ17" s="241">
        <f>'表15-2'!AQ17+'表15-3'!AQ17</f>
        <v>0</v>
      </c>
      <c r="AR17" s="271">
        <f>'表15-2'!AR17+'表15-3'!AR17</f>
        <v>0</v>
      </c>
      <c r="AT17" s="11">
        <f t="shared" si="6"/>
        <v>63</v>
      </c>
      <c r="AU17" s="11">
        <f t="shared" si="7"/>
        <v>63</v>
      </c>
      <c r="AV17" s="11">
        <f t="shared" si="11"/>
        <v>0</v>
      </c>
      <c r="AW17" s="41">
        <f t="shared" ref="AW17" si="32">AT17-F17</f>
        <v>0</v>
      </c>
      <c r="AX17" s="41">
        <f t="shared" ref="AX17" si="33">AU17-S17</f>
        <v>0</v>
      </c>
      <c r="AY17" s="41">
        <f t="shared" ref="AY17" si="34">AV17-AF17</f>
        <v>0</v>
      </c>
    </row>
    <row r="18" spans="2:51" ht="27.9" customHeight="1" x14ac:dyDescent="0.2">
      <c r="B18" s="78"/>
      <c r="C18" s="252"/>
      <c r="D18" s="285"/>
      <c r="E18" s="286"/>
      <c r="F18" s="287"/>
      <c r="G18" s="302">
        <f>IFERROR(G17/$F17,"-")</f>
        <v>9.5238095238095233E-2</v>
      </c>
      <c r="H18" s="302">
        <f t="shared" ref="H18:R18" si="35">IFERROR(H17/$F17,"-")</f>
        <v>0.41269841269841268</v>
      </c>
      <c r="I18" s="302">
        <f t="shared" si="35"/>
        <v>0.30158730158730157</v>
      </c>
      <c r="J18" s="302">
        <f t="shared" si="35"/>
        <v>4.7619047619047616E-2</v>
      </c>
      <c r="K18" s="302">
        <f t="shared" si="35"/>
        <v>1.5873015873015872E-2</v>
      </c>
      <c r="L18" s="302">
        <f t="shared" si="35"/>
        <v>0</v>
      </c>
      <c r="M18" s="289">
        <f t="shared" si="35"/>
        <v>1.5873015873015872E-2</v>
      </c>
      <c r="N18" s="289">
        <f t="shared" si="35"/>
        <v>6.3492063492063489E-2</v>
      </c>
      <c r="O18" s="289">
        <f t="shared" si="35"/>
        <v>4.7619047619047616E-2</v>
      </c>
      <c r="P18" s="289">
        <f t="shared" si="35"/>
        <v>0</v>
      </c>
      <c r="Q18" s="290">
        <f t="shared" si="35"/>
        <v>0</v>
      </c>
      <c r="R18" s="308">
        <f t="shared" si="35"/>
        <v>0</v>
      </c>
      <c r="S18" s="287"/>
      <c r="T18" s="302">
        <f>IFERROR(T17/$S17,"-")</f>
        <v>9.5238095238095233E-2</v>
      </c>
      <c r="U18" s="302">
        <f t="shared" ref="U18:AE18" si="36">IFERROR(U17/$S17,"-")</f>
        <v>0.41269841269841268</v>
      </c>
      <c r="V18" s="302">
        <f t="shared" si="36"/>
        <v>0.30158730158730157</v>
      </c>
      <c r="W18" s="302">
        <f t="shared" si="36"/>
        <v>4.7619047619047616E-2</v>
      </c>
      <c r="X18" s="302">
        <f t="shared" si="36"/>
        <v>1.5873015873015872E-2</v>
      </c>
      <c r="Y18" s="302">
        <f t="shared" si="36"/>
        <v>0</v>
      </c>
      <c r="Z18" s="289">
        <f t="shared" si="36"/>
        <v>1.5873015873015872E-2</v>
      </c>
      <c r="AA18" s="289">
        <f t="shared" si="36"/>
        <v>6.3492063492063489E-2</v>
      </c>
      <c r="AB18" s="289">
        <f t="shared" si="36"/>
        <v>4.7619047619047616E-2</v>
      </c>
      <c r="AC18" s="289">
        <f t="shared" si="36"/>
        <v>0</v>
      </c>
      <c r="AD18" s="290">
        <f t="shared" si="36"/>
        <v>0</v>
      </c>
      <c r="AE18" s="303">
        <f t="shared" si="36"/>
        <v>0</v>
      </c>
      <c r="AF18" s="309"/>
      <c r="AG18" s="289" t="str">
        <f>IFERROR(AG17/$AF17,"-")</f>
        <v>-</v>
      </c>
      <c r="AH18" s="289" t="str">
        <f t="shared" ref="AH18:AR18" si="37">IFERROR(AH17/$AF17,"-")</f>
        <v>-</v>
      </c>
      <c r="AI18" s="289" t="str">
        <f t="shared" si="37"/>
        <v>-</v>
      </c>
      <c r="AJ18" s="289" t="str">
        <f t="shared" si="37"/>
        <v>-</v>
      </c>
      <c r="AK18" s="289" t="str">
        <f t="shared" si="37"/>
        <v>-</v>
      </c>
      <c r="AL18" s="289" t="str">
        <f t="shared" si="37"/>
        <v>-</v>
      </c>
      <c r="AM18" s="289" t="str">
        <f t="shared" si="37"/>
        <v>-</v>
      </c>
      <c r="AN18" s="289" t="str">
        <f t="shared" si="37"/>
        <v>-</v>
      </c>
      <c r="AO18" s="289" t="str">
        <f t="shared" si="37"/>
        <v>-</v>
      </c>
      <c r="AP18" s="289" t="str">
        <f t="shared" si="37"/>
        <v>-</v>
      </c>
      <c r="AQ18" s="289" t="str">
        <f t="shared" si="37"/>
        <v>-</v>
      </c>
      <c r="AR18" s="310" t="str">
        <f t="shared" si="37"/>
        <v>-</v>
      </c>
      <c r="AT18" s="51">
        <f t="shared" si="6"/>
        <v>1</v>
      </c>
      <c r="AU18" s="51">
        <f t="shared" si="7"/>
        <v>1</v>
      </c>
      <c r="AV18" s="51">
        <f t="shared" si="11"/>
        <v>0</v>
      </c>
      <c r="AW18" s="41">
        <f t="shared" ref="AW18:AX18" si="38">1-AT18</f>
        <v>0</v>
      </c>
      <c r="AX18" s="41">
        <f t="shared" si="38"/>
        <v>0</v>
      </c>
      <c r="AY18" s="41">
        <f>1-AV18</f>
        <v>1</v>
      </c>
    </row>
    <row r="19" spans="2:51" ht="27.9" customHeight="1" x14ac:dyDescent="0.2">
      <c r="B19" s="78"/>
      <c r="C19" s="248" t="s">
        <v>297</v>
      </c>
      <c r="D19" s="296">
        <f>[1]表1!E23</f>
        <v>81</v>
      </c>
      <c r="E19" s="297">
        <f>[1]表1!G23</f>
        <v>70</v>
      </c>
      <c r="F19" s="269">
        <f t="shared" ref="F19" si="39">SUM(G19:R19)</f>
        <v>92</v>
      </c>
      <c r="G19" s="241">
        <f t="shared" ref="G19:K19" si="40">T19+AG19</f>
        <v>0</v>
      </c>
      <c r="H19" s="241">
        <f t="shared" si="40"/>
        <v>6</v>
      </c>
      <c r="I19" s="241">
        <f t="shared" si="40"/>
        <v>6</v>
      </c>
      <c r="J19" s="241">
        <f t="shared" si="40"/>
        <v>6</v>
      </c>
      <c r="K19" s="241">
        <f t="shared" si="40"/>
        <v>2</v>
      </c>
      <c r="L19" s="241">
        <f>Y19+AL19</f>
        <v>3</v>
      </c>
      <c r="M19" s="241">
        <f t="shared" ref="M19:R19" si="41">Z19+AM19</f>
        <v>4</v>
      </c>
      <c r="N19" s="241">
        <f t="shared" si="41"/>
        <v>28</v>
      </c>
      <c r="O19" s="241">
        <f t="shared" si="41"/>
        <v>27</v>
      </c>
      <c r="P19" s="241">
        <f t="shared" si="41"/>
        <v>8</v>
      </c>
      <c r="Q19" s="241">
        <f t="shared" si="41"/>
        <v>0</v>
      </c>
      <c r="R19" s="270">
        <f t="shared" si="41"/>
        <v>2</v>
      </c>
      <c r="S19" s="269">
        <f>SUM(T19:AE19)</f>
        <v>60</v>
      </c>
      <c r="T19" s="241">
        <f>'表15-2'!T19+'表15-3'!T19</f>
        <v>0</v>
      </c>
      <c r="U19" s="241">
        <f>'表15-2'!U19+'表15-3'!U19</f>
        <v>6</v>
      </c>
      <c r="V19" s="241">
        <f>'表15-2'!V19+'表15-3'!V19</f>
        <v>6</v>
      </c>
      <c r="W19" s="241">
        <f>'表15-2'!W19+'表15-3'!W19</f>
        <v>6</v>
      </c>
      <c r="X19" s="241">
        <f>'表15-2'!X19+'表15-3'!X19</f>
        <v>1</v>
      </c>
      <c r="Y19" s="241">
        <f>'表15-2'!Y19+'表15-3'!Y19</f>
        <v>2</v>
      </c>
      <c r="Z19" s="241">
        <f>'表15-2'!Z19+'表15-3'!Z19</f>
        <v>1</v>
      </c>
      <c r="AA19" s="241">
        <f>'表15-2'!AA19+'表15-3'!AA19</f>
        <v>12</v>
      </c>
      <c r="AB19" s="241">
        <f>'表15-2'!AB19+'表15-3'!AB19</f>
        <v>22</v>
      </c>
      <c r="AC19" s="241">
        <f>'表15-2'!AC19+'表15-3'!AC19</f>
        <v>2</v>
      </c>
      <c r="AD19" s="241">
        <f>'表15-2'!AD19+'表15-3'!AD19</f>
        <v>0</v>
      </c>
      <c r="AE19" s="241">
        <f>'表15-2'!AE19+'表15-3'!AE19</f>
        <v>2</v>
      </c>
      <c r="AF19" s="298">
        <f>SUM(AG19:AR19)</f>
        <v>32</v>
      </c>
      <c r="AG19" s="306">
        <f>'表15-2'!AG19+'表15-3'!AG19</f>
        <v>0</v>
      </c>
      <c r="AH19" s="306">
        <f>'表15-2'!AH19+'表15-3'!AH19</f>
        <v>0</v>
      </c>
      <c r="AI19" s="306">
        <f>'表15-2'!AI19+'表15-3'!AI19</f>
        <v>0</v>
      </c>
      <c r="AJ19" s="306">
        <f>'表15-2'!AJ19+'表15-3'!AJ19</f>
        <v>0</v>
      </c>
      <c r="AK19" s="306">
        <f>'表15-2'!AK19+'表15-3'!AK19</f>
        <v>1</v>
      </c>
      <c r="AL19" s="306">
        <f>'表15-2'!AL19+'表15-3'!AL19</f>
        <v>1</v>
      </c>
      <c r="AM19" s="306">
        <f>'表15-2'!AM19+'表15-3'!AM19</f>
        <v>3</v>
      </c>
      <c r="AN19" s="306">
        <f>'表15-2'!AN19+'表15-3'!AN19</f>
        <v>16</v>
      </c>
      <c r="AO19" s="306">
        <f>'表15-2'!AO19+'表15-3'!AO19</f>
        <v>5</v>
      </c>
      <c r="AP19" s="306">
        <f>'表15-2'!AP19+'表15-3'!AP19</f>
        <v>6</v>
      </c>
      <c r="AQ19" s="306">
        <f>'表15-2'!AQ19+'表15-3'!AQ19</f>
        <v>0</v>
      </c>
      <c r="AR19" s="311">
        <f>'表15-2'!AR19+'表15-3'!AR19</f>
        <v>0</v>
      </c>
      <c r="AT19" s="11">
        <f t="shared" si="6"/>
        <v>92</v>
      </c>
      <c r="AU19" s="11">
        <f t="shared" si="7"/>
        <v>60</v>
      </c>
      <c r="AV19" s="11">
        <f t="shared" si="11"/>
        <v>32</v>
      </c>
      <c r="AW19" s="41">
        <f t="shared" ref="AW19" si="42">AT19-F19</f>
        <v>0</v>
      </c>
      <c r="AX19" s="41">
        <f t="shared" ref="AX19" si="43">AU19-S19</f>
        <v>0</v>
      </c>
      <c r="AY19" s="41">
        <f t="shared" ref="AY19" si="44">AV19-AF19</f>
        <v>0</v>
      </c>
    </row>
    <row r="20" spans="2:51" ht="27.9" customHeight="1" x14ac:dyDescent="0.2">
      <c r="B20" s="78"/>
      <c r="C20" s="252"/>
      <c r="D20" s="299"/>
      <c r="E20" s="286"/>
      <c r="F20" s="293"/>
      <c r="G20" s="300">
        <f>IFERROR(G19/$F19,"-")</f>
        <v>0</v>
      </c>
      <c r="H20" s="300">
        <f t="shared" ref="H20:R20" si="45">IFERROR(H19/$F19,"-")</f>
        <v>6.5217391304347824E-2</v>
      </c>
      <c r="I20" s="300">
        <f t="shared" si="45"/>
        <v>6.5217391304347824E-2</v>
      </c>
      <c r="J20" s="300">
        <f t="shared" si="45"/>
        <v>6.5217391304347824E-2</v>
      </c>
      <c r="K20" s="300">
        <f t="shared" si="45"/>
        <v>2.1739130434782608E-2</v>
      </c>
      <c r="L20" s="300">
        <f t="shared" si="45"/>
        <v>3.2608695652173912E-2</v>
      </c>
      <c r="M20" s="289">
        <f t="shared" si="45"/>
        <v>4.3478260869565216E-2</v>
      </c>
      <c r="N20" s="289">
        <f t="shared" si="45"/>
        <v>0.30434782608695654</v>
      </c>
      <c r="O20" s="289">
        <f t="shared" si="45"/>
        <v>0.29347826086956524</v>
      </c>
      <c r="P20" s="289">
        <f t="shared" si="45"/>
        <v>8.6956521739130432E-2</v>
      </c>
      <c r="Q20" s="290">
        <f t="shared" si="45"/>
        <v>0</v>
      </c>
      <c r="R20" s="301">
        <f t="shared" si="45"/>
        <v>2.1739130434782608E-2</v>
      </c>
      <c r="S20" s="293"/>
      <c r="T20" s="302">
        <f>IFERROR(T19/$S19,"-")</f>
        <v>0</v>
      </c>
      <c r="U20" s="302">
        <f t="shared" ref="U20:AE20" si="46">IFERROR(U19/$S19,"-")</f>
        <v>0.1</v>
      </c>
      <c r="V20" s="302">
        <f t="shared" si="46"/>
        <v>0.1</v>
      </c>
      <c r="W20" s="302">
        <f t="shared" si="46"/>
        <v>0.1</v>
      </c>
      <c r="X20" s="302">
        <f t="shared" si="46"/>
        <v>1.6666666666666666E-2</v>
      </c>
      <c r="Y20" s="302">
        <f t="shared" si="46"/>
        <v>3.3333333333333333E-2</v>
      </c>
      <c r="Z20" s="289">
        <f t="shared" si="46"/>
        <v>1.6666666666666666E-2</v>
      </c>
      <c r="AA20" s="289">
        <f t="shared" si="46"/>
        <v>0.2</v>
      </c>
      <c r="AB20" s="289">
        <f t="shared" si="46"/>
        <v>0.36666666666666664</v>
      </c>
      <c r="AC20" s="289">
        <f t="shared" si="46"/>
        <v>3.3333333333333333E-2</v>
      </c>
      <c r="AD20" s="290">
        <f t="shared" si="46"/>
        <v>0</v>
      </c>
      <c r="AE20" s="303">
        <f t="shared" si="46"/>
        <v>3.3333333333333333E-2</v>
      </c>
      <c r="AF20" s="309"/>
      <c r="AG20" s="312">
        <f>IFERROR(AG19/$AF19,"-")</f>
        <v>0</v>
      </c>
      <c r="AH20" s="312">
        <f t="shared" ref="AH20:AR20" si="47">IFERROR(AH19/$AF19,"-")</f>
        <v>0</v>
      </c>
      <c r="AI20" s="312">
        <f t="shared" si="47"/>
        <v>0</v>
      </c>
      <c r="AJ20" s="312">
        <f t="shared" si="47"/>
        <v>0</v>
      </c>
      <c r="AK20" s="312">
        <f t="shared" si="47"/>
        <v>3.125E-2</v>
      </c>
      <c r="AL20" s="312">
        <f t="shared" si="47"/>
        <v>3.125E-2</v>
      </c>
      <c r="AM20" s="289">
        <f t="shared" si="47"/>
        <v>9.375E-2</v>
      </c>
      <c r="AN20" s="289">
        <f t="shared" si="47"/>
        <v>0.5</v>
      </c>
      <c r="AO20" s="289">
        <f t="shared" si="47"/>
        <v>0.15625</v>
      </c>
      <c r="AP20" s="289">
        <f t="shared" si="47"/>
        <v>0.1875</v>
      </c>
      <c r="AQ20" s="290">
        <f t="shared" si="47"/>
        <v>0</v>
      </c>
      <c r="AR20" s="313">
        <f t="shared" si="47"/>
        <v>0</v>
      </c>
      <c r="AT20" s="51">
        <f t="shared" si="6"/>
        <v>0.99999999999999989</v>
      </c>
      <c r="AU20" s="51">
        <f t="shared" si="7"/>
        <v>1</v>
      </c>
      <c r="AV20" s="51">
        <f t="shared" si="11"/>
        <v>1</v>
      </c>
      <c r="AW20" s="41">
        <f t="shared" ref="AW20:AY20" si="48">1-AT20</f>
        <v>0</v>
      </c>
      <c r="AX20" s="41">
        <f t="shared" si="48"/>
        <v>0</v>
      </c>
      <c r="AY20" s="41">
        <f t="shared" si="48"/>
        <v>0</v>
      </c>
    </row>
    <row r="21" spans="2:51" ht="27.9" customHeight="1" x14ac:dyDescent="0.2">
      <c r="B21" s="78"/>
      <c r="C21" s="248" t="s">
        <v>298</v>
      </c>
      <c r="D21" s="305">
        <f>[1]表1!E26</f>
        <v>8</v>
      </c>
      <c r="E21" s="314">
        <f>[1]表1!G26</f>
        <v>6</v>
      </c>
      <c r="F21" s="298">
        <f t="shared" ref="F21" si="49">SUM(G21:R21)</f>
        <v>60</v>
      </c>
      <c r="G21" s="306">
        <f t="shared" ref="G21:K21" si="50">T21+AG21</f>
        <v>0</v>
      </c>
      <c r="H21" s="306">
        <f t="shared" si="50"/>
        <v>23</v>
      </c>
      <c r="I21" s="306">
        <f t="shared" si="50"/>
        <v>3</v>
      </c>
      <c r="J21" s="306">
        <f t="shared" si="50"/>
        <v>0</v>
      </c>
      <c r="K21" s="306">
        <f t="shared" si="50"/>
        <v>2</v>
      </c>
      <c r="L21" s="306">
        <f>Y21+AL21</f>
        <v>0</v>
      </c>
      <c r="M21" s="306">
        <f t="shared" ref="M21:R21" si="51">Z21+AM21</f>
        <v>0</v>
      </c>
      <c r="N21" s="306">
        <f t="shared" si="51"/>
        <v>15</v>
      </c>
      <c r="O21" s="306">
        <f t="shared" si="51"/>
        <v>16</v>
      </c>
      <c r="P21" s="306">
        <f t="shared" si="51"/>
        <v>1</v>
      </c>
      <c r="Q21" s="306">
        <f t="shared" si="51"/>
        <v>0</v>
      </c>
      <c r="R21" s="307">
        <f t="shared" si="51"/>
        <v>0</v>
      </c>
      <c r="S21" s="298">
        <f>SUM(T21:AE21)</f>
        <v>58</v>
      </c>
      <c r="T21" s="241">
        <f>'表15-2'!T21+'表15-3'!T21</f>
        <v>0</v>
      </c>
      <c r="U21" s="241">
        <f>'表15-2'!U21+'表15-3'!U21</f>
        <v>23</v>
      </c>
      <c r="V21" s="241">
        <f>'表15-2'!V21+'表15-3'!V21</f>
        <v>3</v>
      </c>
      <c r="W21" s="241">
        <f>'表15-2'!W21+'表15-3'!W21</f>
        <v>0</v>
      </c>
      <c r="X21" s="241">
        <f>'表15-2'!X21+'表15-3'!X21</f>
        <v>2</v>
      </c>
      <c r="Y21" s="241">
        <f>'表15-2'!Y21+'表15-3'!Y21</f>
        <v>0</v>
      </c>
      <c r="Z21" s="241">
        <f>'表15-2'!Z21+'表15-3'!Z21</f>
        <v>0</v>
      </c>
      <c r="AA21" s="241">
        <f>'表15-2'!AA21+'表15-3'!AA21</f>
        <v>13</v>
      </c>
      <c r="AB21" s="241">
        <f>'表15-2'!AB21+'表15-3'!AB21</f>
        <v>16</v>
      </c>
      <c r="AC21" s="241">
        <f>'表15-2'!AC21+'表15-3'!AC21</f>
        <v>1</v>
      </c>
      <c r="AD21" s="241">
        <f>'表15-2'!AD21+'表15-3'!AD21</f>
        <v>0</v>
      </c>
      <c r="AE21" s="241">
        <f>'表15-2'!AE21+'表15-3'!AE21</f>
        <v>0</v>
      </c>
      <c r="AF21" s="298">
        <f>SUM(AG21:AR21)</f>
        <v>2</v>
      </c>
      <c r="AG21" s="306">
        <f>'表15-2'!AG21+'表15-3'!AG21</f>
        <v>0</v>
      </c>
      <c r="AH21" s="306">
        <f>'表15-2'!AH21+'表15-3'!AH21</f>
        <v>0</v>
      </c>
      <c r="AI21" s="306">
        <f>'表15-2'!AI21+'表15-3'!AI21</f>
        <v>0</v>
      </c>
      <c r="AJ21" s="306">
        <f>'表15-2'!AJ21+'表15-3'!AJ21</f>
        <v>0</v>
      </c>
      <c r="AK21" s="306">
        <f>'表15-2'!AK21+'表15-3'!AK21</f>
        <v>0</v>
      </c>
      <c r="AL21" s="306">
        <f>'表15-2'!AL21+'表15-3'!AL21</f>
        <v>0</v>
      </c>
      <c r="AM21" s="306">
        <f>'表15-2'!AM21+'表15-3'!AM21</f>
        <v>0</v>
      </c>
      <c r="AN21" s="306">
        <f>'表15-2'!AN21+'表15-3'!AN21</f>
        <v>2</v>
      </c>
      <c r="AO21" s="306">
        <f>'表15-2'!AO21+'表15-3'!AO21</f>
        <v>0</v>
      </c>
      <c r="AP21" s="306">
        <f>'表15-2'!AP21+'表15-3'!AP21</f>
        <v>0</v>
      </c>
      <c r="AQ21" s="306">
        <f>'表15-2'!AQ21+'表15-3'!AQ21</f>
        <v>0</v>
      </c>
      <c r="AR21" s="311">
        <f>'表15-2'!AR21+'表15-3'!AR21</f>
        <v>0</v>
      </c>
      <c r="AT21" s="11">
        <f t="shared" si="6"/>
        <v>60</v>
      </c>
      <c r="AU21" s="11">
        <f t="shared" si="7"/>
        <v>58</v>
      </c>
      <c r="AV21" s="11">
        <f t="shared" si="11"/>
        <v>2</v>
      </c>
      <c r="AW21" s="41">
        <f t="shared" ref="AW21" si="52">AT21-F21</f>
        <v>0</v>
      </c>
      <c r="AX21" s="41">
        <f t="shared" ref="AX21" si="53">AU21-S21</f>
        <v>0</v>
      </c>
      <c r="AY21" s="41">
        <f t="shared" ref="AY21" si="54">AV21-AF21</f>
        <v>0</v>
      </c>
    </row>
    <row r="22" spans="2:51" ht="27.9" customHeight="1" x14ac:dyDescent="0.2">
      <c r="B22" s="78"/>
      <c r="C22" s="252"/>
      <c r="D22" s="285"/>
      <c r="E22" s="315"/>
      <c r="F22" s="287"/>
      <c r="G22" s="302">
        <f>IFERROR(G21/$F21,"-")</f>
        <v>0</v>
      </c>
      <c r="H22" s="302">
        <f t="shared" ref="H22:R22" si="55">IFERROR(H21/$F21,"-")</f>
        <v>0.38333333333333336</v>
      </c>
      <c r="I22" s="302">
        <f t="shared" si="55"/>
        <v>0.05</v>
      </c>
      <c r="J22" s="302">
        <f t="shared" si="55"/>
        <v>0</v>
      </c>
      <c r="K22" s="302">
        <f t="shared" si="55"/>
        <v>3.3333333333333333E-2</v>
      </c>
      <c r="L22" s="302">
        <f t="shared" si="55"/>
        <v>0</v>
      </c>
      <c r="M22" s="289">
        <f t="shared" si="55"/>
        <v>0</v>
      </c>
      <c r="N22" s="289">
        <f t="shared" si="55"/>
        <v>0.25</v>
      </c>
      <c r="O22" s="289">
        <f t="shared" si="55"/>
        <v>0.26666666666666666</v>
      </c>
      <c r="P22" s="289">
        <f t="shared" si="55"/>
        <v>1.6666666666666666E-2</v>
      </c>
      <c r="Q22" s="290">
        <f t="shared" si="55"/>
        <v>0</v>
      </c>
      <c r="R22" s="308">
        <f t="shared" si="55"/>
        <v>0</v>
      </c>
      <c r="S22" s="287"/>
      <c r="T22" s="302">
        <f>IFERROR(T21/$S21,"-")</f>
        <v>0</v>
      </c>
      <c r="U22" s="302">
        <f t="shared" ref="U22:AE22" si="56">IFERROR(U21/$S21,"-")</f>
        <v>0.39655172413793105</v>
      </c>
      <c r="V22" s="302">
        <f t="shared" si="56"/>
        <v>5.1724137931034482E-2</v>
      </c>
      <c r="W22" s="302">
        <f t="shared" si="56"/>
        <v>0</v>
      </c>
      <c r="X22" s="302">
        <f t="shared" si="56"/>
        <v>3.4482758620689655E-2</v>
      </c>
      <c r="Y22" s="302">
        <f t="shared" si="56"/>
        <v>0</v>
      </c>
      <c r="Z22" s="289">
        <f t="shared" si="56"/>
        <v>0</v>
      </c>
      <c r="AA22" s="289">
        <f t="shared" si="56"/>
        <v>0.22413793103448276</v>
      </c>
      <c r="AB22" s="289">
        <f t="shared" si="56"/>
        <v>0.27586206896551724</v>
      </c>
      <c r="AC22" s="289">
        <f t="shared" si="56"/>
        <v>1.7241379310344827E-2</v>
      </c>
      <c r="AD22" s="290">
        <f t="shared" si="56"/>
        <v>0</v>
      </c>
      <c r="AE22" s="303">
        <f t="shared" si="56"/>
        <v>0</v>
      </c>
      <c r="AF22" s="309"/>
      <c r="AG22" s="316">
        <f>IFERROR(AG21/$AF21,"-")</f>
        <v>0</v>
      </c>
      <c r="AH22" s="316">
        <f t="shared" ref="AH22:AR22" si="57">IFERROR(AH21/$AF21,"-")</f>
        <v>0</v>
      </c>
      <c r="AI22" s="316">
        <f t="shared" si="57"/>
        <v>0</v>
      </c>
      <c r="AJ22" s="316">
        <f t="shared" si="57"/>
        <v>0</v>
      </c>
      <c r="AK22" s="316">
        <f t="shared" si="57"/>
        <v>0</v>
      </c>
      <c r="AL22" s="316">
        <f t="shared" si="57"/>
        <v>0</v>
      </c>
      <c r="AM22" s="316">
        <f t="shared" si="57"/>
        <v>0</v>
      </c>
      <c r="AN22" s="316">
        <f t="shared" si="57"/>
        <v>1</v>
      </c>
      <c r="AO22" s="316">
        <f t="shared" si="57"/>
        <v>0</v>
      </c>
      <c r="AP22" s="316">
        <f t="shared" si="57"/>
        <v>0</v>
      </c>
      <c r="AQ22" s="316">
        <f t="shared" si="57"/>
        <v>0</v>
      </c>
      <c r="AR22" s="317">
        <f t="shared" si="57"/>
        <v>0</v>
      </c>
      <c r="AT22" s="51">
        <f t="shared" si="6"/>
        <v>1</v>
      </c>
      <c r="AU22" s="51">
        <f t="shared" si="7"/>
        <v>1</v>
      </c>
      <c r="AV22" s="51">
        <f t="shared" si="11"/>
        <v>1</v>
      </c>
      <c r="AW22" s="41">
        <f t="shared" ref="AW22:AY22" si="58">1-AT22</f>
        <v>0</v>
      </c>
      <c r="AX22" s="41">
        <f t="shared" si="58"/>
        <v>0</v>
      </c>
      <c r="AY22" s="41">
        <f t="shared" si="58"/>
        <v>0</v>
      </c>
    </row>
    <row r="23" spans="2:51" ht="27.9" customHeight="1" x14ac:dyDescent="0.2">
      <c r="B23" s="78"/>
      <c r="C23" s="248" t="s">
        <v>299</v>
      </c>
      <c r="D23" s="305">
        <f>[1]表1!E29</f>
        <v>149</v>
      </c>
      <c r="E23" s="297">
        <f>[1]表1!G29</f>
        <v>125</v>
      </c>
      <c r="F23" s="269">
        <f t="shared" ref="F23" si="59">SUM(G23:R23)</f>
        <v>459</v>
      </c>
      <c r="G23" s="241">
        <f t="shared" ref="G23:K23" si="60">T23+AG23</f>
        <v>5</v>
      </c>
      <c r="H23" s="241">
        <f t="shared" si="60"/>
        <v>17</v>
      </c>
      <c r="I23" s="241">
        <f t="shared" si="60"/>
        <v>26</v>
      </c>
      <c r="J23" s="241">
        <f t="shared" si="60"/>
        <v>15</v>
      </c>
      <c r="K23" s="241">
        <f t="shared" si="60"/>
        <v>12</v>
      </c>
      <c r="L23" s="241">
        <f>Y23+AL23</f>
        <v>16</v>
      </c>
      <c r="M23" s="241">
        <f t="shared" ref="M23:R23" si="61">Z23+AM23</f>
        <v>32</v>
      </c>
      <c r="N23" s="241">
        <f t="shared" si="61"/>
        <v>187</v>
      </c>
      <c r="O23" s="241">
        <f t="shared" si="61"/>
        <v>84</v>
      </c>
      <c r="P23" s="241">
        <f t="shared" si="61"/>
        <v>41</v>
      </c>
      <c r="Q23" s="241">
        <f t="shared" si="61"/>
        <v>24</v>
      </c>
      <c r="R23" s="270">
        <f t="shared" si="61"/>
        <v>0</v>
      </c>
      <c r="S23" s="269">
        <f>SUM(T23:AE23)</f>
        <v>368</v>
      </c>
      <c r="T23" s="241">
        <f>'表15-2'!T23+'表15-3'!T23</f>
        <v>1</v>
      </c>
      <c r="U23" s="241">
        <f>'表15-2'!U23+'表15-3'!U23</f>
        <v>11</v>
      </c>
      <c r="V23" s="241">
        <f>'表15-2'!V23+'表15-3'!V23</f>
        <v>18</v>
      </c>
      <c r="W23" s="241">
        <f>'表15-2'!W23+'表15-3'!W23</f>
        <v>5</v>
      </c>
      <c r="X23" s="241">
        <f>'表15-2'!X23+'表15-3'!X23</f>
        <v>9</v>
      </c>
      <c r="Y23" s="241">
        <f>'表15-2'!Y23+'表15-3'!Y23</f>
        <v>13</v>
      </c>
      <c r="Z23" s="241">
        <f>'表15-2'!Z23+'表15-3'!Z23</f>
        <v>30</v>
      </c>
      <c r="AA23" s="241">
        <f>'表15-2'!AA23+'表15-3'!AA23</f>
        <v>168</v>
      </c>
      <c r="AB23" s="241">
        <f>'表15-2'!AB23+'表15-3'!AB23</f>
        <v>75</v>
      </c>
      <c r="AC23" s="241">
        <f>'表15-2'!AC23+'表15-3'!AC23</f>
        <v>30</v>
      </c>
      <c r="AD23" s="241">
        <f>'表15-2'!AD23+'表15-3'!AD23</f>
        <v>8</v>
      </c>
      <c r="AE23" s="241">
        <f>'表15-2'!AE23+'表15-3'!AE23</f>
        <v>0</v>
      </c>
      <c r="AF23" s="298">
        <f>SUM(AG23:AR23)</f>
        <v>91</v>
      </c>
      <c r="AG23" s="306">
        <f>'表15-2'!AG23+'表15-3'!AG23</f>
        <v>4</v>
      </c>
      <c r="AH23" s="306">
        <f>'表15-2'!AH23+'表15-3'!AH23</f>
        <v>6</v>
      </c>
      <c r="AI23" s="306">
        <f>'表15-2'!AI23+'表15-3'!AI23</f>
        <v>8</v>
      </c>
      <c r="AJ23" s="306">
        <f>'表15-2'!AJ23+'表15-3'!AJ23</f>
        <v>10</v>
      </c>
      <c r="AK23" s="306">
        <f>'表15-2'!AK23+'表15-3'!AK23</f>
        <v>3</v>
      </c>
      <c r="AL23" s="306">
        <f>'表15-2'!AL23+'表15-3'!AL23</f>
        <v>3</v>
      </c>
      <c r="AM23" s="306">
        <f>'表15-2'!AM23+'表15-3'!AM23</f>
        <v>2</v>
      </c>
      <c r="AN23" s="306">
        <f>'表15-2'!AN23+'表15-3'!AN23</f>
        <v>19</v>
      </c>
      <c r="AO23" s="306">
        <f>'表15-2'!AO23+'表15-3'!AO23</f>
        <v>9</v>
      </c>
      <c r="AP23" s="306">
        <f>'表15-2'!AP23+'表15-3'!AP23</f>
        <v>11</v>
      </c>
      <c r="AQ23" s="306">
        <f>'表15-2'!AQ23+'表15-3'!AQ23</f>
        <v>16</v>
      </c>
      <c r="AR23" s="311">
        <f>'表15-2'!AR23+'表15-3'!AR23</f>
        <v>0</v>
      </c>
      <c r="AT23" s="11">
        <f t="shared" si="6"/>
        <v>459</v>
      </c>
      <c r="AU23" s="11">
        <f t="shared" si="7"/>
        <v>368</v>
      </c>
      <c r="AV23" s="11">
        <f t="shared" si="11"/>
        <v>91</v>
      </c>
      <c r="AW23" s="41">
        <f t="shared" ref="AW23" si="62">AT23-F23</f>
        <v>0</v>
      </c>
      <c r="AX23" s="41">
        <f t="shared" ref="AX23" si="63">AU23-S23</f>
        <v>0</v>
      </c>
      <c r="AY23" s="41">
        <f t="shared" ref="AY23" si="64">AV23-AF23</f>
        <v>0</v>
      </c>
    </row>
    <row r="24" spans="2:51" ht="27.9" customHeight="1" thickBot="1" x14ac:dyDescent="0.25">
      <c r="B24" s="98"/>
      <c r="C24" s="318"/>
      <c r="D24" s="285"/>
      <c r="E24" s="319"/>
      <c r="F24" s="274"/>
      <c r="G24" s="275">
        <f>IFERROR(G23/$F23,"-")</f>
        <v>1.0893246187363835E-2</v>
      </c>
      <c r="H24" s="275">
        <f t="shared" ref="H24:R24" si="65">IFERROR(H23/$F23,"-")</f>
        <v>3.7037037037037035E-2</v>
      </c>
      <c r="I24" s="275">
        <f t="shared" si="65"/>
        <v>5.6644880174291937E-2</v>
      </c>
      <c r="J24" s="275">
        <f t="shared" si="65"/>
        <v>3.2679738562091505E-2</v>
      </c>
      <c r="K24" s="275">
        <f t="shared" si="65"/>
        <v>2.6143790849673203E-2</v>
      </c>
      <c r="L24" s="275">
        <f t="shared" si="65"/>
        <v>3.4858387799564274E-2</v>
      </c>
      <c r="M24" s="275">
        <f t="shared" si="65"/>
        <v>6.9716775599128547E-2</v>
      </c>
      <c r="N24" s="275">
        <f t="shared" si="65"/>
        <v>0.40740740740740738</v>
      </c>
      <c r="O24" s="275">
        <f t="shared" si="65"/>
        <v>0.18300653594771241</v>
      </c>
      <c r="P24" s="275">
        <f t="shared" si="65"/>
        <v>8.9324618736383449E-2</v>
      </c>
      <c r="Q24" s="276">
        <f t="shared" si="65"/>
        <v>5.2287581699346407E-2</v>
      </c>
      <c r="R24" s="276">
        <f t="shared" si="65"/>
        <v>0</v>
      </c>
      <c r="S24" s="274"/>
      <c r="T24" s="275">
        <f>IFERROR(T23/$S23,"-")</f>
        <v>2.717391304347826E-3</v>
      </c>
      <c r="U24" s="275">
        <f t="shared" ref="U24:AE24" si="66">IFERROR(U23/$S23,"-")</f>
        <v>2.9891304347826088E-2</v>
      </c>
      <c r="V24" s="275">
        <f t="shared" si="66"/>
        <v>4.8913043478260872E-2</v>
      </c>
      <c r="W24" s="275">
        <f t="shared" si="66"/>
        <v>1.358695652173913E-2</v>
      </c>
      <c r="X24" s="275">
        <f t="shared" si="66"/>
        <v>2.4456521739130436E-2</v>
      </c>
      <c r="Y24" s="275">
        <f t="shared" si="66"/>
        <v>3.5326086956521736E-2</v>
      </c>
      <c r="Z24" s="275">
        <f t="shared" si="66"/>
        <v>8.1521739130434784E-2</v>
      </c>
      <c r="AA24" s="275">
        <f t="shared" si="66"/>
        <v>0.45652173913043476</v>
      </c>
      <c r="AB24" s="275">
        <f t="shared" si="66"/>
        <v>0.20380434782608695</v>
      </c>
      <c r="AC24" s="275">
        <f t="shared" si="66"/>
        <v>8.1521739130434784E-2</v>
      </c>
      <c r="AD24" s="276">
        <f t="shared" si="66"/>
        <v>2.1739130434782608E-2</v>
      </c>
      <c r="AE24" s="277">
        <f t="shared" si="66"/>
        <v>0</v>
      </c>
      <c r="AF24" s="274"/>
      <c r="AG24" s="275">
        <f>IFERROR(AG23/$AF23,"-")</f>
        <v>4.3956043956043959E-2</v>
      </c>
      <c r="AH24" s="275">
        <f t="shared" ref="AH24:AR24" si="67">IFERROR(AH23/$AF23,"-")</f>
        <v>6.5934065934065936E-2</v>
      </c>
      <c r="AI24" s="275">
        <f t="shared" si="67"/>
        <v>8.7912087912087919E-2</v>
      </c>
      <c r="AJ24" s="275">
        <f t="shared" si="67"/>
        <v>0.10989010989010989</v>
      </c>
      <c r="AK24" s="275">
        <f t="shared" si="67"/>
        <v>3.2967032967032968E-2</v>
      </c>
      <c r="AL24" s="275">
        <f t="shared" si="67"/>
        <v>3.2967032967032968E-2</v>
      </c>
      <c r="AM24" s="275">
        <f t="shared" si="67"/>
        <v>2.197802197802198E-2</v>
      </c>
      <c r="AN24" s="275">
        <f t="shared" si="67"/>
        <v>0.2087912087912088</v>
      </c>
      <c r="AO24" s="275">
        <f t="shared" si="67"/>
        <v>9.8901098901098897E-2</v>
      </c>
      <c r="AP24" s="275">
        <f t="shared" si="67"/>
        <v>0.12087912087912088</v>
      </c>
      <c r="AQ24" s="276">
        <f t="shared" si="67"/>
        <v>0.17582417582417584</v>
      </c>
      <c r="AR24" s="277">
        <f t="shared" si="67"/>
        <v>0</v>
      </c>
      <c r="AT24" s="51">
        <f t="shared" si="6"/>
        <v>1</v>
      </c>
      <c r="AU24" s="51">
        <f t="shared" si="7"/>
        <v>0.99999999999999989</v>
      </c>
      <c r="AV24" s="51">
        <f t="shared" si="11"/>
        <v>1</v>
      </c>
      <c r="AW24" s="41">
        <f t="shared" ref="AW24:AY24" si="68">1-AT24</f>
        <v>0</v>
      </c>
      <c r="AX24" s="41">
        <f t="shared" si="68"/>
        <v>0</v>
      </c>
      <c r="AY24" s="41">
        <f t="shared" si="68"/>
        <v>0</v>
      </c>
    </row>
    <row r="25" spans="2:51" ht="27.9" customHeight="1" thickTop="1" x14ac:dyDescent="0.2">
      <c r="B25" s="70" t="s">
        <v>224</v>
      </c>
      <c r="C25" s="252" t="s">
        <v>300</v>
      </c>
      <c r="D25" s="279">
        <f>[1]表1!E32</f>
        <v>79</v>
      </c>
      <c r="E25" s="320">
        <f>[1]表1!G32</f>
        <v>48</v>
      </c>
      <c r="F25" s="298">
        <f t="shared" ref="F25" si="69">SUM(G25:R25)</f>
        <v>7</v>
      </c>
      <c r="G25" s="306">
        <f t="shared" ref="G25:K25" si="70">T25+AG25</f>
        <v>0</v>
      </c>
      <c r="H25" s="306">
        <f t="shared" si="70"/>
        <v>0</v>
      </c>
      <c r="I25" s="306">
        <f t="shared" si="70"/>
        <v>0</v>
      </c>
      <c r="J25" s="306">
        <f t="shared" si="70"/>
        <v>0</v>
      </c>
      <c r="K25" s="306">
        <f t="shared" si="70"/>
        <v>0</v>
      </c>
      <c r="L25" s="306">
        <f>Y25+AL25</f>
        <v>1</v>
      </c>
      <c r="M25" s="306">
        <f t="shared" ref="M25:R25" si="71">Z25+AM25</f>
        <v>1</v>
      </c>
      <c r="N25" s="306">
        <f t="shared" si="71"/>
        <v>3</v>
      </c>
      <c r="O25" s="306">
        <f t="shared" si="71"/>
        <v>1</v>
      </c>
      <c r="P25" s="306">
        <f t="shared" si="71"/>
        <v>1</v>
      </c>
      <c r="Q25" s="306">
        <f t="shared" si="71"/>
        <v>0</v>
      </c>
      <c r="R25" s="307">
        <f t="shared" si="71"/>
        <v>0</v>
      </c>
      <c r="S25" s="298">
        <f>SUM(T25:AE25)</f>
        <v>4</v>
      </c>
      <c r="T25" s="306">
        <f>'表15-2'!T25+'表15-3'!T25</f>
        <v>0</v>
      </c>
      <c r="U25" s="306">
        <f>'表15-2'!U25+'表15-3'!U25</f>
        <v>0</v>
      </c>
      <c r="V25" s="306">
        <f>'表15-2'!V25+'表15-3'!V25</f>
        <v>0</v>
      </c>
      <c r="W25" s="306">
        <f>'表15-2'!W25+'表15-3'!W25</f>
        <v>0</v>
      </c>
      <c r="X25" s="306">
        <f>'表15-2'!X25+'表15-3'!X25</f>
        <v>0</v>
      </c>
      <c r="Y25" s="306">
        <f>'表15-2'!Y25+'表15-3'!Y25</f>
        <v>1</v>
      </c>
      <c r="Z25" s="306">
        <f>'表15-2'!Z25+'表15-3'!Z25</f>
        <v>0</v>
      </c>
      <c r="AA25" s="306">
        <f>'表15-2'!AA25+'表15-3'!AA25</f>
        <v>1</v>
      </c>
      <c r="AB25" s="306">
        <f>'表15-2'!AB25+'表15-3'!AB25</f>
        <v>1</v>
      </c>
      <c r="AC25" s="306">
        <f>'表15-2'!AC25+'表15-3'!AC25</f>
        <v>1</v>
      </c>
      <c r="AD25" s="306">
        <f>'表15-2'!AD25+'表15-3'!AD25</f>
        <v>0</v>
      </c>
      <c r="AE25" s="306">
        <f>'表15-2'!AE25+'表15-3'!AE25</f>
        <v>0</v>
      </c>
      <c r="AF25" s="298">
        <f>SUM(AG25:AR25)</f>
        <v>3</v>
      </c>
      <c r="AG25" s="306">
        <f>'表15-2'!AG25+'表15-3'!AG25</f>
        <v>0</v>
      </c>
      <c r="AH25" s="306">
        <f>'表15-2'!AH25+'表15-3'!AH25</f>
        <v>0</v>
      </c>
      <c r="AI25" s="306">
        <f>'表15-2'!AI25+'表15-3'!AI25</f>
        <v>0</v>
      </c>
      <c r="AJ25" s="306">
        <f>'表15-2'!AJ25+'表15-3'!AJ25</f>
        <v>0</v>
      </c>
      <c r="AK25" s="306">
        <f>'表15-2'!AK25+'表15-3'!AK25</f>
        <v>0</v>
      </c>
      <c r="AL25" s="306">
        <f>'表15-2'!AL25+'表15-3'!AL25</f>
        <v>0</v>
      </c>
      <c r="AM25" s="306">
        <f>'表15-2'!AM25+'表15-3'!AM25</f>
        <v>1</v>
      </c>
      <c r="AN25" s="306">
        <f>'表15-2'!AN25+'表15-3'!AN25</f>
        <v>2</v>
      </c>
      <c r="AO25" s="306">
        <f>'表15-2'!AO25+'表15-3'!AO25</f>
        <v>0</v>
      </c>
      <c r="AP25" s="306">
        <f>'表15-2'!AP25+'表15-3'!AP25</f>
        <v>0</v>
      </c>
      <c r="AQ25" s="306">
        <f>'表15-2'!AQ25+'表15-3'!AQ25</f>
        <v>0</v>
      </c>
      <c r="AR25" s="311">
        <f>'表15-2'!AR25+'表15-3'!AR25</f>
        <v>0</v>
      </c>
      <c r="AT25" s="11">
        <f t="shared" si="6"/>
        <v>7</v>
      </c>
      <c r="AU25" s="11">
        <f t="shared" si="7"/>
        <v>4</v>
      </c>
      <c r="AV25" s="11">
        <f t="shared" si="11"/>
        <v>3</v>
      </c>
      <c r="AW25" s="41">
        <f t="shared" ref="AW25" si="72">AT25-F25</f>
        <v>0</v>
      </c>
      <c r="AX25" s="41">
        <f t="shared" ref="AX25" si="73">AU25-S25</f>
        <v>0</v>
      </c>
      <c r="AY25" s="41">
        <f t="shared" ref="AY25" si="74">AV25-AF25</f>
        <v>0</v>
      </c>
    </row>
    <row r="26" spans="2:51" ht="27.9" customHeight="1" x14ac:dyDescent="0.2">
      <c r="B26" s="78"/>
      <c r="C26" s="252"/>
      <c r="D26" s="285"/>
      <c r="E26" s="315"/>
      <c r="F26" s="287"/>
      <c r="G26" s="302">
        <f>IFERROR(G25/$F25,"-")</f>
        <v>0</v>
      </c>
      <c r="H26" s="302">
        <f t="shared" ref="H26:R26" si="75">IFERROR(H25/$F25,"-")</f>
        <v>0</v>
      </c>
      <c r="I26" s="302">
        <f t="shared" si="75"/>
        <v>0</v>
      </c>
      <c r="J26" s="302">
        <f t="shared" si="75"/>
        <v>0</v>
      </c>
      <c r="K26" s="302">
        <f t="shared" si="75"/>
        <v>0</v>
      </c>
      <c r="L26" s="302">
        <f t="shared" si="75"/>
        <v>0.14285714285714285</v>
      </c>
      <c r="M26" s="302">
        <f t="shared" si="75"/>
        <v>0.14285714285714285</v>
      </c>
      <c r="N26" s="302">
        <f t="shared" si="75"/>
        <v>0.42857142857142855</v>
      </c>
      <c r="O26" s="302">
        <f t="shared" si="75"/>
        <v>0.14285714285714285</v>
      </c>
      <c r="P26" s="302">
        <f t="shared" si="75"/>
        <v>0.14285714285714285</v>
      </c>
      <c r="Q26" s="302">
        <f t="shared" si="75"/>
        <v>0</v>
      </c>
      <c r="R26" s="302">
        <f t="shared" si="75"/>
        <v>0</v>
      </c>
      <c r="S26" s="287"/>
      <c r="T26" s="289">
        <f>IFERROR(T25/$S25,"-")</f>
        <v>0</v>
      </c>
      <c r="U26" s="289">
        <f t="shared" ref="U26:AE26" si="76">IFERROR(U25/$S25,"-")</f>
        <v>0</v>
      </c>
      <c r="V26" s="289">
        <f t="shared" si="76"/>
        <v>0</v>
      </c>
      <c r="W26" s="289">
        <f t="shared" si="76"/>
        <v>0</v>
      </c>
      <c r="X26" s="289">
        <f t="shared" si="76"/>
        <v>0</v>
      </c>
      <c r="Y26" s="289">
        <f t="shared" si="76"/>
        <v>0.25</v>
      </c>
      <c r="Z26" s="289">
        <f t="shared" si="76"/>
        <v>0</v>
      </c>
      <c r="AA26" s="289">
        <f t="shared" si="76"/>
        <v>0.25</v>
      </c>
      <c r="AB26" s="289">
        <f t="shared" si="76"/>
        <v>0.25</v>
      </c>
      <c r="AC26" s="289">
        <f t="shared" si="76"/>
        <v>0.25</v>
      </c>
      <c r="AD26" s="289">
        <f t="shared" si="76"/>
        <v>0</v>
      </c>
      <c r="AE26" s="289">
        <f t="shared" si="76"/>
        <v>0</v>
      </c>
      <c r="AF26" s="287"/>
      <c r="AG26" s="289">
        <f>IFERROR(AG25/$AF25,"-")</f>
        <v>0</v>
      </c>
      <c r="AH26" s="289">
        <f t="shared" ref="AH26:AR26" si="77">IFERROR(AH25/$AF25,"-")</f>
        <v>0</v>
      </c>
      <c r="AI26" s="289">
        <f t="shared" si="77"/>
        <v>0</v>
      </c>
      <c r="AJ26" s="289">
        <f t="shared" si="77"/>
        <v>0</v>
      </c>
      <c r="AK26" s="289">
        <f t="shared" si="77"/>
        <v>0</v>
      </c>
      <c r="AL26" s="289">
        <f t="shared" si="77"/>
        <v>0</v>
      </c>
      <c r="AM26" s="289">
        <f t="shared" si="77"/>
        <v>0.33333333333333331</v>
      </c>
      <c r="AN26" s="289">
        <f t="shared" si="77"/>
        <v>0.66666666666666663</v>
      </c>
      <c r="AO26" s="289">
        <f t="shared" si="77"/>
        <v>0</v>
      </c>
      <c r="AP26" s="289">
        <f t="shared" si="77"/>
        <v>0</v>
      </c>
      <c r="AQ26" s="289">
        <f t="shared" si="77"/>
        <v>0</v>
      </c>
      <c r="AR26" s="310">
        <f t="shared" si="77"/>
        <v>0</v>
      </c>
      <c r="AT26" s="51">
        <f t="shared" si="6"/>
        <v>0.99999999999999978</v>
      </c>
      <c r="AU26" s="51">
        <f t="shared" si="7"/>
        <v>1</v>
      </c>
      <c r="AV26" s="51">
        <f t="shared" si="11"/>
        <v>1</v>
      </c>
      <c r="AW26" s="41">
        <f t="shared" ref="AW26:AX26" si="78">1-AT26</f>
        <v>0</v>
      </c>
      <c r="AX26" s="41">
        <f t="shared" si="78"/>
        <v>0</v>
      </c>
      <c r="AY26" s="41">
        <f>1-AV26</f>
        <v>0</v>
      </c>
    </row>
    <row r="27" spans="2:51" ht="27.9" customHeight="1" x14ac:dyDescent="0.2">
      <c r="B27" s="78"/>
      <c r="C27" s="248" t="s">
        <v>301</v>
      </c>
      <c r="D27" s="305">
        <f>[1]表1!E35</f>
        <v>164</v>
      </c>
      <c r="E27" s="297">
        <f>[1]表1!G35</f>
        <v>119</v>
      </c>
      <c r="F27" s="269">
        <f t="shared" ref="F27" si="79">SUM(G27:R27)</f>
        <v>55</v>
      </c>
      <c r="G27" s="241">
        <f t="shared" ref="G27:R27" si="80">T27+AG27</f>
        <v>0</v>
      </c>
      <c r="H27" s="241">
        <f t="shared" si="80"/>
        <v>3</v>
      </c>
      <c r="I27" s="241">
        <f t="shared" si="80"/>
        <v>6</v>
      </c>
      <c r="J27" s="241">
        <f t="shared" si="80"/>
        <v>3</v>
      </c>
      <c r="K27" s="241">
        <f t="shared" si="80"/>
        <v>3</v>
      </c>
      <c r="L27" s="241">
        <f t="shared" si="80"/>
        <v>4</v>
      </c>
      <c r="M27" s="241">
        <f t="shared" si="80"/>
        <v>2</v>
      </c>
      <c r="N27" s="241">
        <f t="shared" si="80"/>
        <v>16</v>
      </c>
      <c r="O27" s="241">
        <f t="shared" si="80"/>
        <v>16</v>
      </c>
      <c r="P27" s="241">
        <f t="shared" si="80"/>
        <v>1</v>
      </c>
      <c r="Q27" s="241">
        <f t="shared" si="80"/>
        <v>0</v>
      </c>
      <c r="R27" s="270">
        <f t="shared" si="80"/>
        <v>1</v>
      </c>
      <c r="S27" s="269">
        <f>SUM(T27:AE27)</f>
        <v>47</v>
      </c>
      <c r="T27" s="241">
        <f>'表15-2'!T27+'表15-3'!T27</f>
        <v>0</v>
      </c>
      <c r="U27" s="241">
        <f>'表15-2'!U27+'表15-3'!U27</f>
        <v>3</v>
      </c>
      <c r="V27" s="241">
        <f>'表15-2'!V27+'表15-3'!V27</f>
        <v>6</v>
      </c>
      <c r="W27" s="241">
        <f>'表15-2'!W27+'表15-3'!W27</f>
        <v>3</v>
      </c>
      <c r="X27" s="241">
        <f>'表15-2'!X27+'表15-3'!X27</f>
        <v>3</v>
      </c>
      <c r="Y27" s="241">
        <f>'表15-2'!Y27+'表15-3'!Y27</f>
        <v>3</v>
      </c>
      <c r="Z27" s="241">
        <f>'表15-2'!Z27+'表15-3'!Z27</f>
        <v>2</v>
      </c>
      <c r="AA27" s="241">
        <f>'表15-2'!AA27+'表15-3'!AA27</f>
        <v>11</v>
      </c>
      <c r="AB27" s="241">
        <f>'表15-2'!AB27+'表15-3'!AB27</f>
        <v>14</v>
      </c>
      <c r="AC27" s="241">
        <f>'表15-2'!AC27+'表15-3'!AC27</f>
        <v>1</v>
      </c>
      <c r="AD27" s="241">
        <f>'表15-2'!AD27+'表15-3'!AD27</f>
        <v>0</v>
      </c>
      <c r="AE27" s="241">
        <f>'表15-2'!AE27+'表15-3'!AE27</f>
        <v>1</v>
      </c>
      <c r="AF27" s="269">
        <f>SUM(AG27:AR27)</f>
        <v>8</v>
      </c>
      <c r="AG27" s="241">
        <f>'表15-2'!AG27+'表15-3'!AG27</f>
        <v>0</v>
      </c>
      <c r="AH27" s="241">
        <f>'表15-2'!AH27+'表15-3'!AH27</f>
        <v>0</v>
      </c>
      <c r="AI27" s="241">
        <f>'表15-2'!AI27+'表15-3'!AI27</f>
        <v>0</v>
      </c>
      <c r="AJ27" s="241">
        <f>'表15-2'!AJ27+'表15-3'!AJ27</f>
        <v>0</v>
      </c>
      <c r="AK27" s="241">
        <f>'表15-2'!AK27+'表15-3'!AK27</f>
        <v>0</v>
      </c>
      <c r="AL27" s="241">
        <f>'表15-2'!AL27+'表15-3'!AL27</f>
        <v>1</v>
      </c>
      <c r="AM27" s="241">
        <f>'表15-2'!AM27+'表15-3'!AM27</f>
        <v>0</v>
      </c>
      <c r="AN27" s="241">
        <f>'表15-2'!AN27+'表15-3'!AN27</f>
        <v>5</v>
      </c>
      <c r="AO27" s="241">
        <f>'表15-2'!AO27+'表15-3'!AO27</f>
        <v>2</v>
      </c>
      <c r="AP27" s="241">
        <f>'表15-2'!AP27+'表15-3'!AP27</f>
        <v>0</v>
      </c>
      <c r="AQ27" s="241">
        <f>'表15-2'!AQ27+'表15-3'!AQ27</f>
        <v>0</v>
      </c>
      <c r="AR27" s="271">
        <f>'表15-2'!AR27+'表15-3'!AR27</f>
        <v>0</v>
      </c>
      <c r="AT27" s="11">
        <f t="shared" si="6"/>
        <v>55</v>
      </c>
      <c r="AU27" s="11">
        <f t="shared" si="7"/>
        <v>47</v>
      </c>
      <c r="AV27" s="11">
        <f t="shared" si="11"/>
        <v>8</v>
      </c>
      <c r="AW27" s="41">
        <f t="shared" ref="AW27" si="81">AT27-F27</f>
        <v>0</v>
      </c>
      <c r="AX27" s="41">
        <f t="shared" ref="AX27" si="82">AU27-S27</f>
        <v>0</v>
      </c>
      <c r="AY27" s="41">
        <f t="shared" ref="AY27" si="83">AV27-AF27</f>
        <v>0</v>
      </c>
    </row>
    <row r="28" spans="2:51" ht="27.9" customHeight="1" x14ac:dyDescent="0.2">
      <c r="B28" s="78"/>
      <c r="C28" s="252"/>
      <c r="D28" s="285"/>
      <c r="E28" s="286"/>
      <c r="F28" s="293"/>
      <c r="G28" s="302">
        <f>IFERROR(G27/$F27,"-")</f>
        <v>0</v>
      </c>
      <c r="H28" s="302">
        <f t="shared" ref="H28:R28" si="84">IFERROR(H27/$F27,"-")</f>
        <v>5.4545454545454543E-2</v>
      </c>
      <c r="I28" s="302">
        <f t="shared" si="84"/>
        <v>0.10909090909090909</v>
      </c>
      <c r="J28" s="302">
        <f t="shared" si="84"/>
        <v>5.4545454545454543E-2</v>
      </c>
      <c r="K28" s="302">
        <f t="shared" si="84"/>
        <v>5.4545454545454543E-2</v>
      </c>
      <c r="L28" s="302">
        <f t="shared" si="84"/>
        <v>7.2727272727272724E-2</v>
      </c>
      <c r="M28" s="289">
        <f t="shared" si="84"/>
        <v>3.6363636363636362E-2</v>
      </c>
      <c r="N28" s="289">
        <f t="shared" si="84"/>
        <v>0.29090909090909089</v>
      </c>
      <c r="O28" s="289">
        <f t="shared" si="84"/>
        <v>0.29090909090909089</v>
      </c>
      <c r="P28" s="289">
        <f t="shared" si="84"/>
        <v>1.8181818181818181E-2</v>
      </c>
      <c r="Q28" s="290">
        <f t="shared" si="84"/>
        <v>0</v>
      </c>
      <c r="R28" s="308">
        <f t="shared" si="84"/>
        <v>1.8181818181818181E-2</v>
      </c>
      <c r="S28" s="293"/>
      <c r="T28" s="302">
        <f>IFERROR(T27/$S27,"-")</f>
        <v>0</v>
      </c>
      <c r="U28" s="302">
        <f t="shared" ref="U28:AE28" si="85">IFERROR(U27/$S27,"-")</f>
        <v>6.3829787234042548E-2</v>
      </c>
      <c r="V28" s="302">
        <f t="shared" si="85"/>
        <v>0.1276595744680851</v>
      </c>
      <c r="W28" s="302">
        <f t="shared" si="85"/>
        <v>6.3829787234042548E-2</v>
      </c>
      <c r="X28" s="302">
        <f t="shared" si="85"/>
        <v>6.3829787234042548E-2</v>
      </c>
      <c r="Y28" s="302">
        <f t="shared" si="85"/>
        <v>6.3829787234042548E-2</v>
      </c>
      <c r="Z28" s="289">
        <f t="shared" si="85"/>
        <v>4.2553191489361701E-2</v>
      </c>
      <c r="AA28" s="289">
        <f t="shared" si="85"/>
        <v>0.23404255319148937</v>
      </c>
      <c r="AB28" s="289">
        <f t="shared" si="85"/>
        <v>0.2978723404255319</v>
      </c>
      <c r="AC28" s="289">
        <f t="shared" si="85"/>
        <v>2.1276595744680851E-2</v>
      </c>
      <c r="AD28" s="290">
        <f t="shared" si="85"/>
        <v>0</v>
      </c>
      <c r="AE28" s="303">
        <f t="shared" si="85"/>
        <v>2.1276595744680851E-2</v>
      </c>
      <c r="AF28" s="293"/>
      <c r="AG28" s="300">
        <f>IFERROR(AG27/$AF27,"-")</f>
        <v>0</v>
      </c>
      <c r="AH28" s="300">
        <f t="shared" ref="AH28:AR28" si="86">IFERROR(AH27/$AF27,"-")</f>
        <v>0</v>
      </c>
      <c r="AI28" s="300">
        <f t="shared" si="86"/>
        <v>0</v>
      </c>
      <c r="AJ28" s="300">
        <f t="shared" si="86"/>
        <v>0</v>
      </c>
      <c r="AK28" s="300">
        <f t="shared" si="86"/>
        <v>0</v>
      </c>
      <c r="AL28" s="300">
        <f t="shared" si="86"/>
        <v>0.125</v>
      </c>
      <c r="AM28" s="289">
        <f t="shared" si="86"/>
        <v>0</v>
      </c>
      <c r="AN28" s="289">
        <f t="shared" si="86"/>
        <v>0.625</v>
      </c>
      <c r="AO28" s="289">
        <f t="shared" si="86"/>
        <v>0.25</v>
      </c>
      <c r="AP28" s="289">
        <f t="shared" si="86"/>
        <v>0</v>
      </c>
      <c r="AQ28" s="290">
        <f t="shared" si="86"/>
        <v>0</v>
      </c>
      <c r="AR28" s="304">
        <f t="shared" si="86"/>
        <v>0</v>
      </c>
      <c r="AT28" s="51">
        <f t="shared" si="6"/>
        <v>1</v>
      </c>
      <c r="AU28" s="51">
        <f t="shared" si="7"/>
        <v>1</v>
      </c>
      <c r="AV28" s="51">
        <f t="shared" si="11"/>
        <v>1</v>
      </c>
      <c r="AW28" s="41">
        <f t="shared" ref="AW28:AY28" si="87">1-AT28</f>
        <v>0</v>
      </c>
      <c r="AX28" s="41">
        <f t="shared" si="87"/>
        <v>0</v>
      </c>
      <c r="AY28" s="41">
        <f t="shared" si="87"/>
        <v>0</v>
      </c>
    </row>
    <row r="29" spans="2:51" ht="27.9" customHeight="1" x14ac:dyDescent="0.2">
      <c r="B29" s="78"/>
      <c r="C29" s="248" t="s">
        <v>302</v>
      </c>
      <c r="D29" s="305">
        <f>[1]表1!E38</f>
        <v>53</v>
      </c>
      <c r="E29" s="314">
        <f>[1]表1!G38</f>
        <v>43</v>
      </c>
      <c r="F29" s="269">
        <f t="shared" ref="F29" si="88">SUM(G29:R29)</f>
        <v>32</v>
      </c>
      <c r="G29" s="241">
        <f t="shared" ref="G29:R29" si="89">T29+AG29</f>
        <v>0</v>
      </c>
      <c r="H29" s="241">
        <f t="shared" si="89"/>
        <v>3</v>
      </c>
      <c r="I29" s="241">
        <f t="shared" si="89"/>
        <v>1</v>
      </c>
      <c r="J29" s="241">
        <f t="shared" si="89"/>
        <v>2</v>
      </c>
      <c r="K29" s="241">
        <f t="shared" si="89"/>
        <v>0</v>
      </c>
      <c r="L29" s="241">
        <f t="shared" si="89"/>
        <v>2</v>
      </c>
      <c r="M29" s="241">
        <f t="shared" si="89"/>
        <v>3</v>
      </c>
      <c r="N29" s="241">
        <f t="shared" si="89"/>
        <v>6</v>
      </c>
      <c r="O29" s="241">
        <f t="shared" si="89"/>
        <v>9</v>
      </c>
      <c r="P29" s="241">
        <f t="shared" si="89"/>
        <v>4</v>
      </c>
      <c r="Q29" s="241">
        <f t="shared" si="89"/>
        <v>1</v>
      </c>
      <c r="R29" s="270">
        <f t="shared" si="89"/>
        <v>1</v>
      </c>
      <c r="S29" s="269">
        <f>SUM(T29:AE29)</f>
        <v>26</v>
      </c>
      <c r="T29" s="241">
        <f>'表15-2'!T29+'表15-3'!T29</f>
        <v>0</v>
      </c>
      <c r="U29" s="241">
        <f>'表15-2'!U29+'表15-3'!U29</f>
        <v>3</v>
      </c>
      <c r="V29" s="241">
        <f>'表15-2'!V29+'表15-3'!V29</f>
        <v>1</v>
      </c>
      <c r="W29" s="241">
        <f>'表15-2'!W29+'表15-3'!W29</f>
        <v>2</v>
      </c>
      <c r="X29" s="241">
        <f>'表15-2'!X29+'表15-3'!X29</f>
        <v>0</v>
      </c>
      <c r="Y29" s="241">
        <f>'表15-2'!Y29+'表15-3'!Y29</f>
        <v>2</v>
      </c>
      <c r="Z29" s="241">
        <f>'表15-2'!Z29+'表15-3'!Z29</f>
        <v>3</v>
      </c>
      <c r="AA29" s="241">
        <f>'表15-2'!AA29+'表15-3'!AA29</f>
        <v>3</v>
      </c>
      <c r="AB29" s="241">
        <f>'表15-2'!AB29+'表15-3'!AB29</f>
        <v>8</v>
      </c>
      <c r="AC29" s="241">
        <f>'表15-2'!AC29+'表15-3'!AC29</f>
        <v>3</v>
      </c>
      <c r="AD29" s="241">
        <f>'表15-2'!AD29+'表15-3'!AD29</f>
        <v>0</v>
      </c>
      <c r="AE29" s="241">
        <f>'表15-2'!AE29+'表15-3'!AE29</f>
        <v>1</v>
      </c>
      <c r="AF29" s="269">
        <f>SUM(AG29:AR29)</f>
        <v>6</v>
      </c>
      <c r="AG29" s="241">
        <f>'表15-2'!AG29+'表15-3'!AG29</f>
        <v>0</v>
      </c>
      <c r="AH29" s="241">
        <f>'表15-2'!AH29+'表15-3'!AH29</f>
        <v>0</v>
      </c>
      <c r="AI29" s="241">
        <f>'表15-2'!AI29+'表15-3'!AI29</f>
        <v>0</v>
      </c>
      <c r="AJ29" s="241">
        <f>'表15-2'!AJ29+'表15-3'!AJ29</f>
        <v>0</v>
      </c>
      <c r="AK29" s="241">
        <f>'表15-2'!AK29+'表15-3'!AK29</f>
        <v>0</v>
      </c>
      <c r="AL29" s="241">
        <f>'表15-2'!AL29+'表15-3'!AL29</f>
        <v>0</v>
      </c>
      <c r="AM29" s="241">
        <f>'表15-2'!AM29+'表15-3'!AM29</f>
        <v>0</v>
      </c>
      <c r="AN29" s="241">
        <f>'表15-2'!AN29+'表15-3'!AN29</f>
        <v>3</v>
      </c>
      <c r="AO29" s="241">
        <f>'表15-2'!AO29+'表15-3'!AO29</f>
        <v>1</v>
      </c>
      <c r="AP29" s="241">
        <f>'表15-2'!AP29+'表15-3'!AP29</f>
        <v>1</v>
      </c>
      <c r="AQ29" s="241">
        <f>'表15-2'!AQ29+'表15-3'!AQ29</f>
        <v>1</v>
      </c>
      <c r="AR29" s="271">
        <f>'表15-2'!AR29+'表15-3'!AR29</f>
        <v>0</v>
      </c>
      <c r="AT29" s="11">
        <f t="shared" si="6"/>
        <v>32</v>
      </c>
      <c r="AU29" s="11">
        <f t="shared" si="7"/>
        <v>26</v>
      </c>
      <c r="AV29" s="11">
        <f t="shared" si="11"/>
        <v>6</v>
      </c>
      <c r="AW29" s="41">
        <f t="shared" ref="AW29" si="90">AT29-F29</f>
        <v>0</v>
      </c>
      <c r="AX29" s="41">
        <f t="shared" ref="AX29" si="91">AU29-S29</f>
        <v>0</v>
      </c>
      <c r="AY29" s="41">
        <f t="shared" ref="AY29" si="92">AV29-AF29</f>
        <v>0</v>
      </c>
    </row>
    <row r="30" spans="2:51" ht="27.9" customHeight="1" x14ac:dyDescent="0.2">
      <c r="B30" s="78"/>
      <c r="C30" s="252"/>
      <c r="D30" s="285"/>
      <c r="E30" s="315"/>
      <c r="F30" s="293"/>
      <c r="G30" s="300">
        <f>IFERROR(G29/$F29,"-")</f>
        <v>0</v>
      </c>
      <c r="H30" s="300">
        <f t="shared" ref="H30:R30" si="93">IFERROR(H29/$F29,"-")</f>
        <v>9.375E-2</v>
      </c>
      <c r="I30" s="300">
        <f t="shared" si="93"/>
        <v>3.125E-2</v>
      </c>
      <c r="J30" s="300">
        <f t="shared" si="93"/>
        <v>6.25E-2</v>
      </c>
      <c r="K30" s="300">
        <f t="shared" si="93"/>
        <v>0</v>
      </c>
      <c r="L30" s="300">
        <f t="shared" si="93"/>
        <v>6.25E-2</v>
      </c>
      <c r="M30" s="289">
        <f t="shared" si="93"/>
        <v>9.375E-2</v>
      </c>
      <c r="N30" s="289">
        <f t="shared" si="93"/>
        <v>0.1875</v>
      </c>
      <c r="O30" s="289">
        <f t="shared" si="93"/>
        <v>0.28125</v>
      </c>
      <c r="P30" s="289">
        <f t="shared" si="93"/>
        <v>0.125</v>
      </c>
      <c r="Q30" s="290">
        <f t="shared" si="93"/>
        <v>3.125E-2</v>
      </c>
      <c r="R30" s="301">
        <f t="shared" si="93"/>
        <v>3.125E-2</v>
      </c>
      <c r="S30" s="293"/>
      <c r="T30" s="300">
        <f>IFERROR(T29/$S29,"-")</f>
        <v>0</v>
      </c>
      <c r="U30" s="300">
        <f t="shared" ref="U30:AE30" si="94">IFERROR(U29/$S29,"-")</f>
        <v>0.11538461538461539</v>
      </c>
      <c r="V30" s="300">
        <f t="shared" si="94"/>
        <v>3.8461538461538464E-2</v>
      </c>
      <c r="W30" s="300">
        <f t="shared" si="94"/>
        <v>7.6923076923076927E-2</v>
      </c>
      <c r="X30" s="300">
        <f t="shared" si="94"/>
        <v>0</v>
      </c>
      <c r="Y30" s="300">
        <f t="shared" si="94"/>
        <v>7.6923076923076927E-2</v>
      </c>
      <c r="Z30" s="289">
        <f t="shared" si="94"/>
        <v>0.11538461538461539</v>
      </c>
      <c r="AA30" s="289">
        <f t="shared" si="94"/>
        <v>0.11538461538461539</v>
      </c>
      <c r="AB30" s="289">
        <f t="shared" si="94"/>
        <v>0.30769230769230771</v>
      </c>
      <c r="AC30" s="289">
        <f t="shared" si="94"/>
        <v>0.11538461538461539</v>
      </c>
      <c r="AD30" s="290">
        <f t="shared" si="94"/>
        <v>0</v>
      </c>
      <c r="AE30" s="304">
        <f t="shared" si="94"/>
        <v>3.8461538461538464E-2</v>
      </c>
      <c r="AF30" s="293"/>
      <c r="AG30" s="321">
        <f>IFERROR(AG29/$AF29,"-")</f>
        <v>0</v>
      </c>
      <c r="AH30" s="321">
        <f t="shared" ref="AH30:AR30" si="95">IFERROR(AH29/$AF29,"-")</f>
        <v>0</v>
      </c>
      <c r="AI30" s="321">
        <f t="shared" si="95"/>
        <v>0</v>
      </c>
      <c r="AJ30" s="322">
        <f t="shared" si="95"/>
        <v>0</v>
      </c>
      <c r="AK30" s="301">
        <f t="shared" si="95"/>
        <v>0</v>
      </c>
      <c r="AL30" s="245">
        <f t="shared" si="95"/>
        <v>0</v>
      </c>
      <c r="AM30" s="289">
        <f t="shared" si="95"/>
        <v>0</v>
      </c>
      <c r="AN30" s="289">
        <f t="shared" si="95"/>
        <v>0.5</v>
      </c>
      <c r="AO30" s="289">
        <f t="shared" si="95"/>
        <v>0.16666666666666666</v>
      </c>
      <c r="AP30" s="289">
        <f t="shared" si="95"/>
        <v>0.16666666666666666</v>
      </c>
      <c r="AQ30" s="290">
        <f t="shared" si="95"/>
        <v>0.16666666666666666</v>
      </c>
      <c r="AR30" s="323">
        <f t="shared" si="95"/>
        <v>0</v>
      </c>
      <c r="AT30" s="51">
        <f t="shared" si="6"/>
        <v>1</v>
      </c>
      <c r="AU30" s="51">
        <f t="shared" si="7"/>
        <v>1.0000000000000002</v>
      </c>
      <c r="AV30" s="51">
        <f t="shared" si="11"/>
        <v>0.99999999999999989</v>
      </c>
      <c r="AW30" s="41">
        <f t="shared" ref="AW30:AY30" si="96">1-AT30</f>
        <v>0</v>
      </c>
      <c r="AX30" s="41">
        <f t="shared" si="96"/>
        <v>0</v>
      </c>
      <c r="AY30" s="41">
        <f t="shared" si="96"/>
        <v>0</v>
      </c>
    </row>
    <row r="31" spans="2:51" ht="27.9" customHeight="1" x14ac:dyDescent="0.2">
      <c r="B31" s="78"/>
      <c r="C31" s="248" t="s">
        <v>303</v>
      </c>
      <c r="D31" s="305">
        <f>[1]表1!E41</f>
        <v>26</v>
      </c>
      <c r="E31" s="314">
        <f>[1]表1!G41</f>
        <v>26</v>
      </c>
      <c r="F31" s="298">
        <f t="shared" ref="F31" si="97">SUM(G31:R31)</f>
        <v>50</v>
      </c>
      <c r="G31" s="306">
        <f t="shared" ref="G31:R31" si="98">T31+AG31</f>
        <v>0</v>
      </c>
      <c r="H31" s="306">
        <f t="shared" si="98"/>
        <v>2</v>
      </c>
      <c r="I31" s="306">
        <f t="shared" si="98"/>
        <v>2</v>
      </c>
      <c r="J31" s="306">
        <f t="shared" si="98"/>
        <v>2</v>
      </c>
      <c r="K31" s="306">
        <f t="shared" si="98"/>
        <v>2</v>
      </c>
      <c r="L31" s="306">
        <f t="shared" si="98"/>
        <v>0</v>
      </c>
      <c r="M31" s="306">
        <f t="shared" si="98"/>
        <v>1</v>
      </c>
      <c r="N31" s="306">
        <f t="shared" si="98"/>
        <v>12</v>
      </c>
      <c r="O31" s="306">
        <f t="shared" si="98"/>
        <v>22</v>
      </c>
      <c r="P31" s="306">
        <f t="shared" si="98"/>
        <v>5</v>
      </c>
      <c r="Q31" s="306">
        <f t="shared" si="98"/>
        <v>1</v>
      </c>
      <c r="R31" s="307">
        <f t="shared" si="98"/>
        <v>1</v>
      </c>
      <c r="S31" s="298">
        <f>SUM(T31:AE31)</f>
        <v>36</v>
      </c>
      <c r="T31" s="241">
        <f>'表15-2'!T31+'表15-3'!T31</f>
        <v>0</v>
      </c>
      <c r="U31" s="241">
        <f>'表15-2'!U31+'表15-3'!U31</f>
        <v>2</v>
      </c>
      <c r="V31" s="241">
        <f>'表15-2'!V31+'表15-3'!V31</f>
        <v>2</v>
      </c>
      <c r="W31" s="241">
        <f>'表15-2'!W31+'表15-3'!W31</f>
        <v>1</v>
      </c>
      <c r="X31" s="241">
        <f>'表15-2'!X31+'表15-3'!X31</f>
        <v>2</v>
      </c>
      <c r="Y31" s="241">
        <f>'表15-2'!Y31+'表15-3'!Y31</f>
        <v>0</v>
      </c>
      <c r="Z31" s="241">
        <f>'表15-2'!Z31+'表15-3'!Z31</f>
        <v>1</v>
      </c>
      <c r="AA31" s="241">
        <f>'表15-2'!AA31+'表15-3'!AA31</f>
        <v>9</v>
      </c>
      <c r="AB31" s="241">
        <f>'表15-2'!AB31+'表15-3'!AB31</f>
        <v>17</v>
      </c>
      <c r="AC31" s="241">
        <f>'表15-2'!AC31+'表15-3'!AC31</f>
        <v>0</v>
      </c>
      <c r="AD31" s="241">
        <f>'表15-2'!AD31+'表15-3'!AD31</f>
        <v>1</v>
      </c>
      <c r="AE31" s="241">
        <f>'表15-2'!AE31+'表15-3'!AE31</f>
        <v>1</v>
      </c>
      <c r="AF31" s="269">
        <f>SUM(AG31:AR31)</f>
        <v>14</v>
      </c>
      <c r="AG31" s="241">
        <f>'表15-2'!AG31+'表15-3'!AG31</f>
        <v>0</v>
      </c>
      <c r="AH31" s="241">
        <f>'表15-2'!AH31+'表15-3'!AH31</f>
        <v>0</v>
      </c>
      <c r="AI31" s="241">
        <f>'表15-2'!AI31+'表15-3'!AI31</f>
        <v>0</v>
      </c>
      <c r="AJ31" s="241">
        <f>'表15-2'!AJ31+'表15-3'!AJ31</f>
        <v>1</v>
      </c>
      <c r="AK31" s="241">
        <f>'表15-2'!AK31+'表15-3'!AK31</f>
        <v>0</v>
      </c>
      <c r="AL31" s="241">
        <f>'表15-2'!AL31+'表15-3'!AL31</f>
        <v>0</v>
      </c>
      <c r="AM31" s="241">
        <f>'表15-2'!AM31+'表15-3'!AM31</f>
        <v>0</v>
      </c>
      <c r="AN31" s="241">
        <f>'表15-2'!AN31+'表15-3'!AN31</f>
        <v>3</v>
      </c>
      <c r="AO31" s="241">
        <f>'表15-2'!AO31+'表15-3'!AO31</f>
        <v>5</v>
      </c>
      <c r="AP31" s="241">
        <f>'表15-2'!AP31+'表15-3'!AP31</f>
        <v>5</v>
      </c>
      <c r="AQ31" s="241">
        <f>'表15-2'!AQ31+'表15-3'!AQ31</f>
        <v>0</v>
      </c>
      <c r="AR31" s="271">
        <f>'表15-2'!AR31+'表15-3'!AR31</f>
        <v>0</v>
      </c>
      <c r="AT31" s="11">
        <f t="shared" si="6"/>
        <v>50</v>
      </c>
      <c r="AU31" s="11">
        <f t="shared" si="7"/>
        <v>36</v>
      </c>
      <c r="AV31" s="11">
        <f t="shared" si="11"/>
        <v>14</v>
      </c>
      <c r="AW31" s="41">
        <f t="shared" ref="AW31" si="99">AT31-F31</f>
        <v>0</v>
      </c>
      <c r="AX31" s="41">
        <f t="shared" ref="AX31" si="100">AU31-S31</f>
        <v>0</v>
      </c>
      <c r="AY31" s="41">
        <f t="shared" ref="AY31" si="101">AV31-AF31</f>
        <v>0</v>
      </c>
    </row>
    <row r="32" spans="2:51" ht="27.9" customHeight="1" x14ac:dyDescent="0.2">
      <c r="B32" s="78"/>
      <c r="C32" s="252"/>
      <c r="D32" s="285"/>
      <c r="E32" s="315"/>
      <c r="F32" s="287"/>
      <c r="G32" s="302">
        <f>IFERROR(G31/$F31,"-")</f>
        <v>0</v>
      </c>
      <c r="H32" s="302">
        <f t="shared" ref="H32:R32" si="102">IFERROR(H31/$F31,"-")</f>
        <v>0.04</v>
      </c>
      <c r="I32" s="302">
        <f t="shared" si="102"/>
        <v>0.04</v>
      </c>
      <c r="J32" s="302">
        <f t="shared" si="102"/>
        <v>0.04</v>
      </c>
      <c r="K32" s="302">
        <f t="shared" si="102"/>
        <v>0.04</v>
      </c>
      <c r="L32" s="302">
        <f t="shared" si="102"/>
        <v>0</v>
      </c>
      <c r="M32" s="289">
        <f t="shared" si="102"/>
        <v>0.02</v>
      </c>
      <c r="N32" s="289">
        <f t="shared" si="102"/>
        <v>0.24</v>
      </c>
      <c r="O32" s="289">
        <f t="shared" si="102"/>
        <v>0.44</v>
      </c>
      <c r="P32" s="289">
        <f t="shared" si="102"/>
        <v>0.1</v>
      </c>
      <c r="Q32" s="290">
        <f t="shared" si="102"/>
        <v>0.02</v>
      </c>
      <c r="R32" s="308">
        <f t="shared" si="102"/>
        <v>0.02</v>
      </c>
      <c r="S32" s="287"/>
      <c r="T32" s="302">
        <f>IFERROR(T31/$S31,"-")</f>
        <v>0</v>
      </c>
      <c r="U32" s="302">
        <f t="shared" ref="U32:AE32" si="103">IFERROR(U31/$S31,"-")</f>
        <v>5.5555555555555552E-2</v>
      </c>
      <c r="V32" s="302">
        <f t="shared" si="103"/>
        <v>5.5555555555555552E-2</v>
      </c>
      <c r="W32" s="302">
        <f t="shared" si="103"/>
        <v>2.7777777777777776E-2</v>
      </c>
      <c r="X32" s="302">
        <f t="shared" si="103"/>
        <v>5.5555555555555552E-2</v>
      </c>
      <c r="Y32" s="302">
        <f t="shared" si="103"/>
        <v>0</v>
      </c>
      <c r="Z32" s="289">
        <f t="shared" si="103"/>
        <v>2.7777777777777776E-2</v>
      </c>
      <c r="AA32" s="289">
        <f t="shared" si="103"/>
        <v>0.25</v>
      </c>
      <c r="AB32" s="289">
        <f t="shared" si="103"/>
        <v>0.47222222222222221</v>
      </c>
      <c r="AC32" s="289">
        <f t="shared" si="103"/>
        <v>0</v>
      </c>
      <c r="AD32" s="290">
        <f t="shared" si="103"/>
        <v>2.7777777777777776E-2</v>
      </c>
      <c r="AE32" s="303">
        <f t="shared" si="103"/>
        <v>2.7777777777777776E-2</v>
      </c>
      <c r="AF32" s="287"/>
      <c r="AG32" s="324">
        <f>IFERROR(AG31/$AF31,"-")</f>
        <v>0</v>
      </c>
      <c r="AH32" s="324">
        <f t="shared" ref="AH32:AR32" si="104">IFERROR(AH31/$AF31,"-")</f>
        <v>0</v>
      </c>
      <c r="AI32" s="324">
        <f t="shared" si="104"/>
        <v>0</v>
      </c>
      <c r="AJ32" s="324">
        <f t="shared" si="104"/>
        <v>7.1428571428571425E-2</v>
      </c>
      <c r="AK32" s="324">
        <f t="shared" si="104"/>
        <v>0</v>
      </c>
      <c r="AL32" s="324">
        <f t="shared" si="104"/>
        <v>0</v>
      </c>
      <c r="AM32" s="289">
        <f t="shared" si="104"/>
        <v>0</v>
      </c>
      <c r="AN32" s="289">
        <f t="shared" si="104"/>
        <v>0.21428571428571427</v>
      </c>
      <c r="AO32" s="289">
        <f t="shared" si="104"/>
        <v>0.35714285714285715</v>
      </c>
      <c r="AP32" s="289">
        <f t="shared" si="104"/>
        <v>0.35714285714285715</v>
      </c>
      <c r="AQ32" s="290">
        <f t="shared" si="104"/>
        <v>0</v>
      </c>
      <c r="AR32" s="325">
        <f t="shared" si="104"/>
        <v>0</v>
      </c>
      <c r="AT32" s="51">
        <f t="shared" si="6"/>
        <v>1</v>
      </c>
      <c r="AU32" s="51">
        <f t="shared" si="7"/>
        <v>1</v>
      </c>
      <c r="AV32" s="51">
        <f t="shared" si="11"/>
        <v>1</v>
      </c>
      <c r="AW32" s="41">
        <f t="shared" ref="AW32:AY32" si="105">1-AT32</f>
        <v>0</v>
      </c>
      <c r="AX32" s="41">
        <f t="shared" si="105"/>
        <v>0</v>
      </c>
      <c r="AY32" s="41">
        <f t="shared" si="105"/>
        <v>0</v>
      </c>
    </row>
    <row r="33" spans="2:51" ht="27.9" customHeight="1" x14ac:dyDescent="0.2">
      <c r="B33" s="78"/>
      <c r="C33" s="248" t="s">
        <v>304</v>
      </c>
      <c r="D33" s="305">
        <f>[1]表1!E44</f>
        <v>31</v>
      </c>
      <c r="E33" s="297">
        <f>[1]表1!G44</f>
        <v>28</v>
      </c>
      <c r="F33" s="269">
        <f t="shared" ref="F33" si="106">SUM(G33:R33)</f>
        <v>126</v>
      </c>
      <c r="G33" s="241">
        <f t="shared" ref="G33:R33" si="107">T33+AG33</f>
        <v>2</v>
      </c>
      <c r="H33" s="241">
        <f t="shared" si="107"/>
        <v>8</v>
      </c>
      <c r="I33" s="241">
        <f t="shared" si="107"/>
        <v>15</v>
      </c>
      <c r="J33" s="241">
        <f t="shared" si="107"/>
        <v>7</v>
      </c>
      <c r="K33" s="241">
        <f t="shared" si="107"/>
        <v>5</v>
      </c>
      <c r="L33" s="241">
        <f t="shared" si="107"/>
        <v>7</v>
      </c>
      <c r="M33" s="241">
        <f t="shared" si="107"/>
        <v>7</v>
      </c>
      <c r="N33" s="241">
        <f t="shared" si="107"/>
        <v>49</v>
      </c>
      <c r="O33" s="241">
        <f t="shared" si="107"/>
        <v>24</v>
      </c>
      <c r="P33" s="241">
        <f t="shared" si="107"/>
        <v>0</v>
      </c>
      <c r="Q33" s="241">
        <f t="shared" si="107"/>
        <v>2</v>
      </c>
      <c r="R33" s="270">
        <f t="shared" si="107"/>
        <v>0</v>
      </c>
      <c r="S33" s="269">
        <f>SUM(T33:AE33)</f>
        <v>99</v>
      </c>
      <c r="T33" s="241">
        <f>'表15-2'!T33+'表15-3'!T33</f>
        <v>2</v>
      </c>
      <c r="U33" s="241">
        <f>'表15-2'!U33+'表15-3'!U33</f>
        <v>8</v>
      </c>
      <c r="V33" s="241">
        <f>'表15-2'!V33+'表15-3'!V33</f>
        <v>15</v>
      </c>
      <c r="W33" s="241">
        <f>'表15-2'!W33+'表15-3'!W33</f>
        <v>7</v>
      </c>
      <c r="X33" s="241">
        <f>'表15-2'!X33+'表15-3'!X33</f>
        <v>4</v>
      </c>
      <c r="Y33" s="241">
        <f>'表15-2'!Y33+'表15-3'!Y33</f>
        <v>5</v>
      </c>
      <c r="Z33" s="241">
        <f>'表15-2'!Z33+'表15-3'!Z33</f>
        <v>5</v>
      </c>
      <c r="AA33" s="241">
        <f>'表15-2'!AA33+'表15-3'!AA33</f>
        <v>32</v>
      </c>
      <c r="AB33" s="241">
        <f>'表15-2'!AB33+'表15-3'!AB33</f>
        <v>19</v>
      </c>
      <c r="AC33" s="241">
        <f>'表15-2'!AC33+'表15-3'!AC33</f>
        <v>0</v>
      </c>
      <c r="AD33" s="241">
        <f>'表15-2'!AD33+'表15-3'!AD33</f>
        <v>2</v>
      </c>
      <c r="AE33" s="241">
        <f>'表15-2'!AE33+'表15-3'!AE33</f>
        <v>0</v>
      </c>
      <c r="AF33" s="269">
        <f>SUM(AG33:AR33)</f>
        <v>27</v>
      </c>
      <c r="AG33" s="241">
        <f>'表15-2'!AG33+'表15-3'!AG33</f>
        <v>0</v>
      </c>
      <c r="AH33" s="241">
        <f>'表15-2'!AH33+'表15-3'!AH33</f>
        <v>0</v>
      </c>
      <c r="AI33" s="241">
        <f>'表15-2'!AI33+'表15-3'!AI33</f>
        <v>0</v>
      </c>
      <c r="AJ33" s="241">
        <f>'表15-2'!AJ33+'表15-3'!AJ33</f>
        <v>0</v>
      </c>
      <c r="AK33" s="241">
        <f>'表15-2'!AK33+'表15-3'!AK33</f>
        <v>1</v>
      </c>
      <c r="AL33" s="241">
        <f>'表15-2'!AL33+'表15-3'!AL33</f>
        <v>2</v>
      </c>
      <c r="AM33" s="241">
        <f>'表15-2'!AM33+'表15-3'!AM33</f>
        <v>2</v>
      </c>
      <c r="AN33" s="241">
        <f>'表15-2'!AN33+'表15-3'!AN33</f>
        <v>17</v>
      </c>
      <c r="AO33" s="241">
        <f>'表15-2'!AO33+'表15-3'!AO33</f>
        <v>5</v>
      </c>
      <c r="AP33" s="241">
        <f>'表15-2'!AP33+'表15-3'!AP33</f>
        <v>0</v>
      </c>
      <c r="AQ33" s="241">
        <f>'表15-2'!AQ33+'表15-3'!AQ33</f>
        <v>0</v>
      </c>
      <c r="AR33" s="271">
        <f>'表15-2'!AR33+'表15-3'!AR33</f>
        <v>0</v>
      </c>
      <c r="AT33" s="11">
        <f t="shared" si="6"/>
        <v>126</v>
      </c>
      <c r="AU33" s="11">
        <f t="shared" si="7"/>
        <v>99</v>
      </c>
      <c r="AV33" s="11">
        <f t="shared" si="11"/>
        <v>27</v>
      </c>
      <c r="AW33" s="41">
        <f t="shared" ref="AW33" si="108">AT33-F33</f>
        <v>0</v>
      </c>
      <c r="AX33" s="41">
        <f t="shared" ref="AX33" si="109">AU33-S33</f>
        <v>0</v>
      </c>
      <c r="AY33" s="41">
        <f t="shared" ref="AY33" si="110">AV33-AF33</f>
        <v>0</v>
      </c>
    </row>
    <row r="34" spans="2:51" ht="27.9" customHeight="1" x14ac:dyDescent="0.2">
      <c r="B34" s="78"/>
      <c r="C34" s="261"/>
      <c r="D34" s="285"/>
      <c r="E34" s="286"/>
      <c r="F34" s="293"/>
      <c r="G34" s="302">
        <f>IFERROR(G33/$F33,"-")</f>
        <v>1.5873015873015872E-2</v>
      </c>
      <c r="H34" s="302">
        <f t="shared" ref="H34:R34" si="111">IFERROR(H33/$F33,"-")</f>
        <v>6.3492063492063489E-2</v>
      </c>
      <c r="I34" s="302">
        <f t="shared" si="111"/>
        <v>0.11904761904761904</v>
      </c>
      <c r="J34" s="302">
        <f t="shared" si="111"/>
        <v>5.5555555555555552E-2</v>
      </c>
      <c r="K34" s="302">
        <f t="shared" si="111"/>
        <v>3.968253968253968E-2</v>
      </c>
      <c r="L34" s="302">
        <f t="shared" si="111"/>
        <v>5.5555555555555552E-2</v>
      </c>
      <c r="M34" s="289">
        <f t="shared" si="111"/>
        <v>5.5555555555555552E-2</v>
      </c>
      <c r="N34" s="289">
        <f t="shared" si="111"/>
        <v>0.3888888888888889</v>
      </c>
      <c r="O34" s="289">
        <f t="shared" si="111"/>
        <v>0.19047619047619047</v>
      </c>
      <c r="P34" s="289">
        <f t="shared" si="111"/>
        <v>0</v>
      </c>
      <c r="Q34" s="290">
        <f t="shared" si="111"/>
        <v>1.5873015873015872E-2</v>
      </c>
      <c r="R34" s="308">
        <f t="shared" si="111"/>
        <v>0</v>
      </c>
      <c r="S34" s="293"/>
      <c r="T34" s="302">
        <f>IFERROR(T33/$S33,"-")</f>
        <v>2.0202020202020204E-2</v>
      </c>
      <c r="U34" s="302">
        <f t="shared" ref="U34:AE34" si="112">IFERROR(U33/$S33,"-")</f>
        <v>8.0808080808080815E-2</v>
      </c>
      <c r="V34" s="302">
        <f t="shared" si="112"/>
        <v>0.15151515151515152</v>
      </c>
      <c r="W34" s="302">
        <f t="shared" si="112"/>
        <v>7.0707070707070704E-2</v>
      </c>
      <c r="X34" s="302">
        <f t="shared" si="112"/>
        <v>4.0404040404040407E-2</v>
      </c>
      <c r="Y34" s="302">
        <f t="shared" si="112"/>
        <v>5.0505050505050504E-2</v>
      </c>
      <c r="Z34" s="289">
        <f t="shared" si="112"/>
        <v>5.0505050505050504E-2</v>
      </c>
      <c r="AA34" s="289">
        <f t="shared" si="112"/>
        <v>0.32323232323232326</v>
      </c>
      <c r="AB34" s="289">
        <f t="shared" si="112"/>
        <v>0.19191919191919191</v>
      </c>
      <c r="AC34" s="289">
        <f t="shared" si="112"/>
        <v>0</v>
      </c>
      <c r="AD34" s="290">
        <f t="shared" si="112"/>
        <v>2.0202020202020204E-2</v>
      </c>
      <c r="AE34" s="303">
        <f t="shared" si="112"/>
        <v>0</v>
      </c>
      <c r="AF34" s="293"/>
      <c r="AG34" s="300">
        <f>IFERROR(AG33/$AF33,"-")</f>
        <v>0</v>
      </c>
      <c r="AH34" s="300">
        <f t="shared" ref="AH34:AR34" si="113">IFERROR(AH33/$AF33,"-")</f>
        <v>0</v>
      </c>
      <c r="AI34" s="300">
        <f t="shared" si="113"/>
        <v>0</v>
      </c>
      <c r="AJ34" s="300">
        <f t="shared" si="113"/>
        <v>0</v>
      </c>
      <c r="AK34" s="300">
        <f t="shared" si="113"/>
        <v>3.7037037037037035E-2</v>
      </c>
      <c r="AL34" s="300">
        <f t="shared" si="113"/>
        <v>7.407407407407407E-2</v>
      </c>
      <c r="AM34" s="289">
        <f t="shared" si="113"/>
        <v>7.407407407407407E-2</v>
      </c>
      <c r="AN34" s="289">
        <f t="shared" si="113"/>
        <v>0.62962962962962965</v>
      </c>
      <c r="AO34" s="289">
        <f t="shared" si="113"/>
        <v>0.18518518518518517</v>
      </c>
      <c r="AP34" s="289">
        <f t="shared" si="113"/>
        <v>0</v>
      </c>
      <c r="AQ34" s="290">
        <f t="shared" si="113"/>
        <v>0</v>
      </c>
      <c r="AR34" s="304">
        <f t="shared" si="113"/>
        <v>0</v>
      </c>
      <c r="AT34" s="51">
        <f t="shared" si="6"/>
        <v>1</v>
      </c>
      <c r="AU34" s="51">
        <f t="shared" si="7"/>
        <v>1</v>
      </c>
      <c r="AV34" s="51">
        <f t="shared" si="11"/>
        <v>1</v>
      </c>
      <c r="AW34" s="41">
        <f t="shared" ref="AW34:AY34" si="114">1-AT34</f>
        <v>0</v>
      </c>
      <c r="AX34" s="41">
        <f t="shared" si="114"/>
        <v>0</v>
      </c>
      <c r="AY34" s="41">
        <f t="shared" si="114"/>
        <v>0</v>
      </c>
    </row>
    <row r="35" spans="2:51" ht="27.9" customHeight="1" x14ac:dyDescent="0.2">
      <c r="B35" s="78"/>
      <c r="C35" s="252" t="s">
        <v>305</v>
      </c>
      <c r="D35" s="305">
        <f>[1]表1!E47</f>
        <v>26</v>
      </c>
      <c r="E35" s="297">
        <f>[1]表1!G47</f>
        <v>19</v>
      </c>
      <c r="F35" s="269">
        <f t="shared" ref="F35" si="115">SUM(G35:R35)</f>
        <v>602</v>
      </c>
      <c r="G35" s="241">
        <f t="shared" ref="G35:R35" si="116">T35+AG35</f>
        <v>22</v>
      </c>
      <c r="H35" s="241">
        <f t="shared" si="116"/>
        <v>76</v>
      </c>
      <c r="I35" s="241">
        <f t="shared" si="116"/>
        <v>62</v>
      </c>
      <c r="J35" s="241">
        <f t="shared" si="116"/>
        <v>50</v>
      </c>
      <c r="K35" s="241">
        <f t="shared" si="116"/>
        <v>25</v>
      </c>
      <c r="L35" s="241">
        <f t="shared" si="116"/>
        <v>17</v>
      </c>
      <c r="M35" s="241">
        <f t="shared" si="116"/>
        <v>34</v>
      </c>
      <c r="N35" s="241">
        <f t="shared" si="116"/>
        <v>176</v>
      </c>
      <c r="O35" s="241">
        <f t="shared" si="116"/>
        <v>78</v>
      </c>
      <c r="P35" s="241">
        <f t="shared" si="116"/>
        <v>41</v>
      </c>
      <c r="Q35" s="241">
        <f t="shared" si="116"/>
        <v>21</v>
      </c>
      <c r="R35" s="270">
        <f t="shared" si="116"/>
        <v>0</v>
      </c>
      <c r="S35" s="269">
        <f>SUM(T35:AE35)</f>
        <v>528</v>
      </c>
      <c r="T35" s="241">
        <f>'表15-2'!T35+'表15-3'!T35</f>
        <v>18</v>
      </c>
      <c r="U35" s="241">
        <f>'表15-2'!U35+'表15-3'!U35</f>
        <v>70</v>
      </c>
      <c r="V35" s="241">
        <f>'表15-2'!V35+'表15-3'!V35</f>
        <v>54</v>
      </c>
      <c r="W35" s="241">
        <f>'表15-2'!W35+'表15-3'!W35</f>
        <v>40</v>
      </c>
      <c r="X35" s="241">
        <f>'表15-2'!X35+'表15-3'!X35</f>
        <v>22</v>
      </c>
      <c r="Y35" s="241">
        <f>'表15-2'!Y35+'表15-3'!Y35</f>
        <v>15</v>
      </c>
      <c r="Z35" s="241">
        <f>'表15-2'!Z35+'表15-3'!Z35</f>
        <v>32</v>
      </c>
      <c r="AA35" s="241">
        <f>'表15-2'!AA35+'表15-3'!AA35</f>
        <v>167</v>
      </c>
      <c r="AB35" s="241">
        <f>'表15-2'!AB35+'表15-3'!AB35</f>
        <v>74</v>
      </c>
      <c r="AC35" s="241">
        <f>'表15-2'!AC35+'表15-3'!AC35</f>
        <v>30</v>
      </c>
      <c r="AD35" s="241">
        <f>'表15-2'!AD35+'表15-3'!AD35</f>
        <v>6</v>
      </c>
      <c r="AE35" s="241">
        <f>'表15-2'!AE35+'表15-3'!AE35</f>
        <v>0</v>
      </c>
      <c r="AF35" s="269">
        <f>SUM(AG35:AR35)</f>
        <v>74</v>
      </c>
      <c r="AG35" s="241">
        <f>'表15-2'!AG35+'表15-3'!AG35</f>
        <v>4</v>
      </c>
      <c r="AH35" s="241">
        <f>'表15-2'!AH35+'表15-3'!AH35</f>
        <v>6</v>
      </c>
      <c r="AI35" s="241">
        <f>'表15-2'!AI35+'表15-3'!AI35</f>
        <v>8</v>
      </c>
      <c r="AJ35" s="241">
        <f>'表15-2'!AJ35+'表15-3'!AJ35</f>
        <v>10</v>
      </c>
      <c r="AK35" s="241">
        <f>'表15-2'!AK35+'表15-3'!AK35</f>
        <v>3</v>
      </c>
      <c r="AL35" s="241">
        <f>'表15-2'!AL35+'表15-3'!AL35</f>
        <v>2</v>
      </c>
      <c r="AM35" s="241">
        <f>'表15-2'!AM35+'表15-3'!AM35</f>
        <v>2</v>
      </c>
      <c r="AN35" s="241">
        <f>'表15-2'!AN35+'表15-3'!AN35</f>
        <v>9</v>
      </c>
      <c r="AO35" s="241">
        <f>'表15-2'!AO35+'表15-3'!AO35</f>
        <v>4</v>
      </c>
      <c r="AP35" s="241">
        <f>'表15-2'!AP35+'表15-3'!AP35</f>
        <v>11</v>
      </c>
      <c r="AQ35" s="241">
        <f>'表15-2'!AQ35+'表15-3'!AQ35</f>
        <v>15</v>
      </c>
      <c r="AR35" s="271">
        <f>'表15-2'!AR35+'表15-3'!AR35</f>
        <v>0</v>
      </c>
      <c r="AT35" s="11">
        <f t="shared" si="6"/>
        <v>602</v>
      </c>
      <c r="AU35" s="11">
        <f t="shared" si="7"/>
        <v>528</v>
      </c>
      <c r="AV35" s="11">
        <f t="shared" si="11"/>
        <v>74</v>
      </c>
      <c r="AW35" s="41">
        <f t="shared" ref="AW35" si="117">AT35-F35</f>
        <v>0</v>
      </c>
      <c r="AX35" s="41">
        <f t="shared" ref="AX35" si="118">AU35-S35</f>
        <v>0</v>
      </c>
      <c r="AY35" s="41">
        <f t="shared" ref="AY35" si="119">AV35-AF35</f>
        <v>0</v>
      </c>
    </row>
    <row r="36" spans="2:51" ht="27.9" customHeight="1" thickBot="1" x14ac:dyDescent="0.25">
      <c r="B36" s="78"/>
      <c r="C36" s="318"/>
      <c r="D36" s="326"/>
      <c r="E36" s="319"/>
      <c r="F36" s="274"/>
      <c r="G36" s="275">
        <f>IFERROR(G35/$F35,"-")</f>
        <v>3.6544850498338874E-2</v>
      </c>
      <c r="H36" s="275">
        <f t="shared" ref="H36:R36" si="120">IFERROR(H35/$F35,"-")</f>
        <v>0.12624584717607973</v>
      </c>
      <c r="I36" s="275">
        <f t="shared" si="120"/>
        <v>0.10299003322259136</v>
      </c>
      <c r="J36" s="275">
        <f t="shared" si="120"/>
        <v>8.3056478405315617E-2</v>
      </c>
      <c r="K36" s="275">
        <f t="shared" si="120"/>
        <v>4.1528239202657809E-2</v>
      </c>
      <c r="L36" s="275">
        <f t="shared" si="120"/>
        <v>2.823920265780731E-2</v>
      </c>
      <c r="M36" s="327">
        <f t="shared" si="120"/>
        <v>5.647840531561462E-2</v>
      </c>
      <c r="N36" s="327">
        <f t="shared" si="120"/>
        <v>0.29235880398671099</v>
      </c>
      <c r="O36" s="327">
        <f t="shared" si="120"/>
        <v>0.12956810631229235</v>
      </c>
      <c r="P36" s="327">
        <f t="shared" si="120"/>
        <v>6.8106312292358806E-2</v>
      </c>
      <c r="Q36" s="328">
        <f t="shared" si="120"/>
        <v>3.4883720930232558E-2</v>
      </c>
      <c r="R36" s="276">
        <f t="shared" si="120"/>
        <v>0</v>
      </c>
      <c r="S36" s="274"/>
      <c r="T36" s="275">
        <f>IFERROR(T35/$S35,"-")</f>
        <v>3.4090909090909088E-2</v>
      </c>
      <c r="U36" s="275">
        <f t="shared" ref="U36:AE36" si="121">IFERROR(U35/$S35,"-")</f>
        <v>0.13257575757575757</v>
      </c>
      <c r="V36" s="275">
        <f t="shared" si="121"/>
        <v>0.10227272727272728</v>
      </c>
      <c r="W36" s="275">
        <f t="shared" si="121"/>
        <v>7.575757575757576E-2</v>
      </c>
      <c r="X36" s="275">
        <f t="shared" si="121"/>
        <v>4.1666666666666664E-2</v>
      </c>
      <c r="Y36" s="275">
        <f t="shared" si="121"/>
        <v>2.8409090909090908E-2</v>
      </c>
      <c r="Z36" s="327">
        <f t="shared" si="121"/>
        <v>6.0606060606060608E-2</v>
      </c>
      <c r="AA36" s="327">
        <f t="shared" si="121"/>
        <v>0.31628787878787878</v>
      </c>
      <c r="AB36" s="327">
        <f t="shared" si="121"/>
        <v>0.14015151515151514</v>
      </c>
      <c r="AC36" s="327">
        <f t="shared" si="121"/>
        <v>5.6818181818181816E-2</v>
      </c>
      <c r="AD36" s="328">
        <f t="shared" si="121"/>
        <v>1.1363636363636364E-2</v>
      </c>
      <c r="AE36" s="277">
        <f t="shared" si="121"/>
        <v>0</v>
      </c>
      <c r="AF36" s="274"/>
      <c r="AG36" s="275">
        <f>IFERROR(AG35/$AF35,"-")</f>
        <v>5.4054054054054057E-2</v>
      </c>
      <c r="AH36" s="275">
        <f t="shared" ref="AH36:AR36" si="122">IFERROR(AH35/$AF35,"-")</f>
        <v>8.1081081081081086E-2</v>
      </c>
      <c r="AI36" s="275">
        <f t="shared" si="122"/>
        <v>0.10810810810810811</v>
      </c>
      <c r="AJ36" s="275">
        <f t="shared" si="122"/>
        <v>0.13513513513513514</v>
      </c>
      <c r="AK36" s="275">
        <f t="shared" si="122"/>
        <v>4.0540540540540543E-2</v>
      </c>
      <c r="AL36" s="275">
        <f t="shared" si="122"/>
        <v>2.7027027027027029E-2</v>
      </c>
      <c r="AM36" s="327">
        <f t="shared" si="122"/>
        <v>2.7027027027027029E-2</v>
      </c>
      <c r="AN36" s="327">
        <f t="shared" si="122"/>
        <v>0.12162162162162163</v>
      </c>
      <c r="AO36" s="327">
        <f t="shared" si="122"/>
        <v>5.4054054054054057E-2</v>
      </c>
      <c r="AP36" s="327">
        <f t="shared" si="122"/>
        <v>0.14864864864864866</v>
      </c>
      <c r="AQ36" s="328">
        <f t="shared" si="122"/>
        <v>0.20270270270270271</v>
      </c>
      <c r="AR36" s="277">
        <f t="shared" si="122"/>
        <v>0</v>
      </c>
      <c r="AT36" s="51">
        <f t="shared" si="6"/>
        <v>0.99999999999999989</v>
      </c>
      <c r="AU36" s="51">
        <f t="shared" si="7"/>
        <v>0.99999999999999989</v>
      </c>
      <c r="AV36" s="51">
        <f t="shared" si="11"/>
        <v>1</v>
      </c>
      <c r="AW36" s="41">
        <f t="shared" ref="AW36:AY36" si="123">1-AT36</f>
        <v>0</v>
      </c>
      <c r="AX36" s="41">
        <f t="shared" si="123"/>
        <v>0</v>
      </c>
      <c r="AY36" s="41">
        <f t="shared" si="123"/>
        <v>0</v>
      </c>
    </row>
    <row r="37" spans="2:51" ht="27.9" customHeight="1" thickTop="1" x14ac:dyDescent="0.2">
      <c r="B37" s="78"/>
      <c r="C37" s="329" t="s">
        <v>261</v>
      </c>
      <c r="D37" s="330">
        <f>D27+D29+D31+D33</f>
        <v>274</v>
      </c>
      <c r="E37" s="330">
        <f>E27+E29+E31+E33</f>
        <v>216</v>
      </c>
      <c r="F37" s="298">
        <f>SUM(G37:R37)</f>
        <v>263</v>
      </c>
      <c r="G37" s="306">
        <f t="shared" ref="G37:R37" si="124">T37+AG37</f>
        <v>2</v>
      </c>
      <c r="H37" s="306">
        <f t="shared" si="124"/>
        <v>16</v>
      </c>
      <c r="I37" s="306">
        <f t="shared" si="124"/>
        <v>24</v>
      </c>
      <c r="J37" s="306">
        <f t="shared" si="124"/>
        <v>14</v>
      </c>
      <c r="K37" s="306">
        <f t="shared" si="124"/>
        <v>10</v>
      </c>
      <c r="L37" s="306">
        <f t="shared" si="124"/>
        <v>13</v>
      </c>
      <c r="M37" s="306">
        <f t="shared" si="124"/>
        <v>13</v>
      </c>
      <c r="N37" s="306">
        <f t="shared" si="124"/>
        <v>83</v>
      </c>
      <c r="O37" s="306">
        <f t="shared" si="124"/>
        <v>71</v>
      </c>
      <c r="P37" s="306">
        <f t="shared" si="124"/>
        <v>10</v>
      </c>
      <c r="Q37" s="306">
        <f t="shared" si="124"/>
        <v>4</v>
      </c>
      <c r="R37" s="307">
        <f t="shared" si="124"/>
        <v>3</v>
      </c>
      <c r="S37" s="298">
        <f>SUM(T37:AE37)</f>
        <v>208</v>
      </c>
      <c r="T37" s="306">
        <f t="shared" ref="T37:AE37" si="125">T27+T29+T31+T33</f>
        <v>2</v>
      </c>
      <c r="U37" s="306">
        <f t="shared" si="125"/>
        <v>16</v>
      </c>
      <c r="V37" s="306">
        <f t="shared" si="125"/>
        <v>24</v>
      </c>
      <c r="W37" s="306">
        <f t="shared" si="125"/>
        <v>13</v>
      </c>
      <c r="X37" s="306">
        <f t="shared" si="125"/>
        <v>9</v>
      </c>
      <c r="Y37" s="306">
        <f t="shared" si="125"/>
        <v>10</v>
      </c>
      <c r="Z37" s="306">
        <f t="shared" si="125"/>
        <v>11</v>
      </c>
      <c r="AA37" s="306">
        <f t="shared" si="125"/>
        <v>55</v>
      </c>
      <c r="AB37" s="306">
        <f t="shared" si="125"/>
        <v>58</v>
      </c>
      <c r="AC37" s="306">
        <f t="shared" si="125"/>
        <v>4</v>
      </c>
      <c r="AD37" s="306">
        <f t="shared" si="125"/>
        <v>3</v>
      </c>
      <c r="AE37" s="311">
        <f t="shared" si="125"/>
        <v>3</v>
      </c>
      <c r="AF37" s="298">
        <f>SUM(AG37:AR37)</f>
        <v>55</v>
      </c>
      <c r="AG37" s="306">
        <f t="shared" ref="AG37:AR37" si="126">AG27+AG29+AG31+AG33</f>
        <v>0</v>
      </c>
      <c r="AH37" s="306">
        <f t="shared" si="126"/>
        <v>0</v>
      </c>
      <c r="AI37" s="306">
        <f t="shared" si="126"/>
        <v>0</v>
      </c>
      <c r="AJ37" s="306">
        <f t="shared" si="126"/>
        <v>1</v>
      </c>
      <c r="AK37" s="306">
        <f t="shared" si="126"/>
        <v>1</v>
      </c>
      <c r="AL37" s="306">
        <f t="shared" si="126"/>
        <v>3</v>
      </c>
      <c r="AM37" s="306">
        <f t="shared" si="126"/>
        <v>2</v>
      </c>
      <c r="AN37" s="306">
        <f t="shared" si="126"/>
        <v>28</v>
      </c>
      <c r="AO37" s="306">
        <f t="shared" si="126"/>
        <v>13</v>
      </c>
      <c r="AP37" s="306">
        <f t="shared" si="126"/>
        <v>6</v>
      </c>
      <c r="AQ37" s="306">
        <f t="shared" si="126"/>
        <v>1</v>
      </c>
      <c r="AR37" s="311">
        <f t="shared" si="126"/>
        <v>0</v>
      </c>
      <c r="AT37" s="11">
        <f t="shared" si="6"/>
        <v>263</v>
      </c>
      <c r="AU37" s="11">
        <f t="shared" si="7"/>
        <v>208</v>
      </c>
      <c r="AV37" s="11">
        <f t="shared" si="11"/>
        <v>55</v>
      </c>
      <c r="AW37" s="41">
        <f t="shared" ref="AW37" si="127">AT37-F37</f>
        <v>0</v>
      </c>
      <c r="AX37" s="41">
        <f t="shared" ref="AX37" si="128">AU37-S37</f>
        <v>0</v>
      </c>
      <c r="AY37" s="41">
        <f t="shared" ref="AY37" si="129">AV37-AF37</f>
        <v>0</v>
      </c>
    </row>
    <row r="38" spans="2:51" ht="27.9" customHeight="1" x14ac:dyDescent="0.2">
      <c r="B38" s="78"/>
      <c r="C38" s="331" t="s">
        <v>262</v>
      </c>
      <c r="D38" s="273"/>
      <c r="E38" s="273"/>
      <c r="F38" s="293"/>
      <c r="G38" s="300">
        <f>IFERROR(G37/$F37,"-")</f>
        <v>7.6045627376425855E-3</v>
      </c>
      <c r="H38" s="300">
        <f t="shared" ref="H38:R38" si="130">IFERROR(H37/$F37,"-")</f>
        <v>6.0836501901140684E-2</v>
      </c>
      <c r="I38" s="300">
        <f t="shared" si="130"/>
        <v>9.125475285171103E-2</v>
      </c>
      <c r="J38" s="300">
        <f t="shared" si="130"/>
        <v>5.3231939163498096E-2</v>
      </c>
      <c r="K38" s="300">
        <f t="shared" si="130"/>
        <v>3.8022813688212927E-2</v>
      </c>
      <c r="L38" s="300">
        <f t="shared" si="130"/>
        <v>4.9429657794676805E-2</v>
      </c>
      <c r="M38" s="289">
        <f t="shared" si="130"/>
        <v>4.9429657794676805E-2</v>
      </c>
      <c r="N38" s="289">
        <f t="shared" si="130"/>
        <v>0.31558935361216728</v>
      </c>
      <c r="O38" s="289">
        <f t="shared" si="130"/>
        <v>0.26996197718631176</v>
      </c>
      <c r="P38" s="289">
        <f t="shared" si="130"/>
        <v>3.8022813688212927E-2</v>
      </c>
      <c r="Q38" s="290">
        <f t="shared" si="130"/>
        <v>1.5209125475285171E-2</v>
      </c>
      <c r="R38" s="301">
        <f t="shared" si="130"/>
        <v>1.1406844106463879E-2</v>
      </c>
      <c r="S38" s="293"/>
      <c r="T38" s="300">
        <f>IFERROR(T37/$S37,"-")</f>
        <v>9.6153846153846159E-3</v>
      </c>
      <c r="U38" s="300">
        <f t="shared" ref="U38:AE38" si="131">IFERROR(U37/$S37,"-")</f>
        <v>7.6923076923076927E-2</v>
      </c>
      <c r="V38" s="300">
        <f t="shared" si="131"/>
        <v>0.11538461538461539</v>
      </c>
      <c r="W38" s="300">
        <f t="shared" si="131"/>
        <v>6.25E-2</v>
      </c>
      <c r="X38" s="300">
        <f t="shared" si="131"/>
        <v>4.3269230769230768E-2</v>
      </c>
      <c r="Y38" s="300">
        <f t="shared" si="131"/>
        <v>4.807692307692308E-2</v>
      </c>
      <c r="Z38" s="289">
        <f t="shared" si="131"/>
        <v>5.2884615384615384E-2</v>
      </c>
      <c r="AA38" s="289">
        <f t="shared" si="131"/>
        <v>0.26442307692307693</v>
      </c>
      <c r="AB38" s="289">
        <f t="shared" si="131"/>
        <v>0.27884615384615385</v>
      </c>
      <c r="AC38" s="289">
        <f t="shared" si="131"/>
        <v>1.9230769230769232E-2</v>
      </c>
      <c r="AD38" s="290">
        <f t="shared" si="131"/>
        <v>1.4423076923076924E-2</v>
      </c>
      <c r="AE38" s="304">
        <f t="shared" si="131"/>
        <v>1.4423076923076924E-2</v>
      </c>
      <c r="AF38" s="293"/>
      <c r="AG38" s="300">
        <f>IFERROR(AG37/$AF37,"-")</f>
        <v>0</v>
      </c>
      <c r="AH38" s="300">
        <f t="shared" ref="AH38:AR38" si="132">IFERROR(AH37/$AF37,"-")</f>
        <v>0</v>
      </c>
      <c r="AI38" s="300">
        <f t="shared" si="132"/>
        <v>0</v>
      </c>
      <c r="AJ38" s="300">
        <f t="shared" si="132"/>
        <v>1.8181818181818181E-2</v>
      </c>
      <c r="AK38" s="300">
        <f t="shared" si="132"/>
        <v>1.8181818181818181E-2</v>
      </c>
      <c r="AL38" s="300">
        <f t="shared" si="132"/>
        <v>5.4545454545454543E-2</v>
      </c>
      <c r="AM38" s="289">
        <f t="shared" si="132"/>
        <v>3.6363636363636362E-2</v>
      </c>
      <c r="AN38" s="289">
        <f t="shared" si="132"/>
        <v>0.50909090909090904</v>
      </c>
      <c r="AO38" s="289">
        <f t="shared" si="132"/>
        <v>0.23636363636363636</v>
      </c>
      <c r="AP38" s="289">
        <f t="shared" si="132"/>
        <v>0.10909090909090909</v>
      </c>
      <c r="AQ38" s="290">
        <f t="shared" si="132"/>
        <v>1.8181818181818181E-2</v>
      </c>
      <c r="AR38" s="304">
        <f t="shared" si="132"/>
        <v>0</v>
      </c>
      <c r="AT38" s="51">
        <f t="shared" si="6"/>
        <v>0.99999999999999989</v>
      </c>
      <c r="AU38" s="51">
        <f t="shared" si="7"/>
        <v>1</v>
      </c>
      <c r="AV38" s="51">
        <f t="shared" si="11"/>
        <v>0.99999999999999989</v>
      </c>
      <c r="AW38" s="41">
        <f t="shared" ref="AW38:AY38" si="133">1-AT38</f>
        <v>0</v>
      </c>
      <c r="AX38" s="41">
        <f t="shared" si="133"/>
        <v>0</v>
      </c>
      <c r="AY38" s="41">
        <f t="shared" si="133"/>
        <v>0</v>
      </c>
    </row>
    <row r="39" spans="2:51" ht="27.9" customHeight="1" x14ac:dyDescent="0.2">
      <c r="B39" s="78"/>
      <c r="C39" s="329" t="s">
        <v>261</v>
      </c>
      <c r="D39" s="332">
        <f>D29+D31+D33+D35</f>
        <v>136</v>
      </c>
      <c r="E39" s="332">
        <f>E29+E31+E33+E35</f>
        <v>116</v>
      </c>
      <c r="F39" s="298">
        <f>SUM(G39:R39)</f>
        <v>810</v>
      </c>
      <c r="G39" s="306">
        <f t="shared" ref="G39:R39" si="134">T39+AG39</f>
        <v>24</v>
      </c>
      <c r="H39" s="306">
        <f t="shared" si="134"/>
        <v>89</v>
      </c>
      <c r="I39" s="306">
        <f t="shared" si="134"/>
        <v>80</v>
      </c>
      <c r="J39" s="306">
        <f t="shared" si="134"/>
        <v>61</v>
      </c>
      <c r="K39" s="306">
        <f t="shared" si="134"/>
        <v>32</v>
      </c>
      <c r="L39" s="306">
        <f t="shared" si="134"/>
        <v>26</v>
      </c>
      <c r="M39" s="306">
        <f t="shared" si="134"/>
        <v>45</v>
      </c>
      <c r="N39" s="306">
        <f t="shared" si="134"/>
        <v>243</v>
      </c>
      <c r="O39" s="306">
        <f t="shared" si="134"/>
        <v>133</v>
      </c>
      <c r="P39" s="306">
        <f t="shared" si="134"/>
        <v>50</v>
      </c>
      <c r="Q39" s="306">
        <f t="shared" si="134"/>
        <v>25</v>
      </c>
      <c r="R39" s="307">
        <f t="shared" si="134"/>
        <v>2</v>
      </c>
      <c r="S39" s="298">
        <f>SUM(T39:AE39)</f>
        <v>689</v>
      </c>
      <c r="T39" s="306">
        <f t="shared" ref="T39:AE39" si="135">T29+T31+T33+T35</f>
        <v>20</v>
      </c>
      <c r="U39" s="306">
        <f t="shared" si="135"/>
        <v>83</v>
      </c>
      <c r="V39" s="306">
        <f t="shared" si="135"/>
        <v>72</v>
      </c>
      <c r="W39" s="306">
        <f t="shared" si="135"/>
        <v>50</v>
      </c>
      <c r="X39" s="306">
        <f t="shared" si="135"/>
        <v>28</v>
      </c>
      <c r="Y39" s="306">
        <f t="shared" si="135"/>
        <v>22</v>
      </c>
      <c r="Z39" s="306">
        <f t="shared" si="135"/>
        <v>41</v>
      </c>
      <c r="AA39" s="306">
        <f t="shared" si="135"/>
        <v>211</v>
      </c>
      <c r="AB39" s="306">
        <f t="shared" si="135"/>
        <v>118</v>
      </c>
      <c r="AC39" s="306">
        <f t="shared" si="135"/>
        <v>33</v>
      </c>
      <c r="AD39" s="306">
        <f t="shared" si="135"/>
        <v>9</v>
      </c>
      <c r="AE39" s="311">
        <f t="shared" si="135"/>
        <v>2</v>
      </c>
      <c r="AF39" s="298">
        <f>SUM(AG39:AR39)</f>
        <v>121</v>
      </c>
      <c r="AG39" s="306">
        <f t="shared" ref="AG39:AR39" si="136">AG29+AG31+AG33+AG35</f>
        <v>4</v>
      </c>
      <c r="AH39" s="306">
        <f t="shared" si="136"/>
        <v>6</v>
      </c>
      <c r="AI39" s="306">
        <f t="shared" si="136"/>
        <v>8</v>
      </c>
      <c r="AJ39" s="306">
        <f t="shared" si="136"/>
        <v>11</v>
      </c>
      <c r="AK39" s="306">
        <f t="shared" si="136"/>
        <v>4</v>
      </c>
      <c r="AL39" s="306">
        <f t="shared" si="136"/>
        <v>4</v>
      </c>
      <c r="AM39" s="306">
        <f t="shared" si="136"/>
        <v>4</v>
      </c>
      <c r="AN39" s="306">
        <f t="shared" si="136"/>
        <v>32</v>
      </c>
      <c r="AO39" s="306">
        <f t="shared" si="136"/>
        <v>15</v>
      </c>
      <c r="AP39" s="306">
        <f t="shared" si="136"/>
        <v>17</v>
      </c>
      <c r="AQ39" s="306">
        <f t="shared" si="136"/>
        <v>16</v>
      </c>
      <c r="AR39" s="311">
        <f t="shared" si="136"/>
        <v>0</v>
      </c>
      <c r="AT39" s="11">
        <f t="shared" si="6"/>
        <v>810</v>
      </c>
      <c r="AU39" s="11">
        <f t="shared" si="7"/>
        <v>689</v>
      </c>
      <c r="AV39" s="11">
        <f t="shared" si="11"/>
        <v>121</v>
      </c>
      <c r="AW39" s="41">
        <f t="shared" ref="AW39" si="137">AT39-F39</f>
        <v>0</v>
      </c>
      <c r="AX39" s="41">
        <f t="shared" ref="AX39" si="138">AU39-S39</f>
        <v>0</v>
      </c>
      <c r="AY39" s="41">
        <f t="shared" ref="AY39" si="139">AV39-AF39</f>
        <v>0</v>
      </c>
    </row>
    <row r="40" spans="2:51" ht="27.9" customHeight="1" thickBot="1" x14ac:dyDescent="0.25">
      <c r="B40" s="125"/>
      <c r="C40" s="331" t="s">
        <v>263</v>
      </c>
      <c r="D40" s="333"/>
      <c r="E40" s="333"/>
      <c r="F40" s="334"/>
      <c r="G40" s="335">
        <f>IFERROR(G39/$F39,"-")</f>
        <v>2.9629629629629631E-2</v>
      </c>
      <c r="H40" s="335">
        <f t="shared" ref="H40:R40" si="140">IFERROR(H39/$F39,"-")</f>
        <v>0.10987654320987654</v>
      </c>
      <c r="I40" s="335">
        <f t="shared" si="140"/>
        <v>9.8765432098765427E-2</v>
      </c>
      <c r="J40" s="335">
        <f t="shared" si="140"/>
        <v>7.5308641975308649E-2</v>
      </c>
      <c r="K40" s="335">
        <f t="shared" si="140"/>
        <v>3.9506172839506172E-2</v>
      </c>
      <c r="L40" s="335">
        <f t="shared" si="140"/>
        <v>3.2098765432098768E-2</v>
      </c>
      <c r="M40" s="336">
        <f t="shared" si="140"/>
        <v>5.5555555555555552E-2</v>
      </c>
      <c r="N40" s="336">
        <f t="shared" si="140"/>
        <v>0.3</v>
      </c>
      <c r="O40" s="336">
        <f t="shared" si="140"/>
        <v>0.16419753086419753</v>
      </c>
      <c r="P40" s="336">
        <f t="shared" si="140"/>
        <v>6.1728395061728392E-2</v>
      </c>
      <c r="Q40" s="337">
        <f t="shared" si="140"/>
        <v>3.0864197530864196E-2</v>
      </c>
      <c r="R40" s="338">
        <f t="shared" si="140"/>
        <v>2.4691358024691358E-3</v>
      </c>
      <c r="S40" s="339"/>
      <c r="T40" s="335">
        <f>IFERROR(T39/$S39,"-")</f>
        <v>2.9027576197387519E-2</v>
      </c>
      <c r="U40" s="335">
        <f t="shared" ref="U40:AE40" si="141">IFERROR(U39/$S39,"-")</f>
        <v>0.1204644412191582</v>
      </c>
      <c r="V40" s="335">
        <f t="shared" si="141"/>
        <v>0.10449927431059507</v>
      </c>
      <c r="W40" s="335">
        <f t="shared" si="141"/>
        <v>7.2568940493468792E-2</v>
      </c>
      <c r="X40" s="335">
        <f t="shared" si="141"/>
        <v>4.0638606676342524E-2</v>
      </c>
      <c r="Y40" s="335">
        <f t="shared" si="141"/>
        <v>3.1930333817126268E-2</v>
      </c>
      <c r="Z40" s="336">
        <f t="shared" si="141"/>
        <v>5.9506531204644414E-2</v>
      </c>
      <c r="AA40" s="336">
        <f t="shared" si="141"/>
        <v>0.30624092888243831</v>
      </c>
      <c r="AB40" s="336">
        <f t="shared" si="141"/>
        <v>0.17126269956458637</v>
      </c>
      <c r="AC40" s="336">
        <f t="shared" si="141"/>
        <v>4.7895500725689405E-2</v>
      </c>
      <c r="AD40" s="337">
        <f t="shared" si="141"/>
        <v>1.3062409288824383E-2</v>
      </c>
      <c r="AE40" s="340">
        <f t="shared" si="141"/>
        <v>2.9027576197387518E-3</v>
      </c>
      <c r="AF40" s="339"/>
      <c r="AG40" s="335">
        <f>IFERROR(AG39/$AF39,"-")</f>
        <v>3.3057851239669422E-2</v>
      </c>
      <c r="AH40" s="335">
        <f t="shared" ref="AH40:AR40" si="142">IFERROR(AH39/$AF39,"-")</f>
        <v>4.9586776859504134E-2</v>
      </c>
      <c r="AI40" s="335">
        <f t="shared" si="142"/>
        <v>6.6115702479338845E-2</v>
      </c>
      <c r="AJ40" s="335">
        <f t="shared" si="142"/>
        <v>9.0909090909090912E-2</v>
      </c>
      <c r="AK40" s="335">
        <f t="shared" si="142"/>
        <v>3.3057851239669422E-2</v>
      </c>
      <c r="AL40" s="335">
        <f t="shared" si="142"/>
        <v>3.3057851239669422E-2</v>
      </c>
      <c r="AM40" s="336">
        <f t="shared" si="142"/>
        <v>3.3057851239669422E-2</v>
      </c>
      <c r="AN40" s="336">
        <f t="shared" si="142"/>
        <v>0.26446280991735538</v>
      </c>
      <c r="AO40" s="336">
        <f t="shared" si="142"/>
        <v>0.12396694214876033</v>
      </c>
      <c r="AP40" s="336">
        <f t="shared" si="142"/>
        <v>0.14049586776859505</v>
      </c>
      <c r="AQ40" s="337">
        <f t="shared" si="142"/>
        <v>0.13223140495867769</v>
      </c>
      <c r="AR40" s="340">
        <f t="shared" si="142"/>
        <v>0</v>
      </c>
      <c r="AT40" s="51">
        <f t="shared" si="6"/>
        <v>0.99999999999999989</v>
      </c>
      <c r="AU40" s="51">
        <f t="shared" si="7"/>
        <v>1</v>
      </c>
      <c r="AV40" s="51">
        <f t="shared" si="11"/>
        <v>1</v>
      </c>
      <c r="AW40" s="41">
        <f t="shared" ref="AW40:AY40" si="143">1-AT40</f>
        <v>0</v>
      </c>
      <c r="AX40" s="41">
        <f t="shared" si="143"/>
        <v>0</v>
      </c>
      <c r="AY40" s="41">
        <f t="shared" si="143"/>
        <v>0</v>
      </c>
    </row>
    <row r="41" spans="2:51" x14ac:dyDescent="0.2">
      <c r="B41" s="11" t="s">
        <v>306</v>
      </c>
    </row>
    <row r="43" spans="2:51" x14ac:dyDescent="0.2">
      <c r="B43" s="11" t="s">
        <v>265</v>
      </c>
      <c r="D43" s="11">
        <f t="shared" ref="D43" si="144">D25+D27+D29+D31+D33+D35</f>
        <v>379</v>
      </c>
      <c r="E43" s="11">
        <f>E25+E27+E29+E31+E33+E35</f>
        <v>283</v>
      </c>
      <c r="F43" s="11">
        <f>F25+F27+F29+F31+F33+F35</f>
        <v>872</v>
      </c>
      <c r="G43" s="11">
        <f>G25+G27+G29+G31+G33+G35</f>
        <v>24</v>
      </c>
      <c r="H43" s="11">
        <f t="shared" ref="H43:AR43" si="145">H25+H27+H29+H31+H33+H35</f>
        <v>92</v>
      </c>
      <c r="I43" s="11">
        <f t="shared" si="145"/>
        <v>86</v>
      </c>
      <c r="J43" s="11">
        <f t="shared" si="145"/>
        <v>64</v>
      </c>
      <c r="K43" s="11">
        <f t="shared" si="145"/>
        <v>35</v>
      </c>
      <c r="L43" s="11">
        <f t="shared" si="145"/>
        <v>31</v>
      </c>
      <c r="M43" s="11">
        <f t="shared" si="145"/>
        <v>48</v>
      </c>
      <c r="N43" s="11">
        <f t="shared" si="145"/>
        <v>262</v>
      </c>
      <c r="O43" s="11">
        <f t="shared" si="145"/>
        <v>150</v>
      </c>
      <c r="P43" s="11">
        <f t="shared" si="145"/>
        <v>52</v>
      </c>
      <c r="Q43" s="11">
        <f t="shared" si="145"/>
        <v>25</v>
      </c>
      <c r="R43" s="11">
        <f t="shared" si="145"/>
        <v>3</v>
      </c>
      <c r="S43" s="11">
        <f t="shared" si="145"/>
        <v>740</v>
      </c>
      <c r="T43" s="11">
        <f t="shared" si="145"/>
        <v>20</v>
      </c>
      <c r="U43" s="11">
        <f t="shared" si="145"/>
        <v>86</v>
      </c>
      <c r="V43" s="11">
        <f t="shared" si="145"/>
        <v>78</v>
      </c>
      <c r="W43" s="11">
        <f t="shared" si="145"/>
        <v>53</v>
      </c>
      <c r="X43" s="11">
        <f t="shared" si="145"/>
        <v>31</v>
      </c>
      <c r="Y43" s="11">
        <f>Y25+Y27+Y29+Y31+Y33+Y35</f>
        <v>26</v>
      </c>
      <c r="Z43" s="11">
        <f t="shared" si="145"/>
        <v>43</v>
      </c>
      <c r="AA43" s="11">
        <f t="shared" si="145"/>
        <v>223</v>
      </c>
      <c r="AB43" s="11">
        <f t="shared" si="145"/>
        <v>133</v>
      </c>
      <c r="AC43" s="11">
        <f t="shared" si="145"/>
        <v>35</v>
      </c>
      <c r="AD43" s="11">
        <f t="shared" si="145"/>
        <v>9</v>
      </c>
      <c r="AE43" s="11">
        <f t="shared" si="145"/>
        <v>3</v>
      </c>
      <c r="AF43" s="11">
        <f t="shared" si="145"/>
        <v>132</v>
      </c>
      <c r="AG43" s="11">
        <f t="shared" si="145"/>
        <v>4</v>
      </c>
      <c r="AH43" s="11">
        <f t="shared" si="145"/>
        <v>6</v>
      </c>
      <c r="AI43" s="11">
        <f t="shared" si="145"/>
        <v>8</v>
      </c>
      <c r="AJ43" s="11">
        <f t="shared" si="145"/>
        <v>11</v>
      </c>
      <c r="AK43" s="11">
        <f t="shared" si="145"/>
        <v>4</v>
      </c>
      <c r="AL43" s="11">
        <f t="shared" si="145"/>
        <v>5</v>
      </c>
      <c r="AM43" s="11">
        <f t="shared" si="145"/>
        <v>5</v>
      </c>
      <c r="AN43" s="11">
        <f t="shared" si="145"/>
        <v>39</v>
      </c>
      <c r="AO43" s="11">
        <f t="shared" si="145"/>
        <v>17</v>
      </c>
      <c r="AP43" s="11">
        <f t="shared" si="145"/>
        <v>17</v>
      </c>
      <c r="AQ43" s="11">
        <f t="shared" si="145"/>
        <v>16</v>
      </c>
      <c r="AR43" s="11">
        <f t="shared" si="145"/>
        <v>0</v>
      </c>
    </row>
    <row r="44" spans="2:51" ht="15" customHeight="1" x14ac:dyDescent="0.2">
      <c r="B44" t="s">
        <v>307</v>
      </c>
      <c r="G44" s="51">
        <f>G43/F43</f>
        <v>2.7522935779816515E-2</v>
      </c>
      <c r="H44" s="51">
        <f>H43/F43</f>
        <v>0.10550458715596331</v>
      </c>
      <c r="I44" s="51">
        <f>I43/F43</f>
        <v>9.862385321100918E-2</v>
      </c>
      <c r="J44" s="51">
        <f>J43/F43</f>
        <v>7.3394495412844041E-2</v>
      </c>
      <c r="K44" s="51">
        <f>K43/F43</f>
        <v>4.0137614678899085E-2</v>
      </c>
      <c r="L44" s="51">
        <f>L43/F43</f>
        <v>3.5550458715596332E-2</v>
      </c>
      <c r="M44" s="51">
        <f>M43/F43</f>
        <v>5.5045871559633031E-2</v>
      </c>
      <c r="N44" s="51">
        <f>N43/F43</f>
        <v>0.30045871559633025</v>
      </c>
      <c r="O44" s="51">
        <f>O43/F43</f>
        <v>0.17201834862385321</v>
      </c>
      <c r="P44" s="51">
        <f>P43/F43</f>
        <v>5.9633027522935783E-2</v>
      </c>
      <c r="Q44" s="51">
        <f>Q43/F43</f>
        <v>2.8669724770642203E-2</v>
      </c>
      <c r="R44" s="51">
        <f>R43/F43</f>
        <v>3.4403669724770644E-3</v>
      </c>
      <c r="S44" s="51"/>
      <c r="T44" s="51">
        <f>T43/S43</f>
        <v>2.7027027027027029E-2</v>
      </c>
      <c r="U44" s="51">
        <f>U43/S43</f>
        <v>0.11621621621621622</v>
      </c>
      <c r="V44" s="51">
        <f>V43/S43</f>
        <v>0.10540540540540541</v>
      </c>
      <c r="W44" s="51">
        <f>W43/S43</f>
        <v>7.1621621621621626E-2</v>
      </c>
      <c r="X44" s="51">
        <f>X43/S43</f>
        <v>4.1891891891891894E-2</v>
      </c>
      <c r="Y44" s="51">
        <f>Y43/S43</f>
        <v>3.5135135135135137E-2</v>
      </c>
      <c r="Z44" s="51">
        <f>Z43/S43</f>
        <v>5.8108108108108111E-2</v>
      </c>
      <c r="AA44" s="51">
        <f>AA43/S43</f>
        <v>0.30135135135135133</v>
      </c>
      <c r="AB44" s="51">
        <f>AB43/S43</f>
        <v>0.17972972972972973</v>
      </c>
      <c r="AC44" s="51">
        <f>AC43/S43</f>
        <v>4.72972972972973E-2</v>
      </c>
      <c r="AD44" s="51">
        <f>AD43/S43</f>
        <v>1.2162162162162163E-2</v>
      </c>
      <c r="AE44" s="51">
        <f>AE43/S43</f>
        <v>4.0540540540540543E-3</v>
      </c>
      <c r="AF44" s="51"/>
      <c r="AG44" s="51">
        <f>AG43/AF43</f>
        <v>3.0303030303030304E-2</v>
      </c>
      <c r="AH44" s="51">
        <f>AH43/AF43</f>
        <v>4.5454545454545456E-2</v>
      </c>
      <c r="AI44" s="51">
        <f>AI43/AF43</f>
        <v>6.0606060606060608E-2</v>
      </c>
      <c r="AJ44" s="51">
        <f>AJ43/AF43</f>
        <v>8.3333333333333329E-2</v>
      </c>
      <c r="AK44" s="51">
        <f>AK43/AF43</f>
        <v>3.0303030303030304E-2</v>
      </c>
      <c r="AL44" s="51">
        <f>AL43/AF43</f>
        <v>3.787878787878788E-2</v>
      </c>
      <c r="AM44" s="51">
        <f>AM43/AF43</f>
        <v>3.787878787878788E-2</v>
      </c>
      <c r="AN44" s="51">
        <f>AN43/AF43</f>
        <v>0.29545454545454547</v>
      </c>
      <c r="AO44" s="51">
        <f>AO43/AF43</f>
        <v>0.12878787878787878</v>
      </c>
      <c r="AP44" s="51">
        <f>AP43/AF43</f>
        <v>0.12878787878787878</v>
      </c>
      <c r="AQ44" s="51">
        <f>AQ43/AF43</f>
        <v>0.12121212121212122</v>
      </c>
      <c r="AR44" s="51">
        <f>AR43/AF43</f>
        <v>0</v>
      </c>
    </row>
    <row r="45" spans="2:51" x14ac:dyDescent="0.2">
      <c r="B45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</row>
    <row r="46" spans="2:51" x14ac:dyDescent="0.2">
      <c r="B46" t="s">
        <v>267</v>
      </c>
      <c r="D46" s="11">
        <f>D37+D35+D25</f>
        <v>379</v>
      </c>
      <c r="E46" s="11">
        <f t="shared" ref="E46:AR46" si="146">E37+E35+E25</f>
        <v>283</v>
      </c>
      <c r="F46" s="11">
        <f t="shared" si="146"/>
        <v>872</v>
      </c>
      <c r="G46" s="11">
        <f t="shared" si="146"/>
        <v>24</v>
      </c>
      <c r="H46" s="11">
        <f t="shared" si="146"/>
        <v>92</v>
      </c>
      <c r="I46" s="11">
        <f t="shared" si="146"/>
        <v>86</v>
      </c>
      <c r="J46" s="11">
        <f t="shared" si="146"/>
        <v>64</v>
      </c>
      <c r="K46" s="11">
        <f t="shared" si="146"/>
        <v>35</v>
      </c>
      <c r="L46" s="11">
        <f t="shared" si="146"/>
        <v>31</v>
      </c>
      <c r="M46" s="11">
        <f t="shared" si="146"/>
        <v>48</v>
      </c>
      <c r="N46" s="11">
        <f t="shared" si="146"/>
        <v>262</v>
      </c>
      <c r="O46" s="11">
        <f t="shared" si="146"/>
        <v>150</v>
      </c>
      <c r="P46" s="11">
        <f t="shared" si="146"/>
        <v>52</v>
      </c>
      <c r="Q46" s="11">
        <f t="shared" si="146"/>
        <v>25</v>
      </c>
      <c r="R46" s="11">
        <f t="shared" si="146"/>
        <v>3</v>
      </c>
      <c r="S46" s="11">
        <f t="shared" si="146"/>
        <v>740</v>
      </c>
      <c r="T46" s="11">
        <f t="shared" si="146"/>
        <v>20</v>
      </c>
      <c r="U46" s="11">
        <f t="shared" si="146"/>
        <v>86</v>
      </c>
      <c r="V46" s="11">
        <f t="shared" si="146"/>
        <v>78</v>
      </c>
      <c r="W46" s="11">
        <f t="shared" si="146"/>
        <v>53</v>
      </c>
      <c r="X46" s="11">
        <f t="shared" si="146"/>
        <v>31</v>
      </c>
      <c r="Y46" s="11">
        <f t="shared" si="146"/>
        <v>26</v>
      </c>
      <c r="Z46" s="11">
        <f t="shared" si="146"/>
        <v>43</v>
      </c>
      <c r="AA46" s="11">
        <f t="shared" si="146"/>
        <v>223</v>
      </c>
      <c r="AB46" s="11">
        <f t="shared" si="146"/>
        <v>133</v>
      </c>
      <c r="AC46" s="11">
        <f t="shared" si="146"/>
        <v>35</v>
      </c>
      <c r="AD46" s="11">
        <f t="shared" si="146"/>
        <v>9</v>
      </c>
      <c r="AE46" s="11">
        <f t="shared" si="146"/>
        <v>3</v>
      </c>
      <c r="AF46" s="11">
        <f t="shared" si="146"/>
        <v>132</v>
      </c>
      <c r="AG46" s="11">
        <f t="shared" si="146"/>
        <v>4</v>
      </c>
      <c r="AH46" s="11">
        <f t="shared" si="146"/>
        <v>6</v>
      </c>
      <c r="AI46" s="11">
        <f t="shared" si="146"/>
        <v>8</v>
      </c>
      <c r="AJ46" s="11">
        <f t="shared" si="146"/>
        <v>11</v>
      </c>
      <c r="AK46" s="11">
        <f t="shared" si="146"/>
        <v>4</v>
      </c>
      <c r="AL46" s="11">
        <f t="shared" si="146"/>
        <v>5</v>
      </c>
      <c r="AM46" s="11">
        <f t="shared" si="146"/>
        <v>5</v>
      </c>
      <c r="AN46" s="11">
        <f t="shared" si="146"/>
        <v>39</v>
      </c>
      <c r="AO46" s="11">
        <f t="shared" si="146"/>
        <v>17</v>
      </c>
      <c r="AP46" s="11">
        <f t="shared" si="146"/>
        <v>17</v>
      </c>
      <c r="AQ46" s="11">
        <f t="shared" si="146"/>
        <v>16</v>
      </c>
      <c r="AR46" s="11">
        <f t="shared" si="146"/>
        <v>0</v>
      </c>
    </row>
    <row r="47" spans="2:51" ht="14.25" customHeight="1" x14ac:dyDescent="0.2">
      <c r="B47"/>
      <c r="D47" s="11">
        <f>D39+D27+D25</f>
        <v>379</v>
      </c>
      <c r="E47" s="11">
        <f t="shared" ref="E47:AR47" si="147">E39+E27+E25</f>
        <v>283</v>
      </c>
      <c r="F47" s="11">
        <f t="shared" si="147"/>
        <v>872</v>
      </c>
      <c r="G47" s="11">
        <f t="shared" si="147"/>
        <v>24</v>
      </c>
      <c r="H47" s="11">
        <f t="shared" si="147"/>
        <v>92</v>
      </c>
      <c r="I47" s="11">
        <f t="shared" si="147"/>
        <v>86</v>
      </c>
      <c r="J47" s="11">
        <f t="shared" si="147"/>
        <v>64</v>
      </c>
      <c r="K47" s="11">
        <f t="shared" si="147"/>
        <v>35</v>
      </c>
      <c r="L47" s="11">
        <f t="shared" si="147"/>
        <v>31</v>
      </c>
      <c r="M47" s="11">
        <f t="shared" si="147"/>
        <v>48</v>
      </c>
      <c r="N47" s="11">
        <f t="shared" si="147"/>
        <v>262</v>
      </c>
      <c r="O47" s="11">
        <f t="shared" si="147"/>
        <v>150</v>
      </c>
      <c r="P47" s="11">
        <f t="shared" si="147"/>
        <v>52</v>
      </c>
      <c r="Q47" s="11">
        <f t="shared" si="147"/>
        <v>25</v>
      </c>
      <c r="R47" s="11">
        <f t="shared" si="147"/>
        <v>3</v>
      </c>
      <c r="S47" s="11">
        <f t="shared" si="147"/>
        <v>740</v>
      </c>
      <c r="T47" s="11">
        <f t="shared" si="147"/>
        <v>20</v>
      </c>
      <c r="U47" s="11">
        <f t="shared" si="147"/>
        <v>86</v>
      </c>
      <c r="V47" s="11">
        <f t="shared" si="147"/>
        <v>78</v>
      </c>
      <c r="W47" s="11">
        <f t="shared" si="147"/>
        <v>53</v>
      </c>
      <c r="X47" s="11">
        <f t="shared" si="147"/>
        <v>31</v>
      </c>
      <c r="Y47" s="11">
        <f t="shared" si="147"/>
        <v>26</v>
      </c>
      <c r="Z47" s="11">
        <f t="shared" si="147"/>
        <v>43</v>
      </c>
      <c r="AA47" s="11">
        <f t="shared" si="147"/>
        <v>223</v>
      </c>
      <c r="AB47" s="11">
        <f t="shared" si="147"/>
        <v>133</v>
      </c>
      <c r="AC47" s="11">
        <f t="shared" si="147"/>
        <v>35</v>
      </c>
      <c r="AD47" s="11">
        <f t="shared" si="147"/>
        <v>9</v>
      </c>
      <c r="AE47" s="11">
        <f t="shared" si="147"/>
        <v>3</v>
      </c>
      <c r="AF47" s="11">
        <f t="shared" si="147"/>
        <v>132</v>
      </c>
      <c r="AG47" s="11">
        <f t="shared" si="147"/>
        <v>4</v>
      </c>
      <c r="AH47" s="11">
        <f t="shared" si="147"/>
        <v>6</v>
      </c>
      <c r="AI47" s="11">
        <f t="shared" si="147"/>
        <v>8</v>
      </c>
      <c r="AJ47" s="11">
        <f t="shared" si="147"/>
        <v>11</v>
      </c>
      <c r="AK47" s="11">
        <f t="shared" si="147"/>
        <v>4</v>
      </c>
      <c r="AL47" s="11">
        <f t="shared" si="147"/>
        <v>5</v>
      </c>
      <c r="AM47" s="11">
        <f t="shared" si="147"/>
        <v>5</v>
      </c>
      <c r="AN47" s="11">
        <f t="shared" si="147"/>
        <v>39</v>
      </c>
      <c r="AO47" s="11">
        <f t="shared" si="147"/>
        <v>17</v>
      </c>
      <c r="AP47" s="11">
        <f t="shared" si="147"/>
        <v>17</v>
      </c>
      <c r="AQ47" s="11">
        <f t="shared" si="147"/>
        <v>16</v>
      </c>
      <c r="AR47" s="11">
        <f t="shared" si="147"/>
        <v>0</v>
      </c>
    </row>
    <row r="48" spans="2:51" x14ac:dyDescent="0.2">
      <c r="B48"/>
    </row>
    <row r="49" spans="2:44" x14ac:dyDescent="0.2">
      <c r="B49" s="237" t="s">
        <v>238</v>
      </c>
      <c r="D49" s="342">
        <f t="shared" ref="D49:AR50" si="148">D43-D11</f>
        <v>0</v>
      </c>
      <c r="E49" s="342">
        <f t="shared" si="148"/>
        <v>0</v>
      </c>
      <c r="F49" s="342">
        <f t="shared" si="148"/>
        <v>0</v>
      </c>
      <c r="G49" s="342">
        <f t="shared" si="148"/>
        <v>0</v>
      </c>
      <c r="H49" s="342">
        <f t="shared" si="148"/>
        <v>0</v>
      </c>
      <c r="I49" s="342">
        <f t="shared" si="148"/>
        <v>0</v>
      </c>
      <c r="J49" s="342">
        <f t="shared" si="148"/>
        <v>0</v>
      </c>
      <c r="K49" s="342">
        <f t="shared" si="148"/>
        <v>0</v>
      </c>
      <c r="L49" s="342">
        <f t="shared" si="148"/>
        <v>0</v>
      </c>
      <c r="M49" s="342">
        <f t="shared" si="148"/>
        <v>0</v>
      </c>
      <c r="N49" s="342">
        <f t="shared" si="148"/>
        <v>0</v>
      </c>
      <c r="O49" s="342">
        <f t="shared" si="148"/>
        <v>0</v>
      </c>
      <c r="P49" s="342">
        <f t="shared" si="148"/>
        <v>0</v>
      </c>
      <c r="Q49" s="342">
        <f t="shared" si="148"/>
        <v>0</v>
      </c>
      <c r="R49" s="342">
        <f t="shared" si="148"/>
        <v>0</v>
      </c>
      <c r="S49" s="342">
        <f t="shared" si="148"/>
        <v>0</v>
      </c>
      <c r="T49" s="342">
        <f t="shared" si="148"/>
        <v>0</v>
      </c>
      <c r="U49" s="342">
        <f t="shared" si="148"/>
        <v>0</v>
      </c>
      <c r="V49" s="342">
        <f t="shared" si="148"/>
        <v>0</v>
      </c>
      <c r="W49" s="342">
        <f t="shared" si="148"/>
        <v>0</v>
      </c>
      <c r="X49" s="342">
        <f t="shared" si="148"/>
        <v>0</v>
      </c>
      <c r="Y49" s="342">
        <f t="shared" si="148"/>
        <v>0</v>
      </c>
      <c r="Z49" s="342">
        <f t="shared" si="148"/>
        <v>0</v>
      </c>
      <c r="AA49" s="342">
        <f t="shared" si="148"/>
        <v>0</v>
      </c>
      <c r="AB49" s="342">
        <f t="shared" si="148"/>
        <v>0</v>
      </c>
      <c r="AC49" s="342">
        <f t="shared" si="148"/>
        <v>0</v>
      </c>
      <c r="AD49" s="342">
        <f t="shared" si="148"/>
        <v>0</v>
      </c>
      <c r="AE49" s="342">
        <f t="shared" si="148"/>
        <v>0</v>
      </c>
      <c r="AF49" s="342">
        <f t="shared" si="148"/>
        <v>0</v>
      </c>
      <c r="AG49" s="342">
        <f t="shared" si="148"/>
        <v>0</v>
      </c>
      <c r="AH49" s="342">
        <f t="shared" si="148"/>
        <v>0</v>
      </c>
      <c r="AI49" s="342">
        <f t="shared" si="148"/>
        <v>0</v>
      </c>
      <c r="AJ49" s="342">
        <f t="shared" si="148"/>
        <v>0</v>
      </c>
      <c r="AK49" s="342">
        <f t="shared" si="148"/>
        <v>0</v>
      </c>
      <c r="AL49" s="342">
        <f t="shared" si="148"/>
        <v>0</v>
      </c>
      <c r="AM49" s="342">
        <f t="shared" si="148"/>
        <v>0</v>
      </c>
      <c r="AN49" s="342">
        <f t="shared" si="148"/>
        <v>0</v>
      </c>
      <c r="AO49" s="342">
        <f t="shared" si="148"/>
        <v>0</v>
      </c>
      <c r="AP49" s="342">
        <f t="shared" si="148"/>
        <v>0</v>
      </c>
      <c r="AQ49" s="342">
        <f t="shared" si="148"/>
        <v>0</v>
      </c>
      <c r="AR49" s="342">
        <f t="shared" si="148"/>
        <v>0</v>
      </c>
    </row>
    <row r="50" spans="2:44" x14ac:dyDescent="0.2">
      <c r="D50" s="342">
        <f>D44-D12</f>
        <v>0</v>
      </c>
      <c r="E50" s="342"/>
      <c r="F50" s="342"/>
      <c r="G50" s="342">
        <f t="shared" si="148"/>
        <v>0</v>
      </c>
      <c r="H50" s="342">
        <f t="shared" si="148"/>
        <v>0</v>
      </c>
      <c r="I50" s="342">
        <f t="shared" si="148"/>
        <v>0</v>
      </c>
      <c r="J50" s="342">
        <f t="shared" si="148"/>
        <v>0</v>
      </c>
      <c r="K50" s="342">
        <f t="shared" si="148"/>
        <v>0</v>
      </c>
      <c r="L50" s="342">
        <f t="shared" si="148"/>
        <v>0</v>
      </c>
      <c r="M50" s="342">
        <f t="shared" si="148"/>
        <v>0</v>
      </c>
      <c r="N50" s="342">
        <f t="shared" si="148"/>
        <v>0</v>
      </c>
      <c r="O50" s="342">
        <f t="shared" si="148"/>
        <v>0</v>
      </c>
      <c r="P50" s="342">
        <f t="shared" si="148"/>
        <v>0</v>
      </c>
      <c r="Q50" s="342">
        <f t="shared" si="148"/>
        <v>0</v>
      </c>
      <c r="R50" s="342">
        <f t="shared" si="148"/>
        <v>0</v>
      </c>
      <c r="S50" s="342"/>
      <c r="T50" s="342">
        <f t="shared" si="148"/>
        <v>0</v>
      </c>
      <c r="U50" s="342">
        <f t="shared" si="148"/>
        <v>0</v>
      </c>
      <c r="V50" s="342">
        <f t="shared" si="148"/>
        <v>0</v>
      </c>
      <c r="W50" s="342">
        <f t="shared" si="148"/>
        <v>0</v>
      </c>
      <c r="X50" s="342">
        <f t="shared" si="148"/>
        <v>0</v>
      </c>
      <c r="Y50" s="342">
        <f t="shared" si="148"/>
        <v>0</v>
      </c>
      <c r="Z50" s="342">
        <f t="shared" si="148"/>
        <v>0</v>
      </c>
      <c r="AA50" s="342">
        <f t="shared" si="148"/>
        <v>0</v>
      </c>
      <c r="AB50" s="342">
        <f t="shared" si="148"/>
        <v>0</v>
      </c>
      <c r="AC50" s="342">
        <f t="shared" si="148"/>
        <v>0</v>
      </c>
      <c r="AD50" s="342">
        <f t="shared" si="148"/>
        <v>0</v>
      </c>
      <c r="AE50" s="342">
        <f t="shared" si="148"/>
        <v>0</v>
      </c>
      <c r="AF50" s="342"/>
      <c r="AG50" s="342">
        <f t="shared" si="148"/>
        <v>0</v>
      </c>
      <c r="AH50" s="342">
        <f t="shared" si="148"/>
        <v>0</v>
      </c>
      <c r="AI50" s="342">
        <f t="shared" si="148"/>
        <v>0</v>
      </c>
      <c r="AJ50" s="342">
        <f t="shared" si="148"/>
        <v>0</v>
      </c>
      <c r="AK50" s="342">
        <f t="shared" si="148"/>
        <v>0</v>
      </c>
      <c r="AL50" s="342">
        <f t="shared" si="148"/>
        <v>0</v>
      </c>
      <c r="AM50" s="342">
        <f t="shared" si="148"/>
        <v>0</v>
      </c>
      <c r="AN50" s="342">
        <f t="shared" si="148"/>
        <v>0</v>
      </c>
      <c r="AO50" s="342">
        <f t="shared" si="148"/>
        <v>0</v>
      </c>
      <c r="AP50" s="342">
        <f t="shared" si="148"/>
        <v>0</v>
      </c>
      <c r="AQ50" s="342">
        <f t="shared" si="148"/>
        <v>0</v>
      </c>
      <c r="AR50" s="342">
        <f t="shared" si="148"/>
        <v>0</v>
      </c>
    </row>
    <row r="51" spans="2:44" ht="13.5" customHeight="1" x14ac:dyDescent="0.2"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</row>
    <row r="52" spans="2:44" x14ac:dyDescent="0.2">
      <c r="D52" s="342">
        <f>D46-D43</f>
        <v>0</v>
      </c>
      <c r="E52" s="342">
        <f t="shared" ref="E52:AR52" si="149">E46-E43</f>
        <v>0</v>
      </c>
      <c r="F52" s="342">
        <f t="shared" si="149"/>
        <v>0</v>
      </c>
      <c r="G52" s="342">
        <f t="shared" si="149"/>
        <v>0</v>
      </c>
      <c r="H52" s="342">
        <f t="shared" si="149"/>
        <v>0</v>
      </c>
      <c r="I52" s="342">
        <f t="shared" si="149"/>
        <v>0</v>
      </c>
      <c r="J52" s="342">
        <f t="shared" si="149"/>
        <v>0</v>
      </c>
      <c r="K52" s="342">
        <f t="shared" si="149"/>
        <v>0</v>
      </c>
      <c r="L52" s="342">
        <f t="shared" si="149"/>
        <v>0</v>
      </c>
      <c r="M52" s="342">
        <f t="shared" si="149"/>
        <v>0</v>
      </c>
      <c r="N52" s="342">
        <f t="shared" si="149"/>
        <v>0</v>
      </c>
      <c r="O52" s="342">
        <f t="shared" si="149"/>
        <v>0</v>
      </c>
      <c r="P52" s="342">
        <f t="shared" si="149"/>
        <v>0</v>
      </c>
      <c r="Q52" s="342">
        <f t="shared" si="149"/>
        <v>0</v>
      </c>
      <c r="R52" s="342">
        <f t="shared" si="149"/>
        <v>0</v>
      </c>
      <c r="S52" s="342">
        <f t="shared" si="149"/>
        <v>0</v>
      </c>
      <c r="T52" s="342">
        <f t="shared" si="149"/>
        <v>0</v>
      </c>
      <c r="U52" s="342">
        <f t="shared" si="149"/>
        <v>0</v>
      </c>
      <c r="V52" s="342">
        <f t="shared" si="149"/>
        <v>0</v>
      </c>
      <c r="W52" s="342">
        <f t="shared" si="149"/>
        <v>0</v>
      </c>
      <c r="X52" s="342">
        <f t="shared" si="149"/>
        <v>0</v>
      </c>
      <c r="Y52" s="342">
        <f t="shared" si="149"/>
        <v>0</v>
      </c>
      <c r="Z52" s="342">
        <f t="shared" si="149"/>
        <v>0</v>
      </c>
      <c r="AA52" s="342">
        <f t="shared" si="149"/>
        <v>0</v>
      </c>
      <c r="AB52" s="342">
        <f t="shared" si="149"/>
        <v>0</v>
      </c>
      <c r="AC52" s="342">
        <f t="shared" si="149"/>
        <v>0</v>
      </c>
      <c r="AD52" s="342">
        <f t="shared" si="149"/>
        <v>0</v>
      </c>
      <c r="AE52" s="342">
        <f t="shared" si="149"/>
        <v>0</v>
      </c>
      <c r="AF52" s="342">
        <f t="shared" si="149"/>
        <v>0</v>
      </c>
      <c r="AG52" s="342">
        <f t="shared" si="149"/>
        <v>0</v>
      </c>
      <c r="AH52" s="342">
        <f t="shared" si="149"/>
        <v>0</v>
      </c>
      <c r="AI52" s="342">
        <f t="shared" si="149"/>
        <v>0</v>
      </c>
      <c r="AJ52" s="342">
        <f t="shared" si="149"/>
        <v>0</v>
      </c>
      <c r="AK52" s="342">
        <f t="shared" si="149"/>
        <v>0</v>
      </c>
      <c r="AL52" s="342">
        <f t="shared" si="149"/>
        <v>0</v>
      </c>
      <c r="AM52" s="342">
        <f t="shared" si="149"/>
        <v>0</v>
      </c>
      <c r="AN52" s="342">
        <f t="shared" si="149"/>
        <v>0</v>
      </c>
      <c r="AO52" s="342">
        <f t="shared" si="149"/>
        <v>0</v>
      </c>
      <c r="AP52" s="342">
        <f t="shared" si="149"/>
        <v>0</v>
      </c>
      <c r="AQ52" s="342">
        <f t="shared" si="149"/>
        <v>0</v>
      </c>
      <c r="AR52" s="342">
        <f t="shared" si="149"/>
        <v>0</v>
      </c>
    </row>
    <row r="53" spans="2:44" ht="13.5" customHeight="1" x14ac:dyDescent="0.2">
      <c r="D53" s="342">
        <f>D47-D43</f>
        <v>0</v>
      </c>
      <c r="E53" s="342">
        <f t="shared" ref="E53:AR53" si="150">E47-E43</f>
        <v>0</v>
      </c>
      <c r="F53" s="342">
        <f t="shared" si="150"/>
        <v>0</v>
      </c>
      <c r="G53" s="342">
        <f t="shared" si="150"/>
        <v>0</v>
      </c>
      <c r="H53" s="342">
        <f t="shared" si="150"/>
        <v>0</v>
      </c>
      <c r="I53" s="342">
        <f t="shared" si="150"/>
        <v>0</v>
      </c>
      <c r="J53" s="342">
        <f t="shared" si="150"/>
        <v>0</v>
      </c>
      <c r="K53" s="342">
        <f t="shared" si="150"/>
        <v>0</v>
      </c>
      <c r="L53" s="342">
        <f t="shared" si="150"/>
        <v>0</v>
      </c>
      <c r="M53" s="342">
        <f t="shared" si="150"/>
        <v>0</v>
      </c>
      <c r="N53" s="342">
        <f t="shared" si="150"/>
        <v>0</v>
      </c>
      <c r="O53" s="342">
        <f t="shared" si="150"/>
        <v>0</v>
      </c>
      <c r="P53" s="342">
        <f t="shared" si="150"/>
        <v>0</v>
      </c>
      <c r="Q53" s="342">
        <f t="shared" si="150"/>
        <v>0</v>
      </c>
      <c r="R53" s="342">
        <f t="shared" si="150"/>
        <v>0</v>
      </c>
      <c r="S53" s="342">
        <f t="shared" si="150"/>
        <v>0</v>
      </c>
      <c r="T53" s="342">
        <f t="shared" si="150"/>
        <v>0</v>
      </c>
      <c r="U53" s="342">
        <f t="shared" si="150"/>
        <v>0</v>
      </c>
      <c r="V53" s="342">
        <f t="shared" si="150"/>
        <v>0</v>
      </c>
      <c r="W53" s="342">
        <f t="shared" si="150"/>
        <v>0</v>
      </c>
      <c r="X53" s="342">
        <f t="shared" si="150"/>
        <v>0</v>
      </c>
      <c r="Y53" s="342">
        <f t="shared" si="150"/>
        <v>0</v>
      </c>
      <c r="Z53" s="342">
        <f t="shared" si="150"/>
        <v>0</v>
      </c>
      <c r="AA53" s="342">
        <f t="shared" si="150"/>
        <v>0</v>
      </c>
      <c r="AB53" s="342">
        <f t="shared" si="150"/>
        <v>0</v>
      </c>
      <c r="AC53" s="342">
        <f t="shared" si="150"/>
        <v>0</v>
      </c>
      <c r="AD53" s="342">
        <f t="shared" si="150"/>
        <v>0</v>
      </c>
      <c r="AE53" s="342">
        <f t="shared" si="150"/>
        <v>0</v>
      </c>
      <c r="AF53" s="342">
        <f t="shared" si="150"/>
        <v>0</v>
      </c>
      <c r="AG53" s="342">
        <f t="shared" si="150"/>
        <v>0</v>
      </c>
      <c r="AH53" s="342">
        <f t="shared" si="150"/>
        <v>0</v>
      </c>
      <c r="AI53" s="342">
        <f t="shared" si="150"/>
        <v>0</v>
      </c>
      <c r="AJ53" s="342">
        <f t="shared" si="150"/>
        <v>0</v>
      </c>
      <c r="AK53" s="342">
        <f t="shared" si="150"/>
        <v>0</v>
      </c>
      <c r="AL53" s="342">
        <f t="shared" si="150"/>
        <v>0</v>
      </c>
      <c r="AM53" s="342">
        <f t="shared" si="150"/>
        <v>0</v>
      </c>
      <c r="AN53" s="342">
        <f t="shared" si="150"/>
        <v>0</v>
      </c>
      <c r="AO53" s="342">
        <f t="shared" si="150"/>
        <v>0</v>
      </c>
      <c r="AP53" s="342">
        <f t="shared" si="150"/>
        <v>0</v>
      </c>
      <c r="AQ53" s="342">
        <f t="shared" si="150"/>
        <v>0</v>
      </c>
      <c r="AR53" s="342">
        <f t="shared" si="150"/>
        <v>0</v>
      </c>
    </row>
    <row r="55" spans="2:44" ht="13.5" customHeight="1" x14ac:dyDescent="0.2"/>
    <row r="59" spans="2:44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R8"/>
    <mergeCell ref="S8:AE8"/>
    <mergeCell ref="AF8:AR8"/>
    <mergeCell ref="F9:F10"/>
    <mergeCell ref="S9:S10"/>
    <mergeCell ref="AF9:AF10"/>
  </mergeCells>
  <phoneticPr fontId="3"/>
  <pageMargins left="0.70866141732283472" right="0.19685039370078741" top="0.6692913385826772" bottom="0.55118110236220474" header="0.35433070866141736" footer="0.19685039370078741"/>
  <pageSetup paperSize="9" scale="52" firstPageNumber="35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24340-7834-468C-B7C4-D94EF6BD6C00}">
  <sheetPr>
    <tabColor rgb="FF92D050"/>
    <pageSetUpPr fitToPage="1"/>
  </sheetPr>
  <dimension ref="B2:AY70"/>
  <sheetViews>
    <sheetView view="pageBreakPreview" zoomScale="80" zoomScaleNormal="100" zoomScaleSheetLayoutView="80" workbookViewId="0">
      <pane xSplit="3" ySplit="12" topLeftCell="D13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4.6640625" style="11" customWidth="1"/>
    <col min="2" max="2" width="3.109375" style="11" customWidth="1"/>
    <col min="3" max="3" width="16.44140625" style="11" customWidth="1"/>
    <col min="4" max="4" width="8.6640625" style="11" customWidth="1"/>
    <col min="5" max="5" width="9.109375" style="11" customWidth="1"/>
    <col min="6" max="9" width="5.6640625" style="11" customWidth="1"/>
    <col min="10" max="10" width="5.44140625" style="11" customWidth="1"/>
    <col min="11" max="19" width="5.6640625" style="11" customWidth="1"/>
    <col min="20" max="20" width="6.88671875" style="11" customWidth="1"/>
    <col min="21" max="44" width="5.6640625" style="11" customWidth="1"/>
    <col min="45" max="45" width="4.6640625" style="11" customWidth="1"/>
    <col min="46" max="46" width="7.6640625" style="11" customWidth="1"/>
    <col min="47" max="47" width="8.33203125" style="11" customWidth="1"/>
    <col min="48" max="48" width="7.6640625" style="11" customWidth="1"/>
    <col min="49" max="51" width="6.44140625" style="11" customWidth="1"/>
    <col min="52" max="52" width="4.6640625" style="11" customWidth="1"/>
    <col min="53" max="16384" width="9" style="11"/>
  </cols>
  <sheetData>
    <row r="2" spans="2:51" ht="14.4" x14ac:dyDescent="0.2">
      <c r="B2" s="12" t="s">
        <v>308</v>
      </c>
    </row>
    <row r="3" spans="2:51" ht="14.4" x14ac:dyDescent="0.2">
      <c r="B3" s="12"/>
      <c r="AH3" s="138" t="s">
        <v>270</v>
      </c>
    </row>
    <row r="4" spans="2:51" ht="14.4" x14ac:dyDescent="0.2">
      <c r="B4" s="12"/>
      <c r="AH4" s="138" t="s">
        <v>271</v>
      </c>
    </row>
    <row r="5" spans="2:51" ht="8.25" customHeight="1" x14ac:dyDescent="0.2">
      <c r="B5" s="12"/>
      <c r="AH5" s="13"/>
    </row>
    <row r="6" spans="2:51" ht="13.8" thickBot="1" x14ac:dyDescent="0.25">
      <c r="B6" s="11" t="s">
        <v>309</v>
      </c>
      <c r="AR6" s="14" t="s">
        <v>273</v>
      </c>
    </row>
    <row r="7" spans="2:51" ht="23.1" customHeight="1" thickBot="1" x14ac:dyDescent="0.25">
      <c r="B7" s="15"/>
      <c r="C7" s="16"/>
      <c r="D7" s="248" t="s">
        <v>310</v>
      </c>
      <c r="E7" s="88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51"/>
    </row>
    <row r="8" spans="2:51" ht="23.1" customHeight="1" x14ac:dyDescent="0.2">
      <c r="B8" s="23"/>
      <c r="C8" s="24"/>
      <c r="D8" s="252"/>
      <c r="E8" s="79"/>
      <c r="F8" s="253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5" t="s">
        <v>277</v>
      </c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343"/>
      <c r="AE8" s="344"/>
      <c r="AF8" s="255" t="s">
        <v>278</v>
      </c>
      <c r="AG8" s="343"/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4"/>
    </row>
    <row r="9" spans="2:51" ht="23.1" customHeight="1" x14ac:dyDescent="0.2">
      <c r="B9" s="23"/>
      <c r="C9" s="24"/>
      <c r="D9" s="252"/>
      <c r="E9" s="79"/>
      <c r="F9" s="258" t="s">
        <v>311</v>
      </c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8" t="s">
        <v>311</v>
      </c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60"/>
      <c r="AF9" s="258" t="s">
        <v>311</v>
      </c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60"/>
    </row>
    <row r="10" spans="2:51" ht="42" customHeight="1" x14ac:dyDescent="0.2">
      <c r="B10" s="32"/>
      <c r="C10" s="33"/>
      <c r="D10" s="261"/>
      <c r="E10" s="262"/>
      <c r="F10" s="263"/>
      <c r="G10" s="264" t="s">
        <v>280</v>
      </c>
      <c r="H10" s="264" t="s">
        <v>281</v>
      </c>
      <c r="I10" s="264" t="s">
        <v>282</v>
      </c>
      <c r="J10" s="264" t="s">
        <v>283</v>
      </c>
      <c r="K10" s="264" t="s">
        <v>284</v>
      </c>
      <c r="L10" s="264" t="s">
        <v>285</v>
      </c>
      <c r="M10" s="264" t="s">
        <v>286</v>
      </c>
      <c r="N10" s="264" t="s">
        <v>287</v>
      </c>
      <c r="O10" s="264" t="s">
        <v>288</v>
      </c>
      <c r="P10" s="264" t="s">
        <v>289</v>
      </c>
      <c r="Q10" s="265" t="s">
        <v>290</v>
      </c>
      <c r="R10" s="265" t="s">
        <v>291</v>
      </c>
      <c r="S10" s="263"/>
      <c r="T10" s="264" t="s">
        <v>280</v>
      </c>
      <c r="U10" s="264" t="s">
        <v>281</v>
      </c>
      <c r="V10" s="264" t="s">
        <v>282</v>
      </c>
      <c r="W10" s="264" t="s">
        <v>283</v>
      </c>
      <c r="X10" s="264" t="s">
        <v>284</v>
      </c>
      <c r="Y10" s="264" t="s">
        <v>285</v>
      </c>
      <c r="Z10" s="264" t="s">
        <v>286</v>
      </c>
      <c r="AA10" s="264" t="s">
        <v>287</v>
      </c>
      <c r="AB10" s="264" t="s">
        <v>288</v>
      </c>
      <c r="AC10" s="264" t="s">
        <v>289</v>
      </c>
      <c r="AD10" s="265" t="s">
        <v>290</v>
      </c>
      <c r="AE10" s="265" t="s">
        <v>291</v>
      </c>
      <c r="AF10" s="263"/>
      <c r="AG10" s="264" t="s">
        <v>280</v>
      </c>
      <c r="AH10" s="264" t="s">
        <v>281</v>
      </c>
      <c r="AI10" s="264" t="s">
        <v>282</v>
      </c>
      <c r="AJ10" s="264" t="s">
        <v>283</v>
      </c>
      <c r="AK10" s="264" t="s">
        <v>284</v>
      </c>
      <c r="AL10" s="264" t="s">
        <v>285</v>
      </c>
      <c r="AM10" s="264" t="s">
        <v>286</v>
      </c>
      <c r="AN10" s="264" t="s">
        <v>287</v>
      </c>
      <c r="AO10" s="264" t="s">
        <v>288</v>
      </c>
      <c r="AP10" s="264" t="s">
        <v>289</v>
      </c>
      <c r="AQ10" s="265" t="s">
        <v>290</v>
      </c>
      <c r="AR10" s="266" t="s">
        <v>291</v>
      </c>
      <c r="AT10" s="11" t="s">
        <v>211</v>
      </c>
      <c r="AU10" s="11" t="s">
        <v>252</v>
      </c>
      <c r="AV10" s="11" t="s">
        <v>253</v>
      </c>
      <c r="AW10" s="31" t="s">
        <v>215</v>
      </c>
    </row>
    <row r="11" spans="2:51" ht="27.9" customHeight="1" x14ac:dyDescent="0.2">
      <c r="B11" s="42" t="s">
        <v>292</v>
      </c>
      <c r="C11" s="43"/>
      <c r="D11" s="345">
        <f>D15+D17+D19+D21+D23+D13</f>
        <v>361</v>
      </c>
      <c r="E11" s="345">
        <f>E15+E17+E19+E21+E23+E13</f>
        <v>175</v>
      </c>
      <c r="F11" s="346">
        <f>SUM(G11:R11)</f>
        <v>289</v>
      </c>
      <c r="G11" s="347">
        <f>G13+G15+G17+G19+G21+G23</f>
        <v>20</v>
      </c>
      <c r="H11" s="347">
        <f t="shared" ref="H11:R11" si="0">H13+H15+H17+H19+H21+H23</f>
        <v>85</v>
      </c>
      <c r="I11" s="347">
        <f t="shared" si="0"/>
        <v>78</v>
      </c>
      <c r="J11" s="347">
        <f t="shared" si="0"/>
        <v>56</v>
      </c>
      <c r="K11" s="347">
        <f t="shared" si="0"/>
        <v>24</v>
      </c>
      <c r="L11" s="347">
        <f>L13+L15+L17+L19+L21+L23</f>
        <v>6</v>
      </c>
      <c r="M11" s="347">
        <f>M13+M15+M17+M19+M21+M23</f>
        <v>0</v>
      </c>
      <c r="N11" s="347">
        <f>N13+N15+N17+N19+N21+N23</f>
        <v>3</v>
      </c>
      <c r="O11" s="347">
        <f t="shared" si="0"/>
        <v>4</v>
      </c>
      <c r="P11" s="347">
        <f t="shared" si="0"/>
        <v>12</v>
      </c>
      <c r="Q11" s="347">
        <f>Q13+Q15+Q17+Q19+Q21+Q23</f>
        <v>1</v>
      </c>
      <c r="R11" s="348">
        <f t="shared" si="0"/>
        <v>0</v>
      </c>
      <c r="S11" s="346">
        <f>SUM(T11:AE11)</f>
        <v>265</v>
      </c>
      <c r="T11" s="347">
        <f>T13+T15+T17+T19+T21+T23</f>
        <v>20</v>
      </c>
      <c r="U11" s="347">
        <f t="shared" ref="U11:AE11" si="1">U13+U15+U17+U19+U21+U23</f>
        <v>85</v>
      </c>
      <c r="V11" s="347">
        <f t="shared" si="1"/>
        <v>76</v>
      </c>
      <c r="W11" s="347">
        <f t="shared" si="1"/>
        <v>51</v>
      </c>
      <c r="X11" s="347">
        <f t="shared" si="1"/>
        <v>23</v>
      </c>
      <c r="Y11" s="347">
        <f t="shared" si="1"/>
        <v>5</v>
      </c>
      <c r="Z11" s="347">
        <f t="shared" si="1"/>
        <v>0</v>
      </c>
      <c r="AA11" s="347">
        <f t="shared" si="1"/>
        <v>3</v>
      </c>
      <c r="AB11" s="347">
        <f t="shared" si="1"/>
        <v>1</v>
      </c>
      <c r="AC11" s="347">
        <f t="shared" si="1"/>
        <v>1</v>
      </c>
      <c r="AD11" s="347">
        <f>AD13+AD15+AD17+AD19+AD21+AD23</f>
        <v>0</v>
      </c>
      <c r="AE11" s="349">
        <f t="shared" si="1"/>
        <v>0</v>
      </c>
      <c r="AF11" s="346">
        <f>SUM(AG11:AR11)</f>
        <v>24</v>
      </c>
      <c r="AG11" s="347">
        <f>AG13+AG15+AG17+AG19+AG21+AG23</f>
        <v>0</v>
      </c>
      <c r="AH11" s="347">
        <f t="shared" ref="AH11:AR11" si="2">AH13+AH15+AH17+AH19+AH21+AH23</f>
        <v>0</v>
      </c>
      <c r="AI11" s="347">
        <f t="shared" si="2"/>
        <v>2</v>
      </c>
      <c r="AJ11" s="347">
        <f t="shared" si="2"/>
        <v>5</v>
      </c>
      <c r="AK11" s="347">
        <f t="shared" si="2"/>
        <v>1</v>
      </c>
      <c r="AL11" s="347">
        <f t="shared" si="2"/>
        <v>1</v>
      </c>
      <c r="AM11" s="347">
        <f t="shared" si="2"/>
        <v>0</v>
      </c>
      <c r="AN11" s="347">
        <f t="shared" si="2"/>
        <v>0</v>
      </c>
      <c r="AO11" s="347">
        <f t="shared" si="2"/>
        <v>3</v>
      </c>
      <c r="AP11" s="347">
        <f t="shared" si="2"/>
        <v>11</v>
      </c>
      <c r="AQ11" s="347">
        <f>AQ13+AQ15+AQ17+AQ19+AQ21+AQ23</f>
        <v>1</v>
      </c>
      <c r="AR11" s="349">
        <f t="shared" si="2"/>
        <v>0</v>
      </c>
      <c r="AT11" s="11">
        <f>SUM(G11:R11)</f>
        <v>289</v>
      </c>
      <c r="AU11" s="11">
        <f>SUM(T11:AE11)</f>
        <v>265</v>
      </c>
      <c r="AV11" s="11">
        <f>SUM(AG11:AR11)</f>
        <v>24</v>
      </c>
      <c r="AW11" s="41">
        <f>AT11-F11</f>
        <v>0</v>
      </c>
      <c r="AX11" s="41">
        <f>AU11-S11</f>
        <v>0</v>
      </c>
      <c r="AY11" s="41">
        <f>AV11-AF11</f>
        <v>0</v>
      </c>
    </row>
    <row r="12" spans="2:51" ht="27.9" customHeight="1" thickBot="1" x14ac:dyDescent="0.25">
      <c r="B12" s="61"/>
      <c r="C12" s="62"/>
      <c r="D12" s="350"/>
      <c r="E12" s="273"/>
      <c r="F12" s="351"/>
      <c r="G12" s="352">
        <f>G11/F11</f>
        <v>6.9204152249134954E-2</v>
      </c>
      <c r="H12" s="352">
        <f>H11/F11</f>
        <v>0.29411764705882354</v>
      </c>
      <c r="I12" s="352">
        <f>I11/F11</f>
        <v>0.26989619377162632</v>
      </c>
      <c r="J12" s="352">
        <f>J11/F11</f>
        <v>0.19377162629757785</v>
      </c>
      <c r="K12" s="352">
        <f>K11/F11</f>
        <v>8.3044982698961933E-2</v>
      </c>
      <c r="L12" s="352">
        <f>L11/F11</f>
        <v>2.0761245674740483E-2</v>
      </c>
      <c r="M12" s="352">
        <f>M11/F11</f>
        <v>0</v>
      </c>
      <c r="N12" s="352">
        <f>N11/F11</f>
        <v>1.0380622837370242E-2</v>
      </c>
      <c r="O12" s="352">
        <f>O11/F11</f>
        <v>1.384083044982699E-2</v>
      </c>
      <c r="P12" s="352">
        <f>P11/F11</f>
        <v>4.1522491349480967E-2</v>
      </c>
      <c r="Q12" s="353">
        <f>Q11/F11</f>
        <v>3.4602076124567475E-3</v>
      </c>
      <c r="R12" s="353">
        <f>R11/F11</f>
        <v>0</v>
      </c>
      <c r="S12" s="354"/>
      <c r="T12" s="352">
        <f>T11/S11</f>
        <v>7.5471698113207544E-2</v>
      </c>
      <c r="U12" s="352">
        <f>U11/S11</f>
        <v>0.32075471698113206</v>
      </c>
      <c r="V12" s="352">
        <f>V11/S11</f>
        <v>0.28679245283018867</v>
      </c>
      <c r="W12" s="352">
        <f>W11/S11</f>
        <v>0.19245283018867926</v>
      </c>
      <c r="X12" s="352">
        <f>X11/S11</f>
        <v>8.6792452830188674E-2</v>
      </c>
      <c r="Y12" s="352">
        <f>Y11/S11</f>
        <v>1.8867924528301886E-2</v>
      </c>
      <c r="Z12" s="352">
        <f>Z11/S11</f>
        <v>0</v>
      </c>
      <c r="AA12" s="352">
        <f>AA11/S11</f>
        <v>1.1320754716981131E-2</v>
      </c>
      <c r="AB12" s="352">
        <f>AB11/S11</f>
        <v>3.7735849056603774E-3</v>
      </c>
      <c r="AC12" s="352">
        <f>AC11/S11</f>
        <v>3.7735849056603774E-3</v>
      </c>
      <c r="AD12" s="353">
        <f>AD11/S11</f>
        <v>0</v>
      </c>
      <c r="AE12" s="355">
        <f>AE11/S11</f>
        <v>0</v>
      </c>
      <c r="AF12" s="354"/>
      <c r="AG12" s="356">
        <f>IFERROR(AG11/$AF11,"-")</f>
        <v>0</v>
      </c>
      <c r="AH12" s="356">
        <f t="shared" ref="AH12:AR12" si="3">IFERROR(AH11/$AF11,"-")</f>
        <v>0</v>
      </c>
      <c r="AI12" s="356">
        <f t="shared" si="3"/>
        <v>8.3333333333333329E-2</v>
      </c>
      <c r="AJ12" s="356">
        <f t="shared" si="3"/>
        <v>0.20833333333333334</v>
      </c>
      <c r="AK12" s="356">
        <f t="shared" si="3"/>
        <v>4.1666666666666664E-2</v>
      </c>
      <c r="AL12" s="356">
        <f>IFERROR(AL11/$AF11,"-")</f>
        <v>4.1666666666666664E-2</v>
      </c>
      <c r="AM12" s="356">
        <f t="shared" si="3"/>
        <v>0</v>
      </c>
      <c r="AN12" s="356">
        <f t="shared" si="3"/>
        <v>0</v>
      </c>
      <c r="AO12" s="356">
        <f t="shared" si="3"/>
        <v>0.125</v>
      </c>
      <c r="AP12" s="356">
        <f t="shared" si="3"/>
        <v>0.45833333333333331</v>
      </c>
      <c r="AQ12" s="356">
        <f t="shared" si="3"/>
        <v>4.1666666666666664E-2</v>
      </c>
      <c r="AR12" s="357">
        <f t="shared" si="3"/>
        <v>0</v>
      </c>
      <c r="AT12" s="51">
        <f t="shared" ref="AT12:AT40" si="4">SUM(G12:R12)</f>
        <v>1</v>
      </c>
      <c r="AU12" s="51">
        <f t="shared" ref="AU12:AU40" si="5">SUM(T12:AE12)</f>
        <v>1</v>
      </c>
      <c r="AV12" s="51">
        <f>SUM(AG12:AR12)</f>
        <v>0.99999999999999989</v>
      </c>
      <c r="AW12" s="41">
        <f>1-AT12</f>
        <v>0</v>
      </c>
      <c r="AX12" s="41">
        <f t="shared" ref="AX12" si="6">1-AU12</f>
        <v>0</v>
      </c>
      <c r="AY12" s="41">
        <f>1-AV12</f>
        <v>0</v>
      </c>
    </row>
    <row r="13" spans="2:51" ht="27.9" customHeight="1" thickTop="1" x14ac:dyDescent="0.2">
      <c r="B13" s="70" t="s">
        <v>312</v>
      </c>
      <c r="C13" s="278" t="s">
        <v>294</v>
      </c>
      <c r="D13" s="358">
        <f>[1]表1!M14</f>
        <v>45</v>
      </c>
      <c r="E13" s="359">
        <f>[1]表1!O14</f>
        <v>8</v>
      </c>
      <c r="F13" s="360">
        <f>SUM(G13:R13)</f>
        <v>5</v>
      </c>
      <c r="G13" s="361">
        <f>T13+AG13</f>
        <v>0</v>
      </c>
      <c r="H13" s="361">
        <f t="shared" ref="H13:P13" si="7">U13+AH13</f>
        <v>1</v>
      </c>
      <c r="I13" s="361">
        <f t="shared" si="7"/>
        <v>2</v>
      </c>
      <c r="J13" s="361">
        <f t="shared" si="7"/>
        <v>1</v>
      </c>
      <c r="K13" s="361">
        <f t="shared" si="7"/>
        <v>1</v>
      </c>
      <c r="L13" s="361">
        <f t="shared" si="7"/>
        <v>0</v>
      </c>
      <c r="M13" s="361">
        <f t="shared" si="7"/>
        <v>0</v>
      </c>
      <c r="N13" s="361">
        <f t="shared" si="7"/>
        <v>0</v>
      </c>
      <c r="O13" s="361">
        <f t="shared" si="7"/>
        <v>0</v>
      </c>
      <c r="P13" s="361">
        <f t="shared" si="7"/>
        <v>0</v>
      </c>
      <c r="Q13" s="361">
        <f>AD13+AQ13</f>
        <v>0</v>
      </c>
      <c r="R13" s="362">
        <f>AE13+AR13</f>
        <v>0</v>
      </c>
      <c r="S13" s="360">
        <f>SUM(T13:AE13)</f>
        <v>5</v>
      </c>
      <c r="T13" s="361">
        <v>0</v>
      </c>
      <c r="U13" s="361">
        <v>1</v>
      </c>
      <c r="V13" s="361">
        <v>2</v>
      </c>
      <c r="W13" s="361">
        <v>1</v>
      </c>
      <c r="X13" s="361">
        <v>1</v>
      </c>
      <c r="Y13" s="361">
        <v>0</v>
      </c>
      <c r="Z13" s="361">
        <v>0</v>
      </c>
      <c r="AA13" s="361">
        <v>0</v>
      </c>
      <c r="AB13" s="361">
        <v>0</v>
      </c>
      <c r="AC13" s="361">
        <v>0</v>
      </c>
      <c r="AD13" s="361">
        <v>0</v>
      </c>
      <c r="AE13" s="361">
        <v>0</v>
      </c>
      <c r="AF13" s="360">
        <f>SUM(AG13:AR13)</f>
        <v>0</v>
      </c>
      <c r="AG13" s="361">
        <v>0</v>
      </c>
      <c r="AH13" s="361">
        <v>0</v>
      </c>
      <c r="AI13" s="361">
        <v>0</v>
      </c>
      <c r="AJ13" s="361">
        <v>0</v>
      </c>
      <c r="AK13" s="361">
        <v>0</v>
      </c>
      <c r="AL13" s="361">
        <v>0</v>
      </c>
      <c r="AM13" s="361">
        <v>0</v>
      </c>
      <c r="AN13" s="361">
        <v>0</v>
      </c>
      <c r="AO13" s="361">
        <v>0</v>
      </c>
      <c r="AP13" s="361">
        <v>0</v>
      </c>
      <c r="AQ13" s="363">
        <v>0</v>
      </c>
      <c r="AR13" s="362">
        <v>0</v>
      </c>
      <c r="AT13" s="11">
        <f t="shared" si="4"/>
        <v>5</v>
      </c>
      <c r="AU13" s="11">
        <f t="shared" si="5"/>
        <v>5</v>
      </c>
      <c r="AV13" s="11">
        <f t="shared" ref="AV13:AV39" si="8">SUM(AG13:AR13)</f>
        <v>0</v>
      </c>
      <c r="AW13" s="41">
        <f t="shared" ref="AW13" si="9">AT13-F13</f>
        <v>0</v>
      </c>
      <c r="AX13" s="41">
        <f t="shared" ref="AX13" si="10">AU13-S13</f>
        <v>0</v>
      </c>
      <c r="AY13" s="41">
        <f t="shared" ref="AY13" si="11">AV13-AF13</f>
        <v>0</v>
      </c>
    </row>
    <row r="14" spans="2:51" ht="27.9" customHeight="1" x14ac:dyDescent="0.2">
      <c r="B14" s="78"/>
      <c r="C14" s="252"/>
      <c r="D14" s="364"/>
      <c r="E14" s="87"/>
      <c r="F14" s="365"/>
      <c r="G14" s="356">
        <f>IFERROR(G13/$F13,"-")</f>
        <v>0</v>
      </c>
      <c r="H14" s="356">
        <f t="shared" ref="H14:R14" si="12">IFERROR(H13/$F13,"-")</f>
        <v>0.2</v>
      </c>
      <c r="I14" s="356">
        <f t="shared" si="12"/>
        <v>0.4</v>
      </c>
      <c r="J14" s="356">
        <f t="shared" si="12"/>
        <v>0.2</v>
      </c>
      <c r="K14" s="356">
        <f t="shared" si="12"/>
        <v>0.2</v>
      </c>
      <c r="L14" s="356">
        <f t="shared" si="12"/>
        <v>0</v>
      </c>
      <c r="M14" s="356">
        <f t="shared" si="12"/>
        <v>0</v>
      </c>
      <c r="N14" s="356">
        <f t="shared" si="12"/>
        <v>0</v>
      </c>
      <c r="O14" s="356">
        <f t="shared" si="12"/>
        <v>0</v>
      </c>
      <c r="P14" s="356">
        <f t="shared" si="12"/>
        <v>0</v>
      </c>
      <c r="Q14" s="366">
        <f t="shared" si="12"/>
        <v>0</v>
      </c>
      <c r="R14" s="366">
        <f t="shared" si="12"/>
        <v>0</v>
      </c>
      <c r="S14" s="367"/>
      <c r="T14" s="368">
        <f>IFERROR(T13/$S13,"-")</f>
        <v>0</v>
      </c>
      <c r="U14" s="369">
        <f t="shared" ref="U14:AE14" si="13">IFERROR(U13/$S13,"-")</f>
        <v>0.2</v>
      </c>
      <c r="V14" s="369">
        <f t="shared" si="13"/>
        <v>0.4</v>
      </c>
      <c r="W14" s="369">
        <f t="shared" si="13"/>
        <v>0.2</v>
      </c>
      <c r="X14" s="369">
        <f t="shared" si="13"/>
        <v>0.2</v>
      </c>
      <c r="Y14" s="369">
        <f t="shared" si="13"/>
        <v>0</v>
      </c>
      <c r="Z14" s="369">
        <f t="shared" si="13"/>
        <v>0</v>
      </c>
      <c r="AA14" s="369">
        <f t="shared" si="13"/>
        <v>0</v>
      </c>
      <c r="AB14" s="369">
        <f t="shared" si="13"/>
        <v>0</v>
      </c>
      <c r="AC14" s="369">
        <f t="shared" si="13"/>
        <v>0</v>
      </c>
      <c r="AD14" s="369">
        <f t="shared" si="13"/>
        <v>0</v>
      </c>
      <c r="AE14" s="369">
        <f t="shared" si="13"/>
        <v>0</v>
      </c>
      <c r="AF14" s="365"/>
      <c r="AG14" s="356" t="str">
        <f>IFERROR(AG13/$AF13,"-")</f>
        <v>-</v>
      </c>
      <c r="AH14" s="356" t="str">
        <f t="shared" ref="AH14:AR14" si="14">IFERROR(AH13/$AF13,"-")</f>
        <v>-</v>
      </c>
      <c r="AI14" s="356" t="str">
        <f t="shared" si="14"/>
        <v>-</v>
      </c>
      <c r="AJ14" s="356" t="str">
        <f t="shared" si="14"/>
        <v>-</v>
      </c>
      <c r="AK14" s="356" t="str">
        <f t="shared" si="14"/>
        <v>-</v>
      </c>
      <c r="AL14" s="356" t="str">
        <f t="shared" si="14"/>
        <v>-</v>
      </c>
      <c r="AM14" s="356" t="str">
        <f t="shared" si="14"/>
        <v>-</v>
      </c>
      <c r="AN14" s="356" t="str">
        <f t="shared" si="14"/>
        <v>-</v>
      </c>
      <c r="AO14" s="356" t="str">
        <f t="shared" si="14"/>
        <v>-</v>
      </c>
      <c r="AP14" s="356" t="str">
        <f t="shared" si="14"/>
        <v>-</v>
      </c>
      <c r="AQ14" s="356" t="str">
        <f t="shared" si="14"/>
        <v>-</v>
      </c>
      <c r="AR14" s="357" t="str">
        <f t="shared" si="14"/>
        <v>-</v>
      </c>
      <c r="AT14" s="51">
        <f t="shared" si="4"/>
        <v>1</v>
      </c>
      <c r="AU14" s="51">
        <f>SUM(T14:AE14)</f>
        <v>1</v>
      </c>
      <c r="AV14" s="51">
        <f>SUM(AG14:AR14)</f>
        <v>0</v>
      </c>
      <c r="AW14" s="41">
        <f>1-AT14</f>
        <v>0</v>
      </c>
      <c r="AX14" s="41">
        <f t="shared" ref="AX14" si="15">1-AU14</f>
        <v>0</v>
      </c>
      <c r="AY14" s="41">
        <f>1-AV14</f>
        <v>1</v>
      </c>
    </row>
    <row r="15" spans="2:51" ht="27.9" customHeight="1" x14ac:dyDescent="0.2">
      <c r="B15" s="78"/>
      <c r="C15" s="248" t="s">
        <v>295</v>
      </c>
      <c r="D15" s="370">
        <f>[1]表1!M17</f>
        <v>71</v>
      </c>
      <c r="E15" s="371">
        <f>[1]表1!O17</f>
        <v>35</v>
      </c>
      <c r="F15" s="346">
        <f>SUM(G15:R15)</f>
        <v>123</v>
      </c>
      <c r="G15" s="347">
        <f>T15+AG15</f>
        <v>13</v>
      </c>
      <c r="H15" s="347">
        <f t="shared" ref="H15:P15" si="16">U15+AH15</f>
        <v>19</v>
      </c>
      <c r="I15" s="347">
        <f t="shared" si="16"/>
        <v>30</v>
      </c>
      <c r="J15" s="347">
        <f t="shared" si="16"/>
        <v>39</v>
      </c>
      <c r="K15" s="347">
        <f t="shared" si="16"/>
        <v>17</v>
      </c>
      <c r="L15" s="347">
        <f t="shared" si="16"/>
        <v>4</v>
      </c>
      <c r="M15" s="347">
        <f t="shared" si="16"/>
        <v>0</v>
      </c>
      <c r="N15" s="347">
        <f t="shared" si="16"/>
        <v>0</v>
      </c>
      <c r="O15" s="347">
        <f t="shared" si="16"/>
        <v>0</v>
      </c>
      <c r="P15" s="347">
        <f t="shared" si="16"/>
        <v>1</v>
      </c>
      <c r="Q15" s="347">
        <f>AD15+AQ15</f>
        <v>0</v>
      </c>
      <c r="R15" s="348">
        <f>AE15+AR15</f>
        <v>0</v>
      </c>
      <c r="S15" s="346">
        <f>SUM(T15:AE15)</f>
        <v>122</v>
      </c>
      <c r="T15" s="347">
        <v>13</v>
      </c>
      <c r="U15" s="347">
        <v>19</v>
      </c>
      <c r="V15" s="347">
        <v>30</v>
      </c>
      <c r="W15" s="347">
        <v>38</v>
      </c>
      <c r="X15" s="347">
        <v>17</v>
      </c>
      <c r="Y15" s="347">
        <v>4</v>
      </c>
      <c r="Z15" s="347">
        <v>0</v>
      </c>
      <c r="AA15" s="347">
        <v>0</v>
      </c>
      <c r="AB15" s="347">
        <v>0</v>
      </c>
      <c r="AC15" s="347">
        <v>1</v>
      </c>
      <c r="AD15" s="347">
        <v>0</v>
      </c>
      <c r="AE15" s="347">
        <v>0</v>
      </c>
      <c r="AF15" s="346">
        <f>SUM(AG15:AR15)</f>
        <v>1</v>
      </c>
      <c r="AG15" s="347">
        <v>0</v>
      </c>
      <c r="AH15" s="347">
        <v>0</v>
      </c>
      <c r="AI15" s="347">
        <v>0</v>
      </c>
      <c r="AJ15" s="347">
        <v>1</v>
      </c>
      <c r="AK15" s="347">
        <v>0</v>
      </c>
      <c r="AL15" s="347">
        <v>0</v>
      </c>
      <c r="AM15" s="347">
        <v>0</v>
      </c>
      <c r="AN15" s="347">
        <v>0</v>
      </c>
      <c r="AO15" s="347">
        <v>0</v>
      </c>
      <c r="AP15" s="347">
        <v>0</v>
      </c>
      <c r="AQ15" s="348">
        <v>0</v>
      </c>
      <c r="AR15" s="349">
        <v>0</v>
      </c>
      <c r="AT15" s="11">
        <f t="shared" si="4"/>
        <v>123</v>
      </c>
      <c r="AU15" s="11">
        <f t="shared" si="5"/>
        <v>122</v>
      </c>
      <c r="AV15" s="11">
        <f t="shared" si="8"/>
        <v>1</v>
      </c>
      <c r="AW15" s="41">
        <f t="shared" ref="AW15" si="17">AT15-F15</f>
        <v>0</v>
      </c>
      <c r="AX15" s="41">
        <f t="shared" ref="AX15" si="18">AU15-S15</f>
        <v>0</v>
      </c>
      <c r="AY15" s="41">
        <f t="shared" ref="AY15" si="19">AV15-AF15</f>
        <v>0</v>
      </c>
    </row>
    <row r="16" spans="2:51" ht="27.9" customHeight="1" x14ac:dyDescent="0.2">
      <c r="B16" s="78"/>
      <c r="C16" s="252"/>
      <c r="D16" s="364"/>
      <c r="E16" s="87"/>
      <c r="F16" s="372"/>
      <c r="G16" s="356">
        <f t="shared" ref="G16:R16" si="20">G15/$F$15</f>
        <v>0.10569105691056911</v>
      </c>
      <c r="H16" s="356">
        <f t="shared" si="20"/>
        <v>0.15447154471544716</v>
      </c>
      <c r="I16" s="356">
        <f t="shared" si="20"/>
        <v>0.24390243902439024</v>
      </c>
      <c r="J16" s="356">
        <f t="shared" si="20"/>
        <v>0.31707317073170732</v>
      </c>
      <c r="K16" s="356">
        <f t="shared" si="20"/>
        <v>0.13821138211382114</v>
      </c>
      <c r="L16" s="356">
        <f t="shared" si="20"/>
        <v>3.2520325203252036E-2</v>
      </c>
      <c r="M16" s="356">
        <f t="shared" si="20"/>
        <v>0</v>
      </c>
      <c r="N16" s="356">
        <f t="shared" si="20"/>
        <v>0</v>
      </c>
      <c r="O16" s="356">
        <f t="shared" si="20"/>
        <v>0</v>
      </c>
      <c r="P16" s="356">
        <f t="shared" si="20"/>
        <v>8.130081300813009E-3</v>
      </c>
      <c r="Q16" s="366">
        <f t="shared" si="20"/>
        <v>0</v>
      </c>
      <c r="R16" s="366">
        <f t="shared" si="20"/>
        <v>0</v>
      </c>
      <c r="S16" s="367"/>
      <c r="T16" s="373">
        <f>IFERROR(T15/$S15,"-")</f>
        <v>0.10655737704918032</v>
      </c>
      <c r="U16" s="374">
        <f t="shared" ref="U16:AE16" si="21">IFERROR(U15/$S15,"-")</f>
        <v>0.15573770491803279</v>
      </c>
      <c r="V16" s="373">
        <f t="shared" si="21"/>
        <v>0.24590163934426229</v>
      </c>
      <c r="W16" s="373">
        <f t="shared" si="21"/>
        <v>0.31147540983606559</v>
      </c>
      <c r="X16" s="373">
        <f t="shared" si="21"/>
        <v>0.13934426229508196</v>
      </c>
      <c r="Y16" s="373">
        <f t="shared" si="21"/>
        <v>3.2786885245901641E-2</v>
      </c>
      <c r="Z16" s="374">
        <f t="shared" si="21"/>
        <v>0</v>
      </c>
      <c r="AA16" s="374">
        <f t="shared" si="21"/>
        <v>0</v>
      </c>
      <c r="AB16" s="374">
        <f t="shared" si="21"/>
        <v>0</v>
      </c>
      <c r="AC16" s="374">
        <f t="shared" si="21"/>
        <v>8.1967213114754103E-3</v>
      </c>
      <c r="AD16" s="374">
        <f t="shared" si="21"/>
        <v>0</v>
      </c>
      <c r="AE16" s="374">
        <f t="shared" si="21"/>
        <v>0</v>
      </c>
      <c r="AF16" s="372"/>
      <c r="AG16" s="356">
        <f>IFERROR(AG15/$AF15,"-")</f>
        <v>0</v>
      </c>
      <c r="AH16" s="356">
        <f t="shared" ref="AH16:AR16" si="22">IFERROR(AH15/$AF15,"-")</f>
        <v>0</v>
      </c>
      <c r="AI16" s="356">
        <f t="shared" si="22"/>
        <v>0</v>
      </c>
      <c r="AJ16" s="356">
        <f t="shared" si="22"/>
        <v>1</v>
      </c>
      <c r="AK16" s="356">
        <f t="shared" si="22"/>
        <v>0</v>
      </c>
      <c r="AL16" s="356">
        <f t="shared" si="22"/>
        <v>0</v>
      </c>
      <c r="AM16" s="356">
        <f t="shared" si="22"/>
        <v>0</v>
      </c>
      <c r="AN16" s="356">
        <f t="shared" si="22"/>
        <v>0</v>
      </c>
      <c r="AO16" s="356">
        <f t="shared" si="22"/>
        <v>0</v>
      </c>
      <c r="AP16" s="356">
        <f t="shared" si="22"/>
        <v>0</v>
      </c>
      <c r="AQ16" s="356">
        <f t="shared" si="22"/>
        <v>0</v>
      </c>
      <c r="AR16" s="357">
        <f t="shared" si="22"/>
        <v>0</v>
      </c>
      <c r="AT16" s="51">
        <f t="shared" si="4"/>
        <v>1</v>
      </c>
      <c r="AU16" s="51">
        <f t="shared" si="5"/>
        <v>1</v>
      </c>
      <c r="AV16" s="51">
        <f t="shared" si="8"/>
        <v>1</v>
      </c>
      <c r="AW16" s="41">
        <f t="shared" ref="AW16:AX16" si="23">1-AT16</f>
        <v>0</v>
      </c>
      <c r="AX16" s="41">
        <f t="shared" si="23"/>
        <v>0</v>
      </c>
      <c r="AY16" s="41">
        <f>1-AV16</f>
        <v>0</v>
      </c>
    </row>
    <row r="17" spans="2:51" ht="27.9" customHeight="1" x14ac:dyDescent="0.2">
      <c r="B17" s="78"/>
      <c r="C17" s="248" t="s">
        <v>313</v>
      </c>
      <c r="D17" s="370">
        <f>[1]表1!M20</f>
        <v>24</v>
      </c>
      <c r="E17" s="371">
        <f>[1]表1!O20</f>
        <v>7</v>
      </c>
      <c r="F17" s="375">
        <f>SUM(G17:R17)</f>
        <v>56</v>
      </c>
      <c r="G17" s="347">
        <f>T17+AG17</f>
        <v>6</v>
      </c>
      <c r="H17" s="347">
        <f>U17+AH17</f>
        <v>26</v>
      </c>
      <c r="I17" s="347">
        <f t="shared" ref="I17:P17" si="24">V17+AI17</f>
        <v>19</v>
      </c>
      <c r="J17" s="347">
        <f t="shared" si="24"/>
        <v>3</v>
      </c>
      <c r="K17" s="347">
        <f t="shared" si="24"/>
        <v>1</v>
      </c>
      <c r="L17" s="347">
        <f t="shared" si="24"/>
        <v>0</v>
      </c>
      <c r="M17" s="347">
        <f t="shared" si="24"/>
        <v>0</v>
      </c>
      <c r="N17" s="347">
        <f t="shared" si="24"/>
        <v>1</v>
      </c>
      <c r="O17" s="347">
        <f t="shared" si="24"/>
        <v>0</v>
      </c>
      <c r="P17" s="347">
        <f t="shared" si="24"/>
        <v>0</v>
      </c>
      <c r="Q17" s="347">
        <f>AD17+AQ17</f>
        <v>0</v>
      </c>
      <c r="R17" s="348">
        <f>AE17+AR17</f>
        <v>0</v>
      </c>
      <c r="S17" s="346">
        <f>SUM(T17:AE17)</f>
        <v>56</v>
      </c>
      <c r="T17" s="347">
        <v>6</v>
      </c>
      <c r="U17" s="347">
        <v>26</v>
      </c>
      <c r="V17" s="347">
        <v>19</v>
      </c>
      <c r="W17" s="347">
        <v>3</v>
      </c>
      <c r="X17" s="347">
        <v>1</v>
      </c>
      <c r="Y17" s="347">
        <v>0</v>
      </c>
      <c r="Z17" s="347">
        <v>0</v>
      </c>
      <c r="AA17" s="347">
        <v>1</v>
      </c>
      <c r="AB17" s="347">
        <v>0</v>
      </c>
      <c r="AC17" s="347">
        <v>0</v>
      </c>
      <c r="AD17" s="347">
        <v>0</v>
      </c>
      <c r="AE17" s="347">
        <v>0</v>
      </c>
      <c r="AF17" s="346">
        <f>SUM(AG17:AR17)</f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7">
        <v>0</v>
      </c>
      <c r="AR17" s="349">
        <v>0</v>
      </c>
      <c r="AT17" s="11">
        <f t="shared" si="4"/>
        <v>56</v>
      </c>
      <c r="AU17" s="11">
        <f t="shared" si="5"/>
        <v>56</v>
      </c>
      <c r="AV17" s="11">
        <f t="shared" si="8"/>
        <v>0</v>
      </c>
      <c r="AW17" s="41">
        <f t="shared" ref="AW17" si="25">AT17-F17</f>
        <v>0</v>
      </c>
      <c r="AX17" s="41">
        <f t="shared" ref="AX17" si="26">AU17-S17</f>
        <v>0</v>
      </c>
      <c r="AY17" s="41">
        <f t="shared" ref="AY17" si="27">AV17-AF17</f>
        <v>0</v>
      </c>
    </row>
    <row r="18" spans="2:51" ht="27.9" customHeight="1" x14ac:dyDescent="0.2">
      <c r="B18" s="78"/>
      <c r="C18" s="252"/>
      <c r="D18" s="364"/>
      <c r="E18" s="87"/>
      <c r="F18" s="367"/>
      <c r="G18" s="356">
        <f t="shared" ref="G18:R18" si="28">G17/$F$17</f>
        <v>0.10714285714285714</v>
      </c>
      <c r="H18" s="356">
        <f t="shared" si="28"/>
        <v>0.4642857142857143</v>
      </c>
      <c r="I18" s="356">
        <f t="shared" si="28"/>
        <v>0.3392857142857143</v>
      </c>
      <c r="J18" s="356">
        <f t="shared" si="28"/>
        <v>5.3571428571428568E-2</v>
      </c>
      <c r="K18" s="356">
        <f t="shared" si="28"/>
        <v>1.7857142857142856E-2</v>
      </c>
      <c r="L18" s="356">
        <f t="shared" si="28"/>
        <v>0</v>
      </c>
      <c r="M18" s="356">
        <f t="shared" si="28"/>
        <v>0</v>
      </c>
      <c r="N18" s="356">
        <f t="shared" si="28"/>
        <v>1.7857142857142856E-2</v>
      </c>
      <c r="O18" s="356">
        <f t="shared" si="28"/>
        <v>0</v>
      </c>
      <c r="P18" s="356">
        <f t="shared" si="28"/>
        <v>0</v>
      </c>
      <c r="Q18" s="366">
        <f t="shared" si="28"/>
        <v>0</v>
      </c>
      <c r="R18" s="366">
        <f t="shared" si="28"/>
        <v>0</v>
      </c>
      <c r="S18" s="372"/>
      <c r="T18" s="373">
        <f>IFERROR(T17/$S17,"-")</f>
        <v>0.10714285714285714</v>
      </c>
      <c r="U18" s="374">
        <f t="shared" ref="U18:AE18" si="29">IFERROR(U17/$S17,"-")</f>
        <v>0.4642857142857143</v>
      </c>
      <c r="V18" s="373">
        <f t="shared" si="29"/>
        <v>0.3392857142857143</v>
      </c>
      <c r="W18" s="373">
        <f t="shared" si="29"/>
        <v>5.3571428571428568E-2</v>
      </c>
      <c r="X18" s="373">
        <f t="shared" si="29"/>
        <v>1.7857142857142856E-2</v>
      </c>
      <c r="Y18" s="373">
        <f t="shared" si="29"/>
        <v>0</v>
      </c>
      <c r="Z18" s="374">
        <f t="shared" si="29"/>
        <v>0</v>
      </c>
      <c r="AA18" s="374">
        <f t="shared" si="29"/>
        <v>1.7857142857142856E-2</v>
      </c>
      <c r="AB18" s="374">
        <f t="shared" si="29"/>
        <v>0</v>
      </c>
      <c r="AC18" s="374">
        <f t="shared" si="29"/>
        <v>0</v>
      </c>
      <c r="AD18" s="374">
        <f t="shared" si="29"/>
        <v>0</v>
      </c>
      <c r="AE18" s="374">
        <f t="shared" si="29"/>
        <v>0</v>
      </c>
      <c r="AF18" s="365"/>
      <c r="AG18" s="356" t="str">
        <f>IFERROR(AG17/$AF17,"-")</f>
        <v>-</v>
      </c>
      <c r="AH18" s="356" t="str">
        <f t="shared" ref="AH18:AR18" si="30">IFERROR(AH17/$AF17,"-")</f>
        <v>-</v>
      </c>
      <c r="AI18" s="356" t="str">
        <f t="shared" si="30"/>
        <v>-</v>
      </c>
      <c r="AJ18" s="356" t="str">
        <f t="shared" si="30"/>
        <v>-</v>
      </c>
      <c r="AK18" s="356" t="str">
        <f t="shared" si="30"/>
        <v>-</v>
      </c>
      <c r="AL18" s="356" t="str">
        <f t="shared" si="30"/>
        <v>-</v>
      </c>
      <c r="AM18" s="356" t="str">
        <f t="shared" si="30"/>
        <v>-</v>
      </c>
      <c r="AN18" s="356" t="str">
        <f t="shared" si="30"/>
        <v>-</v>
      </c>
      <c r="AO18" s="356" t="str">
        <f t="shared" si="30"/>
        <v>-</v>
      </c>
      <c r="AP18" s="356" t="str">
        <f t="shared" si="30"/>
        <v>-</v>
      </c>
      <c r="AQ18" s="356" t="str">
        <f t="shared" si="30"/>
        <v>-</v>
      </c>
      <c r="AR18" s="357" t="str">
        <f t="shared" si="30"/>
        <v>-</v>
      </c>
      <c r="AT18" s="51">
        <f t="shared" si="4"/>
        <v>1</v>
      </c>
      <c r="AU18" s="51">
        <f t="shared" si="5"/>
        <v>1</v>
      </c>
      <c r="AV18" s="51">
        <f t="shared" si="8"/>
        <v>0</v>
      </c>
      <c r="AW18" s="41">
        <f t="shared" ref="AW18:AY18" si="31">1-AT18</f>
        <v>0</v>
      </c>
      <c r="AX18" s="41">
        <f t="shared" si="31"/>
        <v>0</v>
      </c>
      <c r="AY18" s="41">
        <f t="shared" si="31"/>
        <v>1</v>
      </c>
    </row>
    <row r="19" spans="2:51" ht="27.9" customHeight="1" x14ac:dyDescent="0.2">
      <c r="B19" s="78"/>
      <c r="C19" s="248" t="s">
        <v>297</v>
      </c>
      <c r="D19" s="370">
        <f>[1]表1!M23</f>
        <v>75</v>
      </c>
      <c r="E19" s="371">
        <f>[1]表1!O23</f>
        <v>37</v>
      </c>
      <c r="F19" s="346">
        <f>SUM(G19:R19)</f>
        <v>19</v>
      </c>
      <c r="G19" s="347">
        <f>T19+AG19</f>
        <v>0</v>
      </c>
      <c r="H19" s="347">
        <f t="shared" ref="H19:P19" si="32">U19+AH19</f>
        <v>6</v>
      </c>
      <c r="I19" s="347">
        <f t="shared" si="32"/>
        <v>6</v>
      </c>
      <c r="J19" s="347">
        <f t="shared" si="32"/>
        <v>5</v>
      </c>
      <c r="K19" s="347">
        <f t="shared" si="32"/>
        <v>0</v>
      </c>
      <c r="L19" s="347">
        <f t="shared" si="32"/>
        <v>1</v>
      </c>
      <c r="M19" s="347">
        <f t="shared" si="32"/>
        <v>0</v>
      </c>
      <c r="N19" s="347">
        <f t="shared" si="32"/>
        <v>1</v>
      </c>
      <c r="O19" s="347">
        <f t="shared" si="32"/>
        <v>0</v>
      </c>
      <c r="P19" s="347">
        <f t="shared" si="32"/>
        <v>0</v>
      </c>
      <c r="Q19" s="347">
        <f>AD19+AQ19</f>
        <v>0</v>
      </c>
      <c r="R19" s="348">
        <f>AE19+AR19</f>
        <v>0</v>
      </c>
      <c r="S19" s="346">
        <f>SUM(T19:AE19)</f>
        <v>19</v>
      </c>
      <c r="T19" s="347">
        <v>0</v>
      </c>
      <c r="U19" s="347">
        <v>6</v>
      </c>
      <c r="V19" s="347">
        <v>6</v>
      </c>
      <c r="W19" s="347">
        <v>5</v>
      </c>
      <c r="X19" s="347">
        <v>0</v>
      </c>
      <c r="Y19" s="347">
        <v>1</v>
      </c>
      <c r="Z19" s="347">
        <v>0</v>
      </c>
      <c r="AA19" s="347">
        <v>1</v>
      </c>
      <c r="AB19" s="347">
        <v>0</v>
      </c>
      <c r="AC19" s="347">
        <v>0</v>
      </c>
      <c r="AD19" s="347">
        <v>0</v>
      </c>
      <c r="AE19" s="347">
        <v>0</v>
      </c>
      <c r="AF19" s="346">
        <f>SUM(AG19:AR19)</f>
        <v>0</v>
      </c>
      <c r="AG19" s="347">
        <v>0</v>
      </c>
      <c r="AH19" s="347">
        <v>0</v>
      </c>
      <c r="AI19" s="347">
        <v>0</v>
      </c>
      <c r="AJ19" s="347">
        <v>0</v>
      </c>
      <c r="AK19" s="347">
        <v>0</v>
      </c>
      <c r="AL19" s="347">
        <v>0</v>
      </c>
      <c r="AM19" s="347">
        <v>0</v>
      </c>
      <c r="AN19" s="347">
        <v>0</v>
      </c>
      <c r="AO19" s="347">
        <v>0</v>
      </c>
      <c r="AP19" s="347">
        <v>0</v>
      </c>
      <c r="AQ19" s="348">
        <v>0</v>
      </c>
      <c r="AR19" s="349">
        <v>0</v>
      </c>
      <c r="AT19" s="11">
        <f t="shared" si="4"/>
        <v>19</v>
      </c>
      <c r="AU19" s="11">
        <f t="shared" si="5"/>
        <v>19</v>
      </c>
      <c r="AV19" s="11">
        <f t="shared" si="8"/>
        <v>0</v>
      </c>
      <c r="AW19" s="41">
        <f t="shared" ref="AW19" si="33">AT19-F19</f>
        <v>0</v>
      </c>
      <c r="AX19" s="41">
        <f t="shared" ref="AX19" si="34">AU19-S19</f>
        <v>0</v>
      </c>
      <c r="AY19" s="41">
        <f t="shared" ref="AY19" si="35">AV19-AF19</f>
        <v>0</v>
      </c>
    </row>
    <row r="20" spans="2:51" ht="27.9" customHeight="1" x14ac:dyDescent="0.2">
      <c r="B20" s="78"/>
      <c r="C20" s="252"/>
      <c r="D20" s="364"/>
      <c r="E20" s="87"/>
      <c r="F20" s="372"/>
      <c r="G20" s="366">
        <f t="shared" ref="G20:R20" si="36">G19/$F$19</f>
        <v>0</v>
      </c>
      <c r="H20" s="366">
        <f t="shared" si="36"/>
        <v>0.31578947368421051</v>
      </c>
      <c r="I20" s="366">
        <f t="shared" si="36"/>
        <v>0.31578947368421051</v>
      </c>
      <c r="J20" s="366">
        <f t="shared" si="36"/>
        <v>0.26315789473684209</v>
      </c>
      <c r="K20" s="366">
        <f t="shared" si="36"/>
        <v>0</v>
      </c>
      <c r="L20" s="366">
        <f t="shared" si="36"/>
        <v>5.2631578947368418E-2</v>
      </c>
      <c r="M20" s="366">
        <f t="shared" si="36"/>
        <v>0</v>
      </c>
      <c r="N20" s="366">
        <f t="shared" si="36"/>
        <v>5.2631578947368418E-2</v>
      </c>
      <c r="O20" s="366">
        <f t="shared" si="36"/>
        <v>0</v>
      </c>
      <c r="P20" s="366">
        <f t="shared" si="36"/>
        <v>0</v>
      </c>
      <c r="Q20" s="366">
        <f t="shared" si="36"/>
        <v>0</v>
      </c>
      <c r="R20" s="366">
        <f t="shared" si="36"/>
        <v>0</v>
      </c>
      <c r="S20" s="376"/>
      <c r="T20" s="368">
        <f>IFERROR(T19/$S19,"-")</f>
        <v>0</v>
      </c>
      <c r="U20" s="369">
        <f t="shared" ref="U20:AE20" si="37">IFERROR(U19/$S19,"-")</f>
        <v>0.31578947368421051</v>
      </c>
      <c r="V20" s="368">
        <f t="shared" si="37"/>
        <v>0.31578947368421051</v>
      </c>
      <c r="W20" s="368">
        <f t="shared" si="37"/>
        <v>0.26315789473684209</v>
      </c>
      <c r="X20" s="368">
        <f t="shared" si="37"/>
        <v>0</v>
      </c>
      <c r="Y20" s="368">
        <f t="shared" si="37"/>
        <v>5.2631578947368418E-2</v>
      </c>
      <c r="Z20" s="368">
        <f t="shared" si="37"/>
        <v>0</v>
      </c>
      <c r="AA20" s="368">
        <f t="shared" si="37"/>
        <v>5.2631578947368418E-2</v>
      </c>
      <c r="AB20" s="368">
        <f t="shared" si="37"/>
        <v>0</v>
      </c>
      <c r="AC20" s="368">
        <f t="shared" si="37"/>
        <v>0</v>
      </c>
      <c r="AD20" s="368">
        <f t="shared" si="37"/>
        <v>0</v>
      </c>
      <c r="AE20" s="368">
        <f t="shared" si="37"/>
        <v>0</v>
      </c>
      <c r="AF20" s="376"/>
      <c r="AG20" s="356" t="str">
        <f>IFERROR(AG19/$AF19,"-")</f>
        <v>-</v>
      </c>
      <c r="AH20" s="356" t="str">
        <f t="shared" ref="AH20:AR20" si="38">IFERROR(AH19/$AF19,"-")</f>
        <v>-</v>
      </c>
      <c r="AI20" s="356" t="str">
        <f t="shared" si="38"/>
        <v>-</v>
      </c>
      <c r="AJ20" s="356" t="str">
        <f t="shared" si="38"/>
        <v>-</v>
      </c>
      <c r="AK20" s="356" t="str">
        <f t="shared" si="38"/>
        <v>-</v>
      </c>
      <c r="AL20" s="356" t="str">
        <f t="shared" si="38"/>
        <v>-</v>
      </c>
      <c r="AM20" s="356" t="str">
        <f t="shared" si="38"/>
        <v>-</v>
      </c>
      <c r="AN20" s="356" t="str">
        <f t="shared" si="38"/>
        <v>-</v>
      </c>
      <c r="AO20" s="356" t="str">
        <f t="shared" si="38"/>
        <v>-</v>
      </c>
      <c r="AP20" s="356" t="str">
        <f t="shared" si="38"/>
        <v>-</v>
      </c>
      <c r="AQ20" s="356" t="str">
        <f t="shared" si="38"/>
        <v>-</v>
      </c>
      <c r="AR20" s="357" t="str">
        <f t="shared" si="38"/>
        <v>-</v>
      </c>
      <c r="AT20" s="51">
        <f t="shared" si="4"/>
        <v>0.99999999999999978</v>
      </c>
      <c r="AU20" s="51">
        <f t="shared" si="5"/>
        <v>0.99999999999999978</v>
      </c>
      <c r="AV20" s="51">
        <f t="shared" si="8"/>
        <v>0</v>
      </c>
      <c r="AW20" s="41">
        <f t="shared" ref="AW20:AY20" si="39">1-AT20</f>
        <v>0</v>
      </c>
      <c r="AX20" s="41">
        <f>1-AU20</f>
        <v>0</v>
      </c>
      <c r="AY20" s="41">
        <f t="shared" si="39"/>
        <v>1</v>
      </c>
    </row>
    <row r="21" spans="2:51" ht="27.9" customHeight="1" x14ac:dyDescent="0.2">
      <c r="B21" s="78"/>
      <c r="C21" s="248" t="s">
        <v>298</v>
      </c>
      <c r="D21" s="370">
        <f>[1]表1!M26</f>
        <v>8</v>
      </c>
      <c r="E21" s="371">
        <f>[1]表1!O26</f>
        <v>4</v>
      </c>
      <c r="F21" s="375">
        <f>SUM(G21:R21)</f>
        <v>27</v>
      </c>
      <c r="G21" s="347">
        <f>T21+AG21</f>
        <v>0</v>
      </c>
      <c r="H21" s="347">
        <f t="shared" ref="H21:P21" si="40">U21+AH21</f>
        <v>23</v>
      </c>
      <c r="I21" s="347">
        <f t="shared" si="40"/>
        <v>3</v>
      </c>
      <c r="J21" s="347">
        <f t="shared" si="40"/>
        <v>0</v>
      </c>
      <c r="K21" s="347">
        <f t="shared" si="40"/>
        <v>1</v>
      </c>
      <c r="L21" s="347">
        <f t="shared" si="40"/>
        <v>0</v>
      </c>
      <c r="M21" s="347">
        <f t="shared" si="40"/>
        <v>0</v>
      </c>
      <c r="N21" s="347">
        <f t="shared" si="40"/>
        <v>0</v>
      </c>
      <c r="O21" s="347">
        <f t="shared" si="40"/>
        <v>0</v>
      </c>
      <c r="P21" s="347">
        <f t="shared" si="40"/>
        <v>0</v>
      </c>
      <c r="Q21" s="347">
        <f>AD21+AQ21</f>
        <v>0</v>
      </c>
      <c r="R21" s="348">
        <f>AE21+AR21</f>
        <v>0</v>
      </c>
      <c r="S21" s="375">
        <f>SUM(T21:AE21)</f>
        <v>27</v>
      </c>
      <c r="T21" s="347">
        <v>0</v>
      </c>
      <c r="U21" s="347">
        <v>23</v>
      </c>
      <c r="V21" s="347">
        <v>3</v>
      </c>
      <c r="W21" s="347">
        <v>0</v>
      </c>
      <c r="X21" s="347">
        <v>1</v>
      </c>
      <c r="Y21" s="347">
        <v>0</v>
      </c>
      <c r="Z21" s="347">
        <v>0</v>
      </c>
      <c r="AA21" s="347">
        <v>0</v>
      </c>
      <c r="AB21" s="347">
        <v>0</v>
      </c>
      <c r="AC21" s="347">
        <v>0</v>
      </c>
      <c r="AD21" s="347">
        <v>0</v>
      </c>
      <c r="AE21" s="347">
        <v>0</v>
      </c>
      <c r="AF21" s="375">
        <f>SUM(AG21:AR21)</f>
        <v>0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0</v>
      </c>
      <c r="AO21" s="347">
        <v>0</v>
      </c>
      <c r="AP21" s="347">
        <v>0</v>
      </c>
      <c r="AQ21" s="348">
        <v>0</v>
      </c>
      <c r="AR21" s="349">
        <v>0</v>
      </c>
      <c r="AT21" s="11">
        <f t="shared" si="4"/>
        <v>27</v>
      </c>
      <c r="AU21" s="11">
        <f t="shared" si="5"/>
        <v>27</v>
      </c>
      <c r="AV21" s="11">
        <f t="shared" si="8"/>
        <v>0</v>
      </c>
      <c r="AW21" s="41">
        <f t="shared" ref="AW21" si="41">AT21-F21</f>
        <v>0</v>
      </c>
      <c r="AX21" s="41">
        <f t="shared" ref="AX21" si="42">AU21-S21</f>
        <v>0</v>
      </c>
      <c r="AY21" s="41">
        <f t="shared" ref="AY21" si="43">AV21-AF21</f>
        <v>0</v>
      </c>
    </row>
    <row r="22" spans="2:51" ht="27.9" customHeight="1" x14ac:dyDescent="0.2">
      <c r="B22" s="78"/>
      <c r="C22" s="252"/>
      <c r="D22" s="364"/>
      <c r="E22" s="87"/>
      <c r="F22" s="365"/>
      <c r="G22" s="366">
        <f t="shared" ref="G22:R22" si="44">G21/$F$21</f>
        <v>0</v>
      </c>
      <c r="H22" s="366">
        <f t="shared" si="44"/>
        <v>0.85185185185185186</v>
      </c>
      <c r="I22" s="366">
        <f t="shared" si="44"/>
        <v>0.1111111111111111</v>
      </c>
      <c r="J22" s="366">
        <f t="shared" si="44"/>
        <v>0</v>
      </c>
      <c r="K22" s="366">
        <f t="shared" si="44"/>
        <v>3.7037037037037035E-2</v>
      </c>
      <c r="L22" s="366">
        <f t="shared" si="44"/>
        <v>0</v>
      </c>
      <c r="M22" s="366">
        <f t="shared" si="44"/>
        <v>0</v>
      </c>
      <c r="N22" s="366">
        <f t="shared" si="44"/>
        <v>0</v>
      </c>
      <c r="O22" s="366">
        <f t="shared" si="44"/>
        <v>0</v>
      </c>
      <c r="P22" s="366">
        <f t="shared" si="44"/>
        <v>0</v>
      </c>
      <c r="Q22" s="366">
        <f t="shared" si="44"/>
        <v>0</v>
      </c>
      <c r="R22" s="366">
        <f t="shared" si="44"/>
        <v>0</v>
      </c>
      <c r="S22" s="377"/>
      <c r="T22" s="368">
        <f>IFERROR(T21/$S21,"-")</f>
        <v>0</v>
      </c>
      <c r="U22" s="368">
        <f t="shared" ref="U22:AE22" si="45">IFERROR(U21/$S21,"-")</f>
        <v>0.85185185185185186</v>
      </c>
      <c r="V22" s="368">
        <f t="shared" si="45"/>
        <v>0.1111111111111111</v>
      </c>
      <c r="W22" s="368">
        <f t="shared" si="45"/>
        <v>0</v>
      </c>
      <c r="X22" s="368">
        <f t="shared" si="45"/>
        <v>3.7037037037037035E-2</v>
      </c>
      <c r="Y22" s="368">
        <f t="shared" si="45"/>
        <v>0</v>
      </c>
      <c r="Z22" s="368">
        <f t="shared" si="45"/>
        <v>0</v>
      </c>
      <c r="AA22" s="368">
        <f t="shared" si="45"/>
        <v>0</v>
      </c>
      <c r="AB22" s="368">
        <f t="shared" si="45"/>
        <v>0</v>
      </c>
      <c r="AC22" s="368">
        <f t="shared" si="45"/>
        <v>0</v>
      </c>
      <c r="AD22" s="368">
        <f t="shared" si="45"/>
        <v>0</v>
      </c>
      <c r="AE22" s="368">
        <f t="shared" si="45"/>
        <v>0</v>
      </c>
      <c r="AF22" s="365"/>
      <c r="AG22" s="356" t="str">
        <f>IFERROR(AG21/$AF21,"-")</f>
        <v>-</v>
      </c>
      <c r="AH22" s="356" t="str">
        <f t="shared" ref="AH22:AR22" si="46">IFERROR(AH21/$AF21,"-")</f>
        <v>-</v>
      </c>
      <c r="AI22" s="356" t="str">
        <f t="shared" si="46"/>
        <v>-</v>
      </c>
      <c r="AJ22" s="356" t="str">
        <f t="shared" si="46"/>
        <v>-</v>
      </c>
      <c r="AK22" s="356" t="str">
        <f t="shared" si="46"/>
        <v>-</v>
      </c>
      <c r="AL22" s="356" t="str">
        <f t="shared" si="46"/>
        <v>-</v>
      </c>
      <c r="AM22" s="356" t="str">
        <f t="shared" si="46"/>
        <v>-</v>
      </c>
      <c r="AN22" s="356" t="str">
        <f t="shared" si="46"/>
        <v>-</v>
      </c>
      <c r="AO22" s="356" t="str">
        <f t="shared" si="46"/>
        <v>-</v>
      </c>
      <c r="AP22" s="356" t="str">
        <f t="shared" si="46"/>
        <v>-</v>
      </c>
      <c r="AQ22" s="356" t="str">
        <f t="shared" si="46"/>
        <v>-</v>
      </c>
      <c r="AR22" s="357" t="str">
        <f t="shared" si="46"/>
        <v>-</v>
      </c>
      <c r="AT22" s="51">
        <f t="shared" si="4"/>
        <v>1</v>
      </c>
      <c r="AU22" s="51">
        <f t="shared" si="5"/>
        <v>1</v>
      </c>
      <c r="AV22" s="51">
        <f t="shared" si="8"/>
        <v>0</v>
      </c>
      <c r="AW22" s="41">
        <f t="shared" ref="AW22:AX22" si="47">1-AT22</f>
        <v>0</v>
      </c>
      <c r="AX22" s="41">
        <f t="shared" si="47"/>
        <v>0</v>
      </c>
      <c r="AY22" s="41">
        <f>1-AV22</f>
        <v>1</v>
      </c>
    </row>
    <row r="23" spans="2:51" ht="27.9" customHeight="1" x14ac:dyDescent="0.2">
      <c r="B23" s="78"/>
      <c r="C23" s="248" t="s">
        <v>299</v>
      </c>
      <c r="D23" s="370">
        <f>[1]表1!M29</f>
        <v>138</v>
      </c>
      <c r="E23" s="371">
        <f>[1]表1!O29</f>
        <v>84</v>
      </c>
      <c r="F23" s="346">
        <f>SUM(G23:R23)</f>
        <v>59</v>
      </c>
      <c r="G23" s="347">
        <f>T23+AG23</f>
        <v>1</v>
      </c>
      <c r="H23" s="347">
        <f>U23+AH23</f>
        <v>10</v>
      </c>
      <c r="I23" s="347">
        <f t="shared" ref="I23:P23" si="48">V23+AI23</f>
        <v>18</v>
      </c>
      <c r="J23" s="347">
        <f t="shared" si="48"/>
        <v>8</v>
      </c>
      <c r="K23" s="347">
        <f t="shared" si="48"/>
        <v>4</v>
      </c>
      <c r="L23" s="347">
        <f t="shared" si="48"/>
        <v>1</v>
      </c>
      <c r="M23" s="347">
        <f t="shared" si="48"/>
        <v>0</v>
      </c>
      <c r="N23" s="347">
        <f t="shared" si="48"/>
        <v>1</v>
      </c>
      <c r="O23" s="347">
        <f t="shared" si="48"/>
        <v>4</v>
      </c>
      <c r="P23" s="347">
        <f t="shared" si="48"/>
        <v>11</v>
      </c>
      <c r="Q23" s="347">
        <f>AD23+AQ23</f>
        <v>1</v>
      </c>
      <c r="R23" s="348">
        <f>AE23+AR23</f>
        <v>0</v>
      </c>
      <c r="S23" s="375">
        <f>SUM(T23:AE23)</f>
        <v>36</v>
      </c>
      <c r="T23" s="347">
        <v>1</v>
      </c>
      <c r="U23" s="347">
        <v>10</v>
      </c>
      <c r="V23" s="347">
        <v>16</v>
      </c>
      <c r="W23" s="347">
        <v>4</v>
      </c>
      <c r="X23" s="347">
        <v>3</v>
      </c>
      <c r="Y23" s="347">
        <v>0</v>
      </c>
      <c r="Z23" s="347">
        <v>0</v>
      </c>
      <c r="AA23" s="347">
        <v>1</v>
      </c>
      <c r="AB23" s="347">
        <v>1</v>
      </c>
      <c r="AC23" s="347">
        <v>0</v>
      </c>
      <c r="AD23" s="347">
        <v>0</v>
      </c>
      <c r="AE23" s="347">
        <v>0</v>
      </c>
      <c r="AF23" s="346">
        <f>SUM(AG23:AR23)</f>
        <v>23</v>
      </c>
      <c r="AG23" s="347">
        <v>0</v>
      </c>
      <c r="AH23" s="347">
        <v>0</v>
      </c>
      <c r="AI23" s="347">
        <v>2</v>
      </c>
      <c r="AJ23" s="347">
        <v>4</v>
      </c>
      <c r="AK23" s="347">
        <v>1</v>
      </c>
      <c r="AL23" s="347">
        <v>1</v>
      </c>
      <c r="AM23" s="347">
        <v>0</v>
      </c>
      <c r="AN23" s="347">
        <v>0</v>
      </c>
      <c r="AO23" s="347">
        <v>3</v>
      </c>
      <c r="AP23" s="347">
        <v>11</v>
      </c>
      <c r="AQ23" s="348">
        <v>1</v>
      </c>
      <c r="AR23" s="349">
        <v>0</v>
      </c>
      <c r="AT23" s="11">
        <f t="shared" si="4"/>
        <v>59</v>
      </c>
      <c r="AU23" s="11">
        <f t="shared" si="5"/>
        <v>36</v>
      </c>
      <c r="AV23" s="11">
        <f t="shared" si="8"/>
        <v>23</v>
      </c>
      <c r="AW23" s="41">
        <f t="shared" ref="AW23" si="49">AT23-F23</f>
        <v>0</v>
      </c>
      <c r="AX23" s="41">
        <f t="shared" ref="AX23" si="50">AU23-S23</f>
        <v>0</v>
      </c>
      <c r="AY23" s="41">
        <f t="shared" ref="AY23" si="51">AV23-AF23</f>
        <v>0</v>
      </c>
    </row>
    <row r="24" spans="2:51" ht="27.9" customHeight="1" thickBot="1" x14ac:dyDescent="0.25">
      <c r="B24" s="98"/>
      <c r="C24" s="318"/>
      <c r="D24" s="378"/>
      <c r="E24" s="379"/>
      <c r="F24" s="351"/>
      <c r="G24" s="380">
        <f t="shared" ref="G24:R24" si="52">G23/$F$23</f>
        <v>1.6949152542372881E-2</v>
      </c>
      <c r="H24" s="380">
        <f t="shared" si="52"/>
        <v>0.16949152542372881</v>
      </c>
      <c r="I24" s="380">
        <f t="shared" si="52"/>
        <v>0.30508474576271188</v>
      </c>
      <c r="J24" s="380">
        <f t="shared" si="52"/>
        <v>0.13559322033898305</v>
      </c>
      <c r="K24" s="380">
        <f t="shared" si="52"/>
        <v>6.7796610169491525E-2</v>
      </c>
      <c r="L24" s="380">
        <f t="shared" si="52"/>
        <v>1.6949152542372881E-2</v>
      </c>
      <c r="M24" s="380">
        <f t="shared" si="52"/>
        <v>0</v>
      </c>
      <c r="N24" s="380">
        <f t="shared" si="52"/>
        <v>1.6949152542372881E-2</v>
      </c>
      <c r="O24" s="380">
        <f t="shared" si="52"/>
        <v>6.7796610169491525E-2</v>
      </c>
      <c r="P24" s="380">
        <f t="shared" si="52"/>
        <v>0.1864406779661017</v>
      </c>
      <c r="Q24" s="381">
        <f t="shared" si="52"/>
        <v>1.6949152542372881E-2</v>
      </c>
      <c r="R24" s="381">
        <f t="shared" si="52"/>
        <v>0</v>
      </c>
      <c r="S24" s="382"/>
      <c r="T24" s="373">
        <f>IFERROR(T23/$S23,"-")</f>
        <v>2.7777777777777776E-2</v>
      </c>
      <c r="U24" s="374">
        <f t="shared" ref="U24:AE24" si="53">IFERROR(U23/$S23,"-")</f>
        <v>0.27777777777777779</v>
      </c>
      <c r="V24" s="374">
        <f t="shared" si="53"/>
        <v>0.44444444444444442</v>
      </c>
      <c r="W24" s="374">
        <f t="shared" si="53"/>
        <v>0.1111111111111111</v>
      </c>
      <c r="X24" s="374">
        <f t="shared" si="53"/>
        <v>8.3333333333333329E-2</v>
      </c>
      <c r="Y24" s="374">
        <f t="shared" si="53"/>
        <v>0</v>
      </c>
      <c r="Z24" s="373">
        <f t="shared" si="53"/>
        <v>0</v>
      </c>
      <c r="AA24" s="373">
        <f t="shared" si="53"/>
        <v>2.7777777777777776E-2</v>
      </c>
      <c r="AB24" s="373">
        <f t="shared" si="53"/>
        <v>2.7777777777777776E-2</v>
      </c>
      <c r="AC24" s="373">
        <f t="shared" si="53"/>
        <v>0</v>
      </c>
      <c r="AD24" s="373">
        <f t="shared" si="53"/>
        <v>0</v>
      </c>
      <c r="AE24" s="373">
        <f t="shared" si="53"/>
        <v>0</v>
      </c>
      <c r="AF24" s="351"/>
      <c r="AG24" s="383">
        <f>IFERROR(AG23/$AF23,"-")</f>
        <v>0</v>
      </c>
      <c r="AH24" s="383">
        <f t="shared" ref="AH24:AR24" si="54">IFERROR(AH23/$AF23,"-")</f>
        <v>0</v>
      </c>
      <c r="AI24" s="383">
        <f t="shared" si="54"/>
        <v>8.6956521739130432E-2</v>
      </c>
      <c r="AJ24" s="383">
        <f t="shared" si="54"/>
        <v>0.17391304347826086</v>
      </c>
      <c r="AK24" s="383">
        <f t="shared" si="54"/>
        <v>4.3478260869565216E-2</v>
      </c>
      <c r="AL24" s="383">
        <f t="shared" si="54"/>
        <v>4.3478260869565216E-2</v>
      </c>
      <c r="AM24" s="383">
        <f t="shared" si="54"/>
        <v>0</v>
      </c>
      <c r="AN24" s="383">
        <f t="shared" si="54"/>
        <v>0</v>
      </c>
      <c r="AO24" s="383">
        <f t="shared" si="54"/>
        <v>0.13043478260869565</v>
      </c>
      <c r="AP24" s="383">
        <f t="shared" si="54"/>
        <v>0.47826086956521741</v>
      </c>
      <c r="AQ24" s="383">
        <f t="shared" si="54"/>
        <v>4.3478260869565216E-2</v>
      </c>
      <c r="AR24" s="384">
        <f t="shared" si="54"/>
        <v>0</v>
      </c>
      <c r="AT24" s="51">
        <f t="shared" si="4"/>
        <v>1</v>
      </c>
      <c r="AU24" s="51">
        <f t="shared" si="5"/>
        <v>1</v>
      </c>
      <c r="AV24" s="51">
        <f t="shared" si="8"/>
        <v>1</v>
      </c>
      <c r="AW24" s="41">
        <f t="shared" ref="AW24:AY24" si="55">1-AT24</f>
        <v>0</v>
      </c>
      <c r="AX24" s="41">
        <f t="shared" si="55"/>
        <v>0</v>
      </c>
      <c r="AY24" s="41">
        <f t="shared" si="55"/>
        <v>0</v>
      </c>
    </row>
    <row r="25" spans="2:51" ht="27.9" customHeight="1" thickTop="1" x14ac:dyDescent="0.2">
      <c r="B25" s="70" t="s">
        <v>314</v>
      </c>
      <c r="C25" s="252" t="s">
        <v>315</v>
      </c>
      <c r="D25" s="358">
        <f>[1]表1!M32</f>
        <v>66</v>
      </c>
      <c r="E25" s="359">
        <f>[1]表1!O32</f>
        <v>13</v>
      </c>
      <c r="F25" s="375">
        <f>SUM(G25:R25)</f>
        <v>0</v>
      </c>
      <c r="G25" s="361">
        <v>0</v>
      </c>
      <c r="H25" s="361">
        <v>0</v>
      </c>
      <c r="I25" s="361">
        <v>0</v>
      </c>
      <c r="J25" s="361">
        <v>0</v>
      </c>
      <c r="K25" s="361">
        <v>0</v>
      </c>
      <c r="L25" s="361">
        <v>0</v>
      </c>
      <c r="M25" s="361">
        <v>0</v>
      </c>
      <c r="N25" s="361">
        <v>0</v>
      </c>
      <c r="O25" s="361">
        <v>0</v>
      </c>
      <c r="P25" s="361">
        <v>0</v>
      </c>
      <c r="Q25" s="363">
        <v>0</v>
      </c>
      <c r="R25" s="362">
        <v>0</v>
      </c>
      <c r="S25" s="360">
        <f>SUM(T25:AE25)</f>
        <v>0</v>
      </c>
      <c r="T25" s="361">
        <v>0</v>
      </c>
      <c r="U25" s="361">
        <v>0</v>
      </c>
      <c r="V25" s="361">
        <v>0</v>
      </c>
      <c r="W25" s="361">
        <v>0</v>
      </c>
      <c r="X25" s="361">
        <v>0</v>
      </c>
      <c r="Y25" s="361">
        <v>0</v>
      </c>
      <c r="Z25" s="361">
        <v>0</v>
      </c>
      <c r="AA25" s="361">
        <v>0</v>
      </c>
      <c r="AB25" s="361">
        <v>0</v>
      </c>
      <c r="AC25" s="361">
        <v>0</v>
      </c>
      <c r="AD25" s="361">
        <v>0</v>
      </c>
      <c r="AE25" s="361">
        <v>0</v>
      </c>
      <c r="AF25" s="360">
        <f>SUM(AG25:AR25)</f>
        <v>0</v>
      </c>
      <c r="AG25" s="385">
        <v>0</v>
      </c>
      <c r="AH25" s="385">
        <v>0</v>
      </c>
      <c r="AI25" s="385">
        <v>0</v>
      </c>
      <c r="AJ25" s="385">
        <v>0</v>
      </c>
      <c r="AK25" s="385">
        <v>0</v>
      </c>
      <c r="AL25" s="385">
        <v>0</v>
      </c>
      <c r="AM25" s="385">
        <v>0</v>
      </c>
      <c r="AN25" s="385">
        <v>0</v>
      </c>
      <c r="AO25" s="385">
        <v>0</v>
      </c>
      <c r="AP25" s="385">
        <v>0</v>
      </c>
      <c r="AQ25" s="386">
        <v>0</v>
      </c>
      <c r="AR25" s="387">
        <v>0</v>
      </c>
      <c r="AT25" s="11">
        <f t="shared" si="4"/>
        <v>0</v>
      </c>
      <c r="AU25" s="11">
        <f>SUM(T25:AE25)</f>
        <v>0</v>
      </c>
      <c r="AV25" s="11">
        <f t="shared" si="8"/>
        <v>0</v>
      </c>
      <c r="AW25" s="41">
        <f t="shared" ref="AW25" si="56">AT25-F25</f>
        <v>0</v>
      </c>
      <c r="AX25" s="41">
        <f t="shared" ref="AX25" si="57">AU25-S25</f>
        <v>0</v>
      </c>
      <c r="AY25" s="41">
        <f t="shared" ref="AY25" si="58">AV25-AF25</f>
        <v>0</v>
      </c>
    </row>
    <row r="26" spans="2:51" ht="27.9" customHeight="1" x14ac:dyDescent="0.2">
      <c r="B26" s="78"/>
      <c r="C26" s="252"/>
      <c r="D26" s="378"/>
      <c r="E26" s="388"/>
      <c r="F26" s="365"/>
      <c r="G26" s="373" t="str">
        <f>IFERROR(G25/$F$25,"-")</f>
        <v>-</v>
      </c>
      <c r="H26" s="373" t="str">
        <f t="shared" ref="H26:R26" si="59">IFERROR(H25/$F$25,"-")</f>
        <v>-</v>
      </c>
      <c r="I26" s="373" t="str">
        <f t="shared" si="59"/>
        <v>-</v>
      </c>
      <c r="J26" s="373" t="str">
        <f t="shared" si="59"/>
        <v>-</v>
      </c>
      <c r="K26" s="373" t="str">
        <f t="shared" si="59"/>
        <v>-</v>
      </c>
      <c r="L26" s="373" t="str">
        <f t="shared" si="59"/>
        <v>-</v>
      </c>
      <c r="M26" s="373" t="str">
        <f t="shared" si="59"/>
        <v>-</v>
      </c>
      <c r="N26" s="373" t="str">
        <f t="shared" si="59"/>
        <v>-</v>
      </c>
      <c r="O26" s="373" t="str">
        <f t="shared" si="59"/>
        <v>-</v>
      </c>
      <c r="P26" s="373" t="str">
        <f t="shared" si="59"/>
        <v>-</v>
      </c>
      <c r="Q26" s="373" t="str">
        <f t="shared" si="59"/>
        <v>-</v>
      </c>
      <c r="R26" s="389" t="str">
        <f t="shared" si="59"/>
        <v>-</v>
      </c>
      <c r="S26" s="376"/>
      <c r="T26" s="390" t="str">
        <f>IFERROR(T25/$S$25,"-")</f>
        <v>-</v>
      </c>
      <c r="U26" s="390" t="str">
        <f t="shared" ref="U26:AE26" si="60">IFERROR(U25/$S$25,"-")</f>
        <v>-</v>
      </c>
      <c r="V26" s="390" t="str">
        <f t="shared" si="60"/>
        <v>-</v>
      </c>
      <c r="W26" s="390" t="str">
        <f t="shared" si="60"/>
        <v>-</v>
      </c>
      <c r="X26" s="390" t="str">
        <f t="shared" si="60"/>
        <v>-</v>
      </c>
      <c r="Y26" s="390" t="str">
        <f t="shared" si="60"/>
        <v>-</v>
      </c>
      <c r="Z26" s="390" t="str">
        <f t="shared" si="60"/>
        <v>-</v>
      </c>
      <c r="AA26" s="390" t="str">
        <f t="shared" si="60"/>
        <v>-</v>
      </c>
      <c r="AB26" s="390" t="str">
        <f t="shared" si="60"/>
        <v>-</v>
      </c>
      <c r="AC26" s="390" t="str">
        <f t="shared" si="60"/>
        <v>-</v>
      </c>
      <c r="AD26" s="390" t="str">
        <f t="shared" si="60"/>
        <v>-</v>
      </c>
      <c r="AE26" s="390" t="str">
        <f t="shared" si="60"/>
        <v>-</v>
      </c>
      <c r="AF26" s="377"/>
      <c r="AG26" s="356" t="str">
        <f>IFERROR(AG25/$AF25,"-")</f>
        <v>-</v>
      </c>
      <c r="AH26" s="356" t="str">
        <f t="shared" ref="AH26:AR26" si="61">IFERROR(AH25/$AF25,"-")</f>
        <v>-</v>
      </c>
      <c r="AI26" s="356" t="str">
        <f t="shared" si="61"/>
        <v>-</v>
      </c>
      <c r="AJ26" s="356" t="str">
        <f t="shared" si="61"/>
        <v>-</v>
      </c>
      <c r="AK26" s="356" t="str">
        <f t="shared" si="61"/>
        <v>-</v>
      </c>
      <c r="AL26" s="356" t="str">
        <f t="shared" si="61"/>
        <v>-</v>
      </c>
      <c r="AM26" s="356" t="str">
        <f t="shared" si="61"/>
        <v>-</v>
      </c>
      <c r="AN26" s="356" t="str">
        <f t="shared" si="61"/>
        <v>-</v>
      </c>
      <c r="AO26" s="356" t="str">
        <f t="shared" si="61"/>
        <v>-</v>
      </c>
      <c r="AP26" s="356" t="str">
        <f t="shared" si="61"/>
        <v>-</v>
      </c>
      <c r="AQ26" s="356" t="str">
        <f t="shared" si="61"/>
        <v>-</v>
      </c>
      <c r="AR26" s="357" t="str">
        <f t="shared" si="61"/>
        <v>-</v>
      </c>
      <c r="AT26" s="51">
        <f t="shared" si="4"/>
        <v>0</v>
      </c>
      <c r="AU26" s="51">
        <f t="shared" si="5"/>
        <v>0</v>
      </c>
      <c r="AV26" s="51">
        <f t="shared" si="8"/>
        <v>0</v>
      </c>
      <c r="AW26" s="41">
        <f>1-AT26</f>
        <v>1</v>
      </c>
      <c r="AX26" s="41">
        <f t="shared" ref="AX26" si="62">1-AU26</f>
        <v>1</v>
      </c>
      <c r="AY26" s="41">
        <f>1-AV26</f>
        <v>1</v>
      </c>
    </row>
    <row r="27" spans="2:51" ht="27.9" customHeight="1" x14ac:dyDescent="0.2">
      <c r="B27" s="78"/>
      <c r="C27" s="248" t="s">
        <v>316</v>
      </c>
      <c r="D27" s="391">
        <f>[1]表1!M35</f>
        <v>160</v>
      </c>
      <c r="E27" s="268">
        <f>[1]表1!O35</f>
        <v>66</v>
      </c>
      <c r="F27" s="346">
        <f>SUM(G27:R27)</f>
        <v>11</v>
      </c>
      <c r="G27" s="347">
        <f>T27+AG27</f>
        <v>0</v>
      </c>
      <c r="H27" s="347">
        <f t="shared" ref="H27:P27" si="63">U27+AH27</f>
        <v>3</v>
      </c>
      <c r="I27" s="347">
        <f t="shared" si="63"/>
        <v>5</v>
      </c>
      <c r="J27" s="347">
        <f t="shared" si="63"/>
        <v>2</v>
      </c>
      <c r="K27" s="347">
        <f t="shared" si="63"/>
        <v>1</v>
      </c>
      <c r="L27" s="347">
        <f t="shared" si="63"/>
        <v>0</v>
      </c>
      <c r="M27" s="347">
        <f t="shared" si="63"/>
        <v>0</v>
      </c>
      <c r="N27" s="347">
        <f t="shared" si="63"/>
        <v>0</v>
      </c>
      <c r="O27" s="347">
        <f t="shared" si="63"/>
        <v>0</v>
      </c>
      <c r="P27" s="347">
        <f t="shared" si="63"/>
        <v>0</v>
      </c>
      <c r="Q27" s="347">
        <f>AD27+AQ27</f>
        <v>0</v>
      </c>
      <c r="R27" s="348">
        <f>AE27+AR27</f>
        <v>0</v>
      </c>
      <c r="S27" s="346">
        <f>SUM(T27:AE27)</f>
        <v>11</v>
      </c>
      <c r="T27" s="347">
        <v>0</v>
      </c>
      <c r="U27" s="347">
        <v>3</v>
      </c>
      <c r="V27" s="347">
        <v>5</v>
      </c>
      <c r="W27" s="347">
        <v>2</v>
      </c>
      <c r="X27" s="347">
        <v>1</v>
      </c>
      <c r="Y27" s="347">
        <v>0</v>
      </c>
      <c r="Z27" s="347">
        <v>0</v>
      </c>
      <c r="AA27" s="347">
        <v>0</v>
      </c>
      <c r="AB27" s="347">
        <v>0</v>
      </c>
      <c r="AC27" s="347">
        <v>0</v>
      </c>
      <c r="AD27" s="347">
        <v>0</v>
      </c>
      <c r="AE27" s="347">
        <v>0</v>
      </c>
      <c r="AF27" s="346">
        <f>SUM(AG27:AR27)</f>
        <v>0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0</v>
      </c>
      <c r="AM27" s="347">
        <v>0</v>
      </c>
      <c r="AN27" s="347">
        <v>0</v>
      </c>
      <c r="AO27" s="347">
        <v>0</v>
      </c>
      <c r="AP27" s="347">
        <v>0</v>
      </c>
      <c r="AQ27" s="348">
        <v>0</v>
      </c>
      <c r="AR27" s="349">
        <v>0</v>
      </c>
      <c r="AT27" s="11">
        <f t="shared" si="4"/>
        <v>11</v>
      </c>
      <c r="AU27" s="11">
        <f t="shared" si="5"/>
        <v>11</v>
      </c>
      <c r="AV27" s="11">
        <f t="shared" si="8"/>
        <v>0</v>
      </c>
      <c r="AW27" s="41">
        <f t="shared" ref="AW27" si="64">AT27-F27</f>
        <v>0</v>
      </c>
      <c r="AX27" s="41">
        <f t="shared" ref="AX27" si="65">AU27-S27</f>
        <v>0</v>
      </c>
      <c r="AY27" s="41">
        <f t="shared" ref="AY27" si="66">AV27-AF27</f>
        <v>0</v>
      </c>
    </row>
    <row r="28" spans="2:51" ht="27.9" customHeight="1" x14ac:dyDescent="0.2">
      <c r="B28" s="78"/>
      <c r="C28" s="252"/>
      <c r="D28" s="378"/>
      <c r="E28" s="333"/>
      <c r="F28" s="372"/>
      <c r="G28" s="392">
        <f>IFERROR(G27/$F27,"-")</f>
        <v>0</v>
      </c>
      <c r="H28" s="356">
        <f t="shared" ref="H28:R28" si="67">IFERROR(H27/$F27,"-")</f>
        <v>0.27272727272727271</v>
      </c>
      <c r="I28" s="356">
        <f t="shared" si="67"/>
        <v>0.45454545454545453</v>
      </c>
      <c r="J28" s="356">
        <f t="shared" si="67"/>
        <v>0.18181818181818182</v>
      </c>
      <c r="K28" s="356">
        <f t="shared" si="67"/>
        <v>9.0909090909090912E-2</v>
      </c>
      <c r="L28" s="356">
        <f t="shared" si="67"/>
        <v>0</v>
      </c>
      <c r="M28" s="356">
        <f t="shared" si="67"/>
        <v>0</v>
      </c>
      <c r="N28" s="356">
        <f t="shared" si="67"/>
        <v>0</v>
      </c>
      <c r="O28" s="356">
        <f t="shared" si="67"/>
        <v>0</v>
      </c>
      <c r="P28" s="356">
        <f t="shared" si="67"/>
        <v>0</v>
      </c>
      <c r="Q28" s="393">
        <f t="shared" si="67"/>
        <v>0</v>
      </c>
      <c r="R28" s="357">
        <f t="shared" si="67"/>
        <v>0</v>
      </c>
      <c r="S28" s="376"/>
      <c r="T28" s="390">
        <f>IFERROR(T27/$S$27,"-")</f>
        <v>0</v>
      </c>
      <c r="U28" s="322">
        <f t="shared" ref="U28:AE28" si="68">IFERROR(U27/$S$27,"-")</f>
        <v>0.27272727272727271</v>
      </c>
      <c r="V28" s="390">
        <f t="shared" si="68"/>
        <v>0.45454545454545453</v>
      </c>
      <c r="W28" s="322">
        <f t="shared" si="68"/>
        <v>0.18181818181818182</v>
      </c>
      <c r="X28" s="322">
        <f t="shared" si="68"/>
        <v>9.0909090909090912E-2</v>
      </c>
      <c r="Y28" s="322">
        <f t="shared" si="68"/>
        <v>0</v>
      </c>
      <c r="Z28" s="390">
        <f t="shared" si="68"/>
        <v>0</v>
      </c>
      <c r="AA28" s="390">
        <f t="shared" si="68"/>
        <v>0</v>
      </c>
      <c r="AB28" s="390">
        <f t="shared" si="68"/>
        <v>0</v>
      </c>
      <c r="AC28" s="390">
        <f t="shared" si="68"/>
        <v>0</v>
      </c>
      <c r="AD28" s="390">
        <f t="shared" si="68"/>
        <v>0</v>
      </c>
      <c r="AE28" s="390">
        <f t="shared" si="68"/>
        <v>0</v>
      </c>
      <c r="AF28" s="377"/>
      <c r="AG28" s="356" t="str">
        <f>IFERROR(AG27/$AF27,"-")</f>
        <v>-</v>
      </c>
      <c r="AH28" s="356" t="str">
        <f t="shared" ref="AH28:AR28" si="69">IFERROR(AH27/$AF27,"-")</f>
        <v>-</v>
      </c>
      <c r="AI28" s="356" t="str">
        <f t="shared" si="69"/>
        <v>-</v>
      </c>
      <c r="AJ28" s="356" t="str">
        <f t="shared" si="69"/>
        <v>-</v>
      </c>
      <c r="AK28" s="356" t="str">
        <f t="shared" si="69"/>
        <v>-</v>
      </c>
      <c r="AL28" s="356" t="str">
        <f t="shared" si="69"/>
        <v>-</v>
      </c>
      <c r="AM28" s="356" t="str">
        <f t="shared" si="69"/>
        <v>-</v>
      </c>
      <c r="AN28" s="356" t="str">
        <f t="shared" si="69"/>
        <v>-</v>
      </c>
      <c r="AO28" s="356" t="str">
        <f t="shared" si="69"/>
        <v>-</v>
      </c>
      <c r="AP28" s="356" t="str">
        <f t="shared" si="69"/>
        <v>-</v>
      </c>
      <c r="AQ28" s="356" t="str">
        <f t="shared" si="69"/>
        <v>-</v>
      </c>
      <c r="AR28" s="357" t="str">
        <f t="shared" si="69"/>
        <v>-</v>
      </c>
      <c r="AT28" s="51">
        <f t="shared" si="4"/>
        <v>1</v>
      </c>
      <c r="AU28" s="51">
        <f t="shared" si="5"/>
        <v>1</v>
      </c>
      <c r="AV28" s="51">
        <f t="shared" si="8"/>
        <v>0</v>
      </c>
      <c r="AW28" s="41">
        <f t="shared" ref="AW28:AY28" si="70">1-AT28</f>
        <v>0</v>
      </c>
      <c r="AX28" s="41">
        <f>1-AU28</f>
        <v>0</v>
      </c>
      <c r="AY28" s="41">
        <f t="shared" si="70"/>
        <v>1</v>
      </c>
    </row>
    <row r="29" spans="2:51" ht="27.9" customHeight="1" x14ac:dyDescent="0.2">
      <c r="B29" s="78"/>
      <c r="C29" s="248" t="s">
        <v>317</v>
      </c>
      <c r="D29" s="391">
        <f>[1]表1!M38</f>
        <v>52</v>
      </c>
      <c r="E29" s="268">
        <f>[1]表1!O38</f>
        <v>31</v>
      </c>
      <c r="F29" s="346">
        <f>SUM(G29:R29)</f>
        <v>6</v>
      </c>
      <c r="G29" s="347">
        <f>T29+AG29</f>
        <v>0</v>
      </c>
      <c r="H29" s="347">
        <f t="shared" ref="H29:P29" si="71">U29+AH29</f>
        <v>2</v>
      </c>
      <c r="I29" s="347">
        <f t="shared" si="71"/>
        <v>1</v>
      </c>
      <c r="J29" s="347">
        <f t="shared" si="71"/>
        <v>2</v>
      </c>
      <c r="K29" s="347">
        <f t="shared" si="71"/>
        <v>0</v>
      </c>
      <c r="L29" s="347">
        <f t="shared" si="71"/>
        <v>0</v>
      </c>
      <c r="M29" s="347">
        <f t="shared" si="71"/>
        <v>0</v>
      </c>
      <c r="N29" s="347">
        <f t="shared" si="71"/>
        <v>0</v>
      </c>
      <c r="O29" s="347">
        <f t="shared" si="71"/>
        <v>0</v>
      </c>
      <c r="P29" s="347">
        <f t="shared" si="71"/>
        <v>0</v>
      </c>
      <c r="Q29" s="347">
        <f>AD29+AQ29</f>
        <v>1</v>
      </c>
      <c r="R29" s="348">
        <f>AE29+AR29</f>
        <v>0</v>
      </c>
      <c r="S29" s="346">
        <f>SUM(T29:AE29)</f>
        <v>5</v>
      </c>
      <c r="T29" s="347">
        <v>0</v>
      </c>
      <c r="U29" s="347">
        <v>2</v>
      </c>
      <c r="V29" s="347">
        <v>1</v>
      </c>
      <c r="W29" s="347">
        <v>2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7">
        <v>0</v>
      </c>
      <c r="AD29" s="347">
        <v>0</v>
      </c>
      <c r="AE29" s="347">
        <v>0</v>
      </c>
      <c r="AF29" s="346">
        <f>SUM(AG29:AR29)</f>
        <v>1</v>
      </c>
      <c r="AG29" s="347">
        <v>0</v>
      </c>
      <c r="AH29" s="347">
        <v>0</v>
      </c>
      <c r="AI29" s="347">
        <v>0</v>
      </c>
      <c r="AJ29" s="347">
        <v>0</v>
      </c>
      <c r="AK29" s="347">
        <v>0</v>
      </c>
      <c r="AL29" s="347">
        <v>0</v>
      </c>
      <c r="AM29" s="347">
        <v>0</v>
      </c>
      <c r="AN29" s="347">
        <v>0</v>
      </c>
      <c r="AO29" s="347">
        <v>0</v>
      </c>
      <c r="AP29" s="347">
        <v>0</v>
      </c>
      <c r="AQ29" s="348">
        <v>1</v>
      </c>
      <c r="AR29" s="349">
        <v>0</v>
      </c>
      <c r="AT29" s="11">
        <f t="shared" si="4"/>
        <v>6</v>
      </c>
      <c r="AU29" s="11">
        <f t="shared" si="5"/>
        <v>5</v>
      </c>
      <c r="AV29" s="11">
        <f t="shared" si="8"/>
        <v>1</v>
      </c>
      <c r="AW29" s="41">
        <f t="shared" ref="AW29" si="72">AT29-F29</f>
        <v>0</v>
      </c>
      <c r="AX29" s="41">
        <f t="shared" ref="AX29" si="73">AU29-S29</f>
        <v>0</v>
      </c>
      <c r="AY29" s="41">
        <f t="shared" ref="AY29" si="74">AV29-AF29</f>
        <v>0</v>
      </c>
    </row>
    <row r="30" spans="2:51" ht="27.9" customHeight="1" x14ac:dyDescent="0.2">
      <c r="B30" s="78"/>
      <c r="C30" s="252"/>
      <c r="D30" s="378"/>
      <c r="E30" s="333"/>
      <c r="F30" s="372"/>
      <c r="G30" s="373">
        <f>IFERROR(G29/$F29,"-")</f>
        <v>0</v>
      </c>
      <c r="H30" s="373">
        <f t="shared" ref="H30:R30" si="75">IFERROR(H29/$F29,"-")</f>
        <v>0.33333333333333331</v>
      </c>
      <c r="I30" s="373">
        <f t="shared" si="75"/>
        <v>0.16666666666666666</v>
      </c>
      <c r="J30" s="373">
        <f t="shared" si="75"/>
        <v>0.33333333333333331</v>
      </c>
      <c r="K30" s="373">
        <f t="shared" si="75"/>
        <v>0</v>
      </c>
      <c r="L30" s="373">
        <f t="shared" si="75"/>
        <v>0</v>
      </c>
      <c r="M30" s="373">
        <f t="shared" si="75"/>
        <v>0</v>
      </c>
      <c r="N30" s="373">
        <f t="shared" si="75"/>
        <v>0</v>
      </c>
      <c r="O30" s="373">
        <f t="shared" si="75"/>
        <v>0</v>
      </c>
      <c r="P30" s="373">
        <f t="shared" si="75"/>
        <v>0</v>
      </c>
      <c r="Q30" s="373">
        <f t="shared" si="75"/>
        <v>0.16666666666666666</v>
      </c>
      <c r="R30" s="373">
        <f t="shared" si="75"/>
        <v>0</v>
      </c>
      <c r="S30" s="372"/>
      <c r="T30" s="390">
        <f>IFERROR(T29/$S$29,"-")</f>
        <v>0</v>
      </c>
      <c r="U30" s="390">
        <f t="shared" ref="U30:AE30" si="76">IFERROR(U29/$S$29,"-")</f>
        <v>0.4</v>
      </c>
      <c r="V30" s="390">
        <f t="shared" si="76"/>
        <v>0.2</v>
      </c>
      <c r="W30" s="390">
        <f t="shared" si="76"/>
        <v>0.4</v>
      </c>
      <c r="X30" s="390">
        <f t="shared" si="76"/>
        <v>0</v>
      </c>
      <c r="Y30" s="390">
        <f t="shared" si="76"/>
        <v>0</v>
      </c>
      <c r="Z30" s="390">
        <f t="shared" si="76"/>
        <v>0</v>
      </c>
      <c r="AA30" s="390">
        <f t="shared" si="76"/>
        <v>0</v>
      </c>
      <c r="AB30" s="390">
        <f t="shared" si="76"/>
        <v>0</v>
      </c>
      <c r="AC30" s="390">
        <f t="shared" si="76"/>
        <v>0</v>
      </c>
      <c r="AD30" s="390">
        <f t="shared" si="76"/>
        <v>0</v>
      </c>
      <c r="AE30" s="390">
        <f t="shared" si="76"/>
        <v>0</v>
      </c>
      <c r="AF30" s="394"/>
      <c r="AG30" s="356">
        <f>IFERROR(AG29/$AF29,"-")</f>
        <v>0</v>
      </c>
      <c r="AH30" s="356">
        <f t="shared" ref="AH30:AR30" si="77">IFERROR(AH29/$AF29,"-")</f>
        <v>0</v>
      </c>
      <c r="AI30" s="356">
        <f t="shared" si="77"/>
        <v>0</v>
      </c>
      <c r="AJ30" s="356">
        <f t="shared" si="77"/>
        <v>0</v>
      </c>
      <c r="AK30" s="356">
        <f t="shared" si="77"/>
        <v>0</v>
      </c>
      <c r="AL30" s="356">
        <f t="shared" si="77"/>
        <v>0</v>
      </c>
      <c r="AM30" s="356">
        <f t="shared" si="77"/>
        <v>0</v>
      </c>
      <c r="AN30" s="356">
        <f t="shared" si="77"/>
        <v>0</v>
      </c>
      <c r="AO30" s="356">
        <f t="shared" si="77"/>
        <v>0</v>
      </c>
      <c r="AP30" s="356">
        <f t="shared" si="77"/>
        <v>0</v>
      </c>
      <c r="AQ30" s="356">
        <f t="shared" si="77"/>
        <v>1</v>
      </c>
      <c r="AR30" s="357">
        <f t="shared" si="77"/>
        <v>0</v>
      </c>
      <c r="AT30" s="51">
        <f t="shared" si="4"/>
        <v>0.99999999999999989</v>
      </c>
      <c r="AU30" s="51">
        <f t="shared" si="5"/>
        <v>1</v>
      </c>
      <c r="AV30" s="51">
        <f t="shared" si="8"/>
        <v>1</v>
      </c>
      <c r="AW30" s="41">
        <f t="shared" ref="AW30:AY30" si="78">1-AT30</f>
        <v>0</v>
      </c>
      <c r="AX30" s="41">
        <f t="shared" si="78"/>
        <v>0</v>
      </c>
      <c r="AY30" s="41">
        <f t="shared" si="78"/>
        <v>0</v>
      </c>
    </row>
    <row r="31" spans="2:51" ht="27.9" customHeight="1" x14ac:dyDescent="0.2">
      <c r="B31" s="78"/>
      <c r="C31" s="248" t="s">
        <v>318</v>
      </c>
      <c r="D31" s="391">
        <f>[1]表1!M41</f>
        <v>26</v>
      </c>
      <c r="E31" s="268">
        <f>[1]表1!O41</f>
        <v>22</v>
      </c>
      <c r="F31" s="375">
        <f>SUM(G31:R31)</f>
        <v>8</v>
      </c>
      <c r="G31" s="347">
        <f>T31+AG31</f>
        <v>0</v>
      </c>
      <c r="H31" s="347">
        <f t="shared" ref="H31:P31" si="79">U31+AH31</f>
        <v>2</v>
      </c>
      <c r="I31" s="347">
        <f t="shared" si="79"/>
        <v>2</v>
      </c>
      <c r="J31" s="347">
        <f t="shared" si="79"/>
        <v>2</v>
      </c>
      <c r="K31" s="347">
        <f t="shared" si="79"/>
        <v>2</v>
      </c>
      <c r="L31" s="347">
        <f t="shared" si="79"/>
        <v>0</v>
      </c>
      <c r="M31" s="347">
        <f t="shared" si="79"/>
        <v>0</v>
      </c>
      <c r="N31" s="347">
        <f t="shared" si="79"/>
        <v>0</v>
      </c>
      <c r="O31" s="347">
        <f t="shared" si="79"/>
        <v>0</v>
      </c>
      <c r="P31" s="347">
        <f t="shared" si="79"/>
        <v>0</v>
      </c>
      <c r="Q31" s="347">
        <f>AD31+AQ31</f>
        <v>0</v>
      </c>
      <c r="R31" s="348">
        <f>AE31+AR31</f>
        <v>0</v>
      </c>
      <c r="S31" s="375">
        <f>SUM(T31:AE31)</f>
        <v>7</v>
      </c>
      <c r="T31" s="347">
        <v>0</v>
      </c>
      <c r="U31" s="347">
        <v>2</v>
      </c>
      <c r="V31" s="347">
        <v>2</v>
      </c>
      <c r="W31" s="347">
        <v>1</v>
      </c>
      <c r="X31" s="347">
        <v>2</v>
      </c>
      <c r="Y31" s="347">
        <v>0</v>
      </c>
      <c r="Z31" s="347">
        <v>0</v>
      </c>
      <c r="AA31" s="347">
        <v>0</v>
      </c>
      <c r="AB31" s="347">
        <v>0</v>
      </c>
      <c r="AC31" s="347">
        <v>0</v>
      </c>
      <c r="AD31" s="347">
        <v>0</v>
      </c>
      <c r="AE31" s="347">
        <v>0</v>
      </c>
      <c r="AF31" s="346">
        <f>SUM(AG31:AR31)</f>
        <v>1</v>
      </c>
      <c r="AG31" s="347">
        <v>0</v>
      </c>
      <c r="AH31" s="347">
        <v>0</v>
      </c>
      <c r="AI31" s="347">
        <v>0</v>
      </c>
      <c r="AJ31" s="347">
        <v>1</v>
      </c>
      <c r="AK31" s="347">
        <v>0</v>
      </c>
      <c r="AL31" s="347">
        <v>0</v>
      </c>
      <c r="AM31" s="347">
        <v>0</v>
      </c>
      <c r="AN31" s="347">
        <v>0</v>
      </c>
      <c r="AO31" s="347">
        <v>0</v>
      </c>
      <c r="AP31" s="347">
        <v>0</v>
      </c>
      <c r="AQ31" s="348">
        <v>0</v>
      </c>
      <c r="AR31" s="349">
        <v>0</v>
      </c>
      <c r="AT31" s="11">
        <f t="shared" si="4"/>
        <v>8</v>
      </c>
      <c r="AU31" s="11">
        <f t="shared" si="5"/>
        <v>7</v>
      </c>
      <c r="AV31" s="11">
        <f t="shared" si="8"/>
        <v>1</v>
      </c>
      <c r="AW31" s="41">
        <f t="shared" ref="AW31" si="80">AT31-F31</f>
        <v>0</v>
      </c>
      <c r="AX31" s="41">
        <f t="shared" ref="AX31" si="81">AU31-S31</f>
        <v>0</v>
      </c>
      <c r="AY31" s="41">
        <f t="shared" ref="AY31" si="82">AV31-AF31</f>
        <v>0</v>
      </c>
    </row>
    <row r="32" spans="2:51" ht="27.9" customHeight="1" x14ac:dyDescent="0.2">
      <c r="B32" s="78"/>
      <c r="C32" s="252"/>
      <c r="D32" s="378"/>
      <c r="E32" s="333"/>
      <c r="F32" s="365"/>
      <c r="G32" s="373">
        <f>IFERROR(G31/$F31,"-")</f>
        <v>0</v>
      </c>
      <c r="H32" s="395">
        <f t="shared" ref="H32:R32" si="83">IFERROR(H31/$F31,"-")</f>
        <v>0.25</v>
      </c>
      <c r="I32" s="322">
        <f t="shared" si="83"/>
        <v>0.25</v>
      </c>
      <c r="J32" s="322">
        <f t="shared" si="83"/>
        <v>0.25</v>
      </c>
      <c r="K32" s="322">
        <f t="shared" si="83"/>
        <v>0.25</v>
      </c>
      <c r="L32" s="322">
        <f t="shared" si="83"/>
        <v>0</v>
      </c>
      <c r="M32" s="373">
        <f t="shared" si="83"/>
        <v>0</v>
      </c>
      <c r="N32" s="373">
        <f t="shared" si="83"/>
        <v>0</v>
      </c>
      <c r="O32" s="322">
        <f t="shared" si="83"/>
        <v>0</v>
      </c>
      <c r="P32" s="322">
        <f t="shared" si="83"/>
        <v>0</v>
      </c>
      <c r="Q32" s="396">
        <f t="shared" si="83"/>
        <v>0</v>
      </c>
      <c r="R32" s="396">
        <f t="shared" si="83"/>
        <v>0</v>
      </c>
      <c r="S32" s="365"/>
      <c r="T32" s="373">
        <f>IFERROR(T31/$S$31,"-")</f>
        <v>0</v>
      </c>
      <c r="U32" s="374">
        <f t="shared" ref="U32:AE32" si="84">IFERROR(U31/$S$31,"-")</f>
        <v>0.2857142857142857</v>
      </c>
      <c r="V32" s="374">
        <f t="shared" si="84"/>
        <v>0.2857142857142857</v>
      </c>
      <c r="W32" s="374">
        <f t="shared" si="84"/>
        <v>0.14285714285714285</v>
      </c>
      <c r="X32" s="374">
        <f t="shared" si="84"/>
        <v>0.2857142857142857</v>
      </c>
      <c r="Y32" s="374">
        <f t="shared" si="84"/>
        <v>0</v>
      </c>
      <c r="Z32" s="374">
        <f t="shared" si="84"/>
        <v>0</v>
      </c>
      <c r="AA32" s="374">
        <f t="shared" si="84"/>
        <v>0</v>
      </c>
      <c r="AB32" s="374">
        <f t="shared" si="84"/>
        <v>0</v>
      </c>
      <c r="AC32" s="374">
        <f t="shared" si="84"/>
        <v>0</v>
      </c>
      <c r="AD32" s="374">
        <f t="shared" si="84"/>
        <v>0</v>
      </c>
      <c r="AE32" s="374">
        <f t="shared" si="84"/>
        <v>0</v>
      </c>
      <c r="AF32" s="394"/>
      <c r="AG32" s="356">
        <f>IFERROR(AG31/$AF31,"-")</f>
        <v>0</v>
      </c>
      <c r="AH32" s="356">
        <f t="shared" ref="AH32:AR32" si="85">IFERROR(AH31/$AF31,"-")</f>
        <v>0</v>
      </c>
      <c r="AI32" s="356">
        <f t="shared" si="85"/>
        <v>0</v>
      </c>
      <c r="AJ32" s="356">
        <f t="shared" si="85"/>
        <v>1</v>
      </c>
      <c r="AK32" s="356">
        <f t="shared" si="85"/>
        <v>0</v>
      </c>
      <c r="AL32" s="356">
        <f t="shared" si="85"/>
        <v>0</v>
      </c>
      <c r="AM32" s="356">
        <f t="shared" si="85"/>
        <v>0</v>
      </c>
      <c r="AN32" s="356">
        <f t="shared" si="85"/>
        <v>0</v>
      </c>
      <c r="AO32" s="356">
        <f t="shared" si="85"/>
        <v>0</v>
      </c>
      <c r="AP32" s="356">
        <f t="shared" si="85"/>
        <v>0</v>
      </c>
      <c r="AQ32" s="356">
        <f t="shared" si="85"/>
        <v>0</v>
      </c>
      <c r="AR32" s="357">
        <f t="shared" si="85"/>
        <v>0</v>
      </c>
      <c r="AT32" s="51">
        <f>SUM(G32:R32)</f>
        <v>1</v>
      </c>
      <c r="AU32" s="51">
        <f t="shared" si="5"/>
        <v>0.99999999999999989</v>
      </c>
      <c r="AV32" s="51">
        <f t="shared" si="8"/>
        <v>1</v>
      </c>
      <c r="AW32" s="41">
        <f>1-AT32</f>
        <v>0</v>
      </c>
      <c r="AX32" s="41">
        <f t="shared" ref="AX32:AY32" si="86">1-AU32</f>
        <v>0</v>
      </c>
      <c r="AY32" s="41">
        <f t="shared" si="86"/>
        <v>0</v>
      </c>
    </row>
    <row r="33" spans="2:51" ht="27.9" customHeight="1" x14ac:dyDescent="0.2">
      <c r="B33" s="78"/>
      <c r="C33" s="248" t="s">
        <v>229</v>
      </c>
      <c r="D33" s="391">
        <f>[1]表1!M44</f>
        <v>31</v>
      </c>
      <c r="E33" s="268">
        <f>[1]表1!O44</f>
        <v>24</v>
      </c>
      <c r="F33" s="346">
        <f>SUM(G33:R33)</f>
        <v>39</v>
      </c>
      <c r="G33" s="347">
        <f>T33+AG33</f>
        <v>2</v>
      </c>
      <c r="H33" s="347">
        <f t="shared" ref="H33:P33" si="87">U33+AH33</f>
        <v>8</v>
      </c>
      <c r="I33" s="347">
        <f t="shared" si="87"/>
        <v>15</v>
      </c>
      <c r="J33" s="347">
        <f t="shared" si="87"/>
        <v>7</v>
      </c>
      <c r="K33" s="347">
        <f t="shared" si="87"/>
        <v>4</v>
      </c>
      <c r="L33" s="347">
        <f t="shared" si="87"/>
        <v>2</v>
      </c>
      <c r="M33" s="347">
        <f t="shared" si="87"/>
        <v>0</v>
      </c>
      <c r="N33" s="347">
        <f t="shared" si="87"/>
        <v>1</v>
      </c>
      <c r="O33" s="347">
        <f t="shared" si="87"/>
        <v>0</v>
      </c>
      <c r="P33" s="347">
        <f t="shared" si="87"/>
        <v>0</v>
      </c>
      <c r="Q33" s="347">
        <f>AD33+AQ33</f>
        <v>0</v>
      </c>
      <c r="R33" s="348">
        <f>AE33+AR33</f>
        <v>0</v>
      </c>
      <c r="S33" s="346">
        <f>SUM(T33:AE33)</f>
        <v>39</v>
      </c>
      <c r="T33" s="347">
        <v>2</v>
      </c>
      <c r="U33" s="347">
        <v>8</v>
      </c>
      <c r="V33" s="347">
        <v>15</v>
      </c>
      <c r="W33" s="347">
        <v>7</v>
      </c>
      <c r="X33" s="347">
        <v>4</v>
      </c>
      <c r="Y33" s="347">
        <v>2</v>
      </c>
      <c r="Z33" s="347">
        <v>0</v>
      </c>
      <c r="AA33" s="347">
        <v>1</v>
      </c>
      <c r="AB33" s="347">
        <v>0</v>
      </c>
      <c r="AC33" s="347">
        <v>0</v>
      </c>
      <c r="AD33" s="347">
        <v>0</v>
      </c>
      <c r="AE33" s="347">
        <v>0</v>
      </c>
      <c r="AF33" s="346">
        <f>SUM(AG33:AR33)</f>
        <v>0</v>
      </c>
      <c r="AG33" s="347">
        <v>0</v>
      </c>
      <c r="AH33" s="347">
        <v>0</v>
      </c>
      <c r="AI33" s="347">
        <v>0</v>
      </c>
      <c r="AJ33" s="347">
        <v>0</v>
      </c>
      <c r="AK33" s="347">
        <v>0</v>
      </c>
      <c r="AL33" s="347">
        <v>0</v>
      </c>
      <c r="AM33" s="347">
        <v>0</v>
      </c>
      <c r="AN33" s="347">
        <v>0</v>
      </c>
      <c r="AO33" s="347">
        <v>0</v>
      </c>
      <c r="AP33" s="347">
        <v>0</v>
      </c>
      <c r="AQ33" s="348">
        <v>0</v>
      </c>
      <c r="AR33" s="349">
        <v>0</v>
      </c>
      <c r="AT33" s="11">
        <f t="shared" si="4"/>
        <v>39</v>
      </c>
      <c r="AU33" s="11">
        <f t="shared" si="5"/>
        <v>39</v>
      </c>
      <c r="AV33" s="11">
        <f t="shared" si="8"/>
        <v>0</v>
      </c>
      <c r="AW33" s="41">
        <f t="shared" ref="AW33" si="88">AT33-F33</f>
        <v>0</v>
      </c>
      <c r="AX33" s="41">
        <f t="shared" ref="AX33" si="89">AU33-S33</f>
        <v>0</v>
      </c>
      <c r="AY33" s="41">
        <f t="shared" ref="AY33" si="90">AV33-AF33</f>
        <v>0</v>
      </c>
    </row>
    <row r="34" spans="2:51" ht="27.9" customHeight="1" x14ac:dyDescent="0.2">
      <c r="B34" s="78"/>
      <c r="C34" s="261"/>
      <c r="D34" s="378"/>
      <c r="E34" s="333"/>
      <c r="F34" s="372"/>
      <c r="G34" s="373">
        <f>IFERROR(G33/$F33,"-")</f>
        <v>5.128205128205128E-2</v>
      </c>
      <c r="H34" s="395">
        <f t="shared" ref="H34:R34" si="91">IFERROR(H33/$F33,"-")</f>
        <v>0.20512820512820512</v>
      </c>
      <c r="I34" s="322">
        <f t="shared" si="91"/>
        <v>0.38461538461538464</v>
      </c>
      <c r="J34" s="322">
        <f t="shared" si="91"/>
        <v>0.17948717948717949</v>
      </c>
      <c r="K34" s="322">
        <f t="shared" si="91"/>
        <v>0.10256410256410256</v>
      </c>
      <c r="L34" s="322">
        <f t="shared" si="91"/>
        <v>5.128205128205128E-2</v>
      </c>
      <c r="M34" s="373">
        <f t="shared" si="91"/>
        <v>0</v>
      </c>
      <c r="N34" s="373">
        <f t="shared" si="91"/>
        <v>2.564102564102564E-2</v>
      </c>
      <c r="O34" s="322">
        <f t="shared" si="91"/>
        <v>0</v>
      </c>
      <c r="P34" s="322">
        <f t="shared" si="91"/>
        <v>0</v>
      </c>
      <c r="Q34" s="396">
        <f t="shared" si="91"/>
        <v>0</v>
      </c>
      <c r="R34" s="396">
        <f t="shared" si="91"/>
        <v>0</v>
      </c>
      <c r="S34" s="372"/>
      <c r="T34" s="373">
        <f>IFERROR(T33/$S$33,"-")</f>
        <v>5.128205128205128E-2</v>
      </c>
      <c r="U34" s="373">
        <f t="shared" ref="U34:AE34" si="92">IFERROR(U33/$S$33,"-")</f>
        <v>0.20512820512820512</v>
      </c>
      <c r="V34" s="374">
        <f t="shared" si="92"/>
        <v>0.38461538461538464</v>
      </c>
      <c r="W34" s="374">
        <f t="shared" si="92"/>
        <v>0.17948717948717949</v>
      </c>
      <c r="X34" s="374">
        <f t="shared" si="92"/>
        <v>0.10256410256410256</v>
      </c>
      <c r="Y34" s="374">
        <f t="shared" si="92"/>
        <v>5.128205128205128E-2</v>
      </c>
      <c r="Z34" s="374">
        <f t="shared" si="92"/>
        <v>0</v>
      </c>
      <c r="AA34" s="374">
        <f t="shared" si="92"/>
        <v>2.564102564102564E-2</v>
      </c>
      <c r="AB34" s="374">
        <f t="shared" si="92"/>
        <v>0</v>
      </c>
      <c r="AC34" s="374">
        <f t="shared" si="92"/>
        <v>0</v>
      </c>
      <c r="AD34" s="374">
        <f t="shared" si="92"/>
        <v>0</v>
      </c>
      <c r="AE34" s="374">
        <f t="shared" si="92"/>
        <v>0</v>
      </c>
      <c r="AF34" s="394"/>
      <c r="AG34" s="356" t="str">
        <f>IFERROR(AG33/$AF33,"-")</f>
        <v>-</v>
      </c>
      <c r="AH34" s="356" t="str">
        <f t="shared" ref="AH34:AR34" si="93">IFERROR(AH33/$AF33,"-")</f>
        <v>-</v>
      </c>
      <c r="AI34" s="356" t="str">
        <f t="shared" si="93"/>
        <v>-</v>
      </c>
      <c r="AJ34" s="356" t="str">
        <f t="shared" si="93"/>
        <v>-</v>
      </c>
      <c r="AK34" s="356" t="str">
        <f t="shared" si="93"/>
        <v>-</v>
      </c>
      <c r="AL34" s="356" t="str">
        <f t="shared" si="93"/>
        <v>-</v>
      </c>
      <c r="AM34" s="356" t="str">
        <f t="shared" si="93"/>
        <v>-</v>
      </c>
      <c r="AN34" s="356" t="str">
        <f t="shared" si="93"/>
        <v>-</v>
      </c>
      <c r="AO34" s="356" t="str">
        <f t="shared" si="93"/>
        <v>-</v>
      </c>
      <c r="AP34" s="356" t="str">
        <f t="shared" si="93"/>
        <v>-</v>
      </c>
      <c r="AQ34" s="356" t="str">
        <f t="shared" si="93"/>
        <v>-</v>
      </c>
      <c r="AR34" s="357" t="str">
        <f t="shared" si="93"/>
        <v>-</v>
      </c>
      <c r="AT34" s="51">
        <f t="shared" si="4"/>
        <v>1</v>
      </c>
      <c r="AU34" s="51">
        <f t="shared" si="5"/>
        <v>1</v>
      </c>
      <c r="AV34" s="51">
        <f t="shared" si="8"/>
        <v>0</v>
      </c>
      <c r="AW34" s="41">
        <f t="shared" ref="AW34:AY34" si="94">1-AT34</f>
        <v>0</v>
      </c>
      <c r="AX34" s="41">
        <f t="shared" si="94"/>
        <v>0</v>
      </c>
      <c r="AY34" s="41">
        <f t="shared" si="94"/>
        <v>1</v>
      </c>
    </row>
    <row r="35" spans="2:51" ht="27.9" customHeight="1" x14ac:dyDescent="0.2">
      <c r="B35" s="78"/>
      <c r="C35" s="252" t="s">
        <v>319</v>
      </c>
      <c r="D35" s="391">
        <f>[1]表1!M47</f>
        <v>26</v>
      </c>
      <c r="E35" s="268">
        <f>[1]表1!O47</f>
        <v>19</v>
      </c>
      <c r="F35" s="346">
        <f>SUM(G35:R35)</f>
        <v>225</v>
      </c>
      <c r="G35" s="347">
        <f>T35+AG35</f>
        <v>18</v>
      </c>
      <c r="H35" s="347">
        <f t="shared" ref="H35:P35" si="95">U35+AH35</f>
        <v>70</v>
      </c>
      <c r="I35" s="347">
        <f t="shared" si="95"/>
        <v>55</v>
      </c>
      <c r="J35" s="347">
        <f t="shared" si="95"/>
        <v>43</v>
      </c>
      <c r="K35" s="347">
        <f t="shared" si="95"/>
        <v>17</v>
      </c>
      <c r="L35" s="347">
        <f t="shared" si="95"/>
        <v>4</v>
      </c>
      <c r="M35" s="347">
        <f t="shared" si="95"/>
        <v>0</v>
      </c>
      <c r="N35" s="347">
        <f t="shared" si="95"/>
        <v>2</v>
      </c>
      <c r="O35" s="347">
        <f t="shared" si="95"/>
        <v>4</v>
      </c>
      <c r="P35" s="347">
        <f t="shared" si="95"/>
        <v>12</v>
      </c>
      <c r="Q35" s="347">
        <f>AD35+AQ35</f>
        <v>0</v>
      </c>
      <c r="R35" s="348">
        <f>AE35+AR35</f>
        <v>0</v>
      </c>
      <c r="S35" s="346">
        <f>SUM(T35:AE35)</f>
        <v>203</v>
      </c>
      <c r="T35" s="347">
        <v>18</v>
      </c>
      <c r="U35" s="347">
        <v>70</v>
      </c>
      <c r="V35" s="347">
        <v>53</v>
      </c>
      <c r="W35" s="347">
        <v>39</v>
      </c>
      <c r="X35" s="347">
        <v>16</v>
      </c>
      <c r="Y35" s="347">
        <v>3</v>
      </c>
      <c r="Z35" s="347">
        <v>0</v>
      </c>
      <c r="AA35" s="347">
        <v>2</v>
      </c>
      <c r="AB35" s="347">
        <v>1</v>
      </c>
      <c r="AC35" s="347">
        <v>1</v>
      </c>
      <c r="AD35" s="347">
        <v>0</v>
      </c>
      <c r="AE35" s="347">
        <v>0</v>
      </c>
      <c r="AF35" s="346">
        <f>SUM(AG35:AR35)</f>
        <v>22</v>
      </c>
      <c r="AG35" s="347">
        <v>0</v>
      </c>
      <c r="AH35" s="347">
        <v>0</v>
      </c>
      <c r="AI35" s="347">
        <v>2</v>
      </c>
      <c r="AJ35" s="347">
        <v>4</v>
      </c>
      <c r="AK35" s="347">
        <v>1</v>
      </c>
      <c r="AL35" s="347">
        <v>1</v>
      </c>
      <c r="AM35" s="347">
        <v>0</v>
      </c>
      <c r="AN35" s="347">
        <v>0</v>
      </c>
      <c r="AO35" s="347">
        <v>3</v>
      </c>
      <c r="AP35" s="347">
        <v>11</v>
      </c>
      <c r="AQ35" s="348">
        <v>0</v>
      </c>
      <c r="AR35" s="349">
        <v>0</v>
      </c>
      <c r="AT35" s="11">
        <f t="shared" si="4"/>
        <v>225</v>
      </c>
      <c r="AU35" s="11">
        <f t="shared" si="5"/>
        <v>203</v>
      </c>
      <c r="AV35" s="11">
        <f t="shared" si="8"/>
        <v>22</v>
      </c>
      <c r="AW35" s="41">
        <f t="shared" ref="AW35" si="96">AT35-F35</f>
        <v>0</v>
      </c>
      <c r="AX35" s="41">
        <f t="shared" ref="AX35" si="97">AU35-S35</f>
        <v>0</v>
      </c>
      <c r="AY35" s="41">
        <f>AV35-AF35</f>
        <v>0</v>
      </c>
    </row>
    <row r="36" spans="2:51" ht="27.9" customHeight="1" thickBot="1" x14ac:dyDescent="0.25">
      <c r="B36" s="78"/>
      <c r="C36" s="318"/>
      <c r="D36" s="397"/>
      <c r="E36" s="273"/>
      <c r="F36" s="351"/>
      <c r="G36" s="352">
        <f>IFERROR(G35/$F35,"-")</f>
        <v>0.08</v>
      </c>
      <c r="H36" s="352">
        <f t="shared" ref="H36:R36" si="98">IFERROR(H35/$F35,"-")</f>
        <v>0.31111111111111112</v>
      </c>
      <c r="I36" s="352">
        <f t="shared" si="98"/>
        <v>0.24444444444444444</v>
      </c>
      <c r="J36" s="352">
        <f t="shared" si="98"/>
        <v>0.19111111111111112</v>
      </c>
      <c r="K36" s="352">
        <f t="shared" si="98"/>
        <v>7.5555555555555556E-2</v>
      </c>
      <c r="L36" s="352">
        <f t="shared" si="98"/>
        <v>1.7777777777777778E-2</v>
      </c>
      <c r="M36" s="398">
        <f t="shared" si="98"/>
        <v>0</v>
      </c>
      <c r="N36" s="398">
        <f t="shared" si="98"/>
        <v>8.8888888888888889E-3</v>
      </c>
      <c r="O36" s="352">
        <f t="shared" si="98"/>
        <v>1.7777777777777778E-2</v>
      </c>
      <c r="P36" s="352">
        <f t="shared" si="98"/>
        <v>5.3333333333333337E-2</v>
      </c>
      <c r="Q36" s="353">
        <f t="shared" si="98"/>
        <v>0</v>
      </c>
      <c r="R36" s="353">
        <f t="shared" si="98"/>
        <v>0</v>
      </c>
      <c r="S36" s="354"/>
      <c r="T36" s="399">
        <f>IFERROR(T35/$S$35,"-")</f>
        <v>8.8669950738916259E-2</v>
      </c>
      <c r="U36" s="399">
        <f t="shared" ref="U36:AE36" si="99">IFERROR(U35/$S$35,"-")</f>
        <v>0.34482758620689657</v>
      </c>
      <c r="V36" s="399">
        <f t="shared" si="99"/>
        <v>0.26108374384236455</v>
      </c>
      <c r="W36" s="399">
        <f t="shared" si="99"/>
        <v>0.19211822660098521</v>
      </c>
      <c r="X36" s="399">
        <f t="shared" si="99"/>
        <v>7.8817733990147784E-2</v>
      </c>
      <c r="Y36" s="399">
        <f t="shared" si="99"/>
        <v>1.4778325123152709E-2</v>
      </c>
      <c r="Z36" s="400">
        <f t="shared" si="99"/>
        <v>0</v>
      </c>
      <c r="AA36" s="400">
        <f t="shared" si="99"/>
        <v>9.852216748768473E-3</v>
      </c>
      <c r="AB36" s="400">
        <f t="shared" si="99"/>
        <v>4.9261083743842365E-3</v>
      </c>
      <c r="AC36" s="400">
        <f t="shared" si="99"/>
        <v>4.9261083743842365E-3</v>
      </c>
      <c r="AD36" s="400">
        <f t="shared" si="99"/>
        <v>0</v>
      </c>
      <c r="AE36" s="400">
        <f t="shared" si="99"/>
        <v>0</v>
      </c>
      <c r="AF36" s="401"/>
      <c r="AG36" s="400">
        <f>IFERROR(AG35/$AF35,"-")</f>
        <v>0</v>
      </c>
      <c r="AH36" s="400">
        <f t="shared" ref="AH36:AR36" si="100">IFERROR(AH35/$AF35,"-")</f>
        <v>0</v>
      </c>
      <c r="AI36" s="400">
        <f t="shared" si="100"/>
        <v>9.0909090909090912E-2</v>
      </c>
      <c r="AJ36" s="400">
        <f t="shared" si="100"/>
        <v>0.18181818181818182</v>
      </c>
      <c r="AK36" s="400">
        <f t="shared" si="100"/>
        <v>4.5454545454545456E-2</v>
      </c>
      <c r="AL36" s="400">
        <f t="shared" si="100"/>
        <v>4.5454545454545456E-2</v>
      </c>
      <c r="AM36" s="400">
        <f t="shared" si="100"/>
        <v>0</v>
      </c>
      <c r="AN36" s="400">
        <f t="shared" si="100"/>
        <v>0</v>
      </c>
      <c r="AO36" s="400">
        <f t="shared" si="100"/>
        <v>0.13636363636363635</v>
      </c>
      <c r="AP36" s="400">
        <f t="shared" si="100"/>
        <v>0.5</v>
      </c>
      <c r="AQ36" s="400">
        <f t="shared" si="100"/>
        <v>0</v>
      </c>
      <c r="AR36" s="402">
        <f t="shared" si="100"/>
        <v>0</v>
      </c>
      <c r="AT36" s="51">
        <f t="shared" si="4"/>
        <v>1</v>
      </c>
      <c r="AU36" s="51">
        <f t="shared" si="5"/>
        <v>1</v>
      </c>
      <c r="AV36" s="51">
        <f t="shared" si="8"/>
        <v>1</v>
      </c>
      <c r="AW36" s="41">
        <f t="shared" ref="AW36:AX36" si="101">1-AT36</f>
        <v>0</v>
      </c>
      <c r="AX36" s="41">
        <f t="shared" si="101"/>
        <v>0</v>
      </c>
      <c r="AY36" s="41">
        <f>1-AV36</f>
        <v>0</v>
      </c>
    </row>
    <row r="37" spans="2:51" ht="27.9" customHeight="1" thickTop="1" x14ac:dyDescent="0.2">
      <c r="B37" s="78"/>
      <c r="C37" s="329" t="s">
        <v>320</v>
      </c>
      <c r="D37" s="403">
        <f>D27+D29+D31+D33</f>
        <v>269</v>
      </c>
      <c r="E37" s="403">
        <f>E27+E29+E31+E33</f>
        <v>143</v>
      </c>
      <c r="F37" s="375">
        <f>SUM(G37:R37)</f>
        <v>64</v>
      </c>
      <c r="G37" s="385">
        <f t="shared" ref="G37:R37" si="102">T37+AG37</f>
        <v>2</v>
      </c>
      <c r="H37" s="385">
        <f>U37+AH37</f>
        <v>15</v>
      </c>
      <c r="I37" s="385">
        <f t="shared" si="102"/>
        <v>23</v>
      </c>
      <c r="J37" s="385">
        <f t="shared" si="102"/>
        <v>13</v>
      </c>
      <c r="K37" s="385">
        <f t="shared" si="102"/>
        <v>7</v>
      </c>
      <c r="L37" s="385">
        <f t="shared" si="102"/>
        <v>2</v>
      </c>
      <c r="M37" s="385">
        <f t="shared" si="102"/>
        <v>0</v>
      </c>
      <c r="N37" s="385">
        <f t="shared" si="102"/>
        <v>1</v>
      </c>
      <c r="O37" s="385">
        <f t="shared" si="102"/>
        <v>0</v>
      </c>
      <c r="P37" s="385">
        <f t="shared" si="102"/>
        <v>0</v>
      </c>
      <c r="Q37" s="385">
        <f t="shared" si="102"/>
        <v>1</v>
      </c>
      <c r="R37" s="386">
        <f t="shared" si="102"/>
        <v>0</v>
      </c>
      <c r="S37" s="375">
        <f>SUM(T37:AE37)</f>
        <v>62</v>
      </c>
      <c r="T37" s="385">
        <f>T27+T29+T31+T33</f>
        <v>2</v>
      </c>
      <c r="U37" s="385">
        <f t="shared" ref="U37:AD37" si="103">U27+U29+U31+U33</f>
        <v>15</v>
      </c>
      <c r="V37" s="385">
        <f t="shared" si="103"/>
        <v>23</v>
      </c>
      <c r="W37" s="385">
        <f t="shared" si="103"/>
        <v>12</v>
      </c>
      <c r="X37" s="385">
        <f t="shared" si="103"/>
        <v>7</v>
      </c>
      <c r="Y37" s="385">
        <f t="shared" si="103"/>
        <v>2</v>
      </c>
      <c r="Z37" s="385">
        <f t="shared" si="103"/>
        <v>0</v>
      </c>
      <c r="AA37" s="385">
        <f t="shared" si="103"/>
        <v>1</v>
      </c>
      <c r="AB37" s="385">
        <f t="shared" si="103"/>
        <v>0</v>
      </c>
      <c r="AC37" s="385">
        <f t="shared" si="103"/>
        <v>0</v>
      </c>
      <c r="AD37" s="385">
        <f t="shared" si="103"/>
        <v>0</v>
      </c>
      <c r="AE37" s="387">
        <f>AE27+AE29+AE31+AE33</f>
        <v>0</v>
      </c>
      <c r="AF37" s="375">
        <f t="shared" ref="AF37:AR37" si="104">AF27+AF29+AF31+AF33</f>
        <v>2</v>
      </c>
      <c r="AG37" s="385">
        <f t="shared" si="104"/>
        <v>0</v>
      </c>
      <c r="AH37" s="385">
        <f t="shared" si="104"/>
        <v>0</v>
      </c>
      <c r="AI37" s="385">
        <f t="shared" si="104"/>
        <v>0</v>
      </c>
      <c r="AJ37" s="385">
        <f t="shared" si="104"/>
        <v>1</v>
      </c>
      <c r="AK37" s="385">
        <f t="shared" si="104"/>
        <v>0</v>
      </c>
      <c r="AL37" s="385">
        <f t="shared" si="104"/>
        <v>0</v>
      </c>
      <c r="AM37" s="385">
        <f t="shared" si="104"/>
        <v>0</v>
      </c>
      <c r="AN37" s="385">
        <f t="shared" si="104"/>
        <v>0</v>
      </c>
      <c r="AO37" s="385">
        <f t="shared" si="104"/>
        <v>0</v>
      </c>
      <c r="AP37" s="385">
        <f t="shared" si="104"/>
        <v>0</v>
      </c>
      <c r="AQ37" s="386">
        <f t="shared" si="104"/>
        <v>1</v>
      </c>
      <c r="AR37" s="387">
        <f t="shared" si="104"/>
        <v>0</v>
      </c>
      <c r="AT37" s="11">
        <f t="shared" si="4"/>
        <v>64</v>
      </c>
      <c r="AU37" s="11">
        <f t="shared" si="5"/>
        <v>62</v>
      </c>
      <c r="AV37" s="11">
        <f t="shared" si="8"/>
        <v>2</v>
      </c>
      <c r="AW37" s="41">
        <f t="shared" ref="AW37" si="105">AT37-F37</f>
        <v>0</v>
      </c>
      <c r="AX37" s="41">
        <f t="shared" ref="AX37" si="106">AU37-S37</f>
        <v>0</v>
      </c>
      <c r="AY37" s="41">
        <f t="shared" ref="AY37" si="107">AV37-AF37</f>
        <v>0</v>
      </c>
    </row>
    <row r="38" spans="2:51" ht="27.9" customHeight="1" x14ac:dyDescent="0.2">
      <c r="B38" s="78"/>
      <c r="C38" s="331" t="s">
        <v>232</v>
      </c>
      <c r="D38" s="404"/>
      <c r="E38" s="404"/>
      <c r="F38" s="372"/>
      <c r="G38" s="405">
        <f>G37/F37</f>
        <v>3.125E-2</v>
      </c>
      <c r="H38" s="405">
        <f>H37/F37</f>
        <v>0.234375</v>
      </c>
      <c r="I38" s="405">
        <f>I37/F37</f>
        <v>0.359375</v>
      </c>
      <c r="J38" s="405">
        <f>J37/F37</f>
        <v>0.203125</v>
      </c>
      <c r="K38" s="405">
        <f>K37/F37</f>
        <v>0.109375</v>
      </c>
      <c r="L38" s="405">
        <f>L37/F37</f>
        <v>3.125E-2</v>
      </c>
      <c r="M38" s="356">
        <f>M37/F37</f>
        <v>0</v>
      </c>
      <c r="N38" s="356">
        <f>N37/F37</f>
        <v>1.5625E-2</v>
      </c>
      <c r="O38" s="405">
        <f>O37/F37</f>
        <v>0</v>
      </c>
      <c r="P38" s="405">
        <f>P37/F37</f>
        <v>0</v>
      </c>
      <c r="Q38" s="406">
        <f>Q37/F37</f>
        <v>1.5625E-2</v>
      </c>
      <c r="R38" s="406">
        <f>R37/F37</f>
        <v>0</v>
      </c>
      <c r="S38" s="372"/>
      <c r="T38" s="405">
        <f>IFERROR(T37/$S37,"-")</f>
        <v>3.2258064516129031E-2</v>
      </c>
      <c r="U38" s="405">
        <f t="shared" ref="U38:AE38" si="108">IFERROR(U37/$S37,"-")</f>
        <v>0.24193548387096775</v>
      </c>
      <c r="V38" s="405">
        <f t="shared" si="108"/>
        <v>0.37096774193548387</v>
      </c>
      <c r="W38" s="405">
        <f t="shared" si="108"/>
        <v>0.19354838709677419</v>
      </c>
      <c r="X38" s="405">
        <f t="shared" si="108"/>
        <v>0.11290322580645161</v>
      </c>
      <c r="Y38" s="405">
        <f t="shared" si="108"/>
        <v>3.2258064516129031E-2</v>
      </c>
      <c r="Z38" s="356">
        <f t="shared" si="108"/>
        <v>0</v>
      </c>
      <c r="AA38" s="356">
        <f t="shared" si="108"/>
        <v>1.6129032258064516E-2</v>
      </c>
      <c r="AB38" s="356">
        <f t="shared" si="108"/>
        <v>0</v>
      </c>
      <c r="AC38" s="356">
        <f t="shared" si="108"/>
        <v>0</v>
      </c>
      <c r="AD38" s="393">
        <f t="shared" si="108"/>
        <v>0</v>
      </c>
      <c r="AE38" s="407">
        <f t="shared" si="108"/>
        <v>0</v>
      </c>
      <c r="AF38" s="372"/>
      <c r="AG38" s="356">
        <f>IFERROR(AG37/$AF37,"-")</f>
        <v>0</v>
      </c>
      <c r="AH38" s="356">
        <f t="shared" ref="AH38:AR38" si="109">IFERROR(AH37/$AF37,"-")</f>
        <v>0</v>
      </c>
      <c r="AI38" s="356">
        <f t="shared" si="109"/>
        <v>0</v>
      </c>
      <c r="AJ38" s="356">
        <f t="shared" si="109"/>
        <v>0.5</v>
      </c>
      <c r="AK38" s="356">
        <f t="shared" si="109"/>
        <v>0</v>
      </c>
      <c r="AL38" s="356">
        <f t="shared" si="109"/>
        <v>0</v>
      </c>
      <c r="AM38" s="356">
        <f t="shared" si="109"/>
        <v>0</v>
      </c>
      <c r="AN38" s="356">
        <f t="shared" si="109"/>
        <v>0</v>
      </c>
      <c r="AO38" s="356">
        <f t="shared" si="109"/>
        <v>0</v>
      </c>
      <c r="AP38" s="356">
        <f t="shared" si="109"/>
        <v>0</v>
      </c>
      <c r="AQ38" s="356">
        <f t="shared" si="109"/>
        <v>0.5</v>
      </c>
      <c r="AR38" s="357">
        <f t="shared" si="109"/>
        <v>0</v>
      </c>
      <c r="AT38" s="51">
        <f t="shared" si="4"/>
        <v>1</v>
      </c>
      <c r="AU38" s="51">
        <f t="shared" si="5"/>
        <v>0.99999999999999989</v>
      </c>
      <c r="AV38" s="51">
        <f t="shared" si="8"/>
        <v>1</v>
      </c>
      <c r="AW38" s="41">
        <f t="shared" ref="AW38:AY38" si="110">1-AT38</f>
        <v>0</v>
      </c>
      <c r="AX38" s="41">
        <f t="shared" si="110"/>
        <v>0</v>
      </c>
      <c r="AY38" s="41">
        <f t="shared" si="110"/>
        <v>0</v>
      </c>
    </row>
    <row r="39" spans="2:51" ht="27.9" customHeight="1" x14ac:dyDescent="0.2">
      <c r="B39" s="78"/>
      <c r="C39" s="329" t="s">
        <v>320</v>
      </c>
      <c r="D39" s="408">
        <f>D29+D31+D33+D35</f>
        <v>135</v>
      </c>
      <c r="E39" s="408">
        <f>E29+E31+E33+E35</f>
        <v>96</v>
      </c>
      <c r="F39" s="375">
        <f>SUM(G39:R39)</f>
        <v>278</v>
      </c>
      <c r="G39" s="385">
        <f t="shared" ref="G39:R39" si="111">T39+AG39</f>
        <v>20</v>
      </c>
      <c r="H39" s="385">
        <f t="shared" si="111"/>
        <v>82</v>
      </c>
      <c r="I39" s="385">
        <f t="shared" si="111"/>
        <v>73</v>
      </c>
      <c r="J39" s="385">
        <f t="shared" si="111"/>
        <v>54</v>
      </c>
      <c r="K39" s="385">
        <f t="shared" si="111"/>
        <v>23</v>
      </c>
      <c r="L39" s="385">
        <f t="shared" si="111"/>
        <v>6</v>
      </c>
      <c r="M39" s="385">
        <f t="shared" si="111"/>
        <v>0</v>
      </c>
      <c r="N39" s="385">
        <f t="shared" si="111"/>
        <v>3</v>
      </c>
      <c r="O39" s="385">
        <f t="shared" si="111"/>
        <v>4</v>
      </c>
      <c r="P39" s="385">
        <f t="shared" si="111"/>
        <v>12</v>
      </c>
      <c r="Q39" s="385">
        <f t="shared" si="111"/>
        <v>1</v>
      </c>
      <c r="R39" s="386">
        <f t="shared" si="111"/>
        <v>0</v>
      </c>
      <c r="S39" s="375">
        <f>SUM(T39:AE39)</f>
        <v>254</v>
      </c>
      <c r="T39" s="385">
        <f t="shared" ref="T39:AR39" si="112">T29+T31+T33+T35</f>
        <v>20</v>
      </c>
      <c r="U39" s="385">
        <f t="shared" si="112"/>
        <v>82</v>
      </c>
      <c r="V39" s="385">
        <f t="shared" si="112"/>
        <v>71</v>
      </c>
      <c r="W39" s="385">
        <f t="shared" si="112"/>
        <v>49</v>
      </c>
      <c r="X39" s="385">
        <f t="shared" si="112"/>
        <v>22</v>
      </c>
      <c r="Y39" s="385">
        <f t="shared" si="112"/>
        <v>5</v>
      </c>
      <c r="Z39" s="385">
        <f t="shared" si="112"/>
        <v>0</v>
      </c>
      <c r="AA39" s="385">
        <f t="shared" si="112"/>
        <v>3</v>
      </c>
      <c r="AB39" s="385">
        <f t="shared" si="112"/>
        <v>1</v>
      </c>
      <c r="AC39" s="385">
        <f t="shared" si="112"/>
        <v>1</v>
      </c>
      <c r="AD39" s="385">
        <f t="shared" si="112"/>
        <v>0</v>
      </c>
      <c r="AE39" s="387">
        <f t="shared" si="112"/>
        <v>0</v>
      </c>
      <c r="AF39" s="375">
        <f t="shared" si="112"/>
        <v>24</v>
      </c>
      <c r="AG39" s="347">
        <f t="shared" si="112"/>
        <v>0</v>
      </c>
      <c r="AH39" s="347">
        <f t="shared" si="112"/>
        <v>0</v>
      </c>
      <c r="AI39" s="385">
        <f>AI29+AI31+AI33+AI35</f>
        <v>2</v>
      </c>
      <c r="AJ39" s="385">
        <f t="shared" si="112"/>
        <v>5</v>
      </c>
      <c r="AK39" s="385">
        <f t="shared" si="112"/>
        <v>1</v>
      </c>
      <c r="AL39" s="385">
        <f t="shared" si="112"/>
        <v>1</v>
      </c>
      <c r="AM39" s="385">
        <f t="shared" si="112"/>
        <v>0</v>
      </c>
      <c r="AN39" s="385">
        <f t="shared" si="112"/>
        <v>0</v>
      </c>
      <c r="AO39" s="385">
        <f t="shared" si="112"/>
        <v>3</v>
      </c>
      <c r="AP39" s="385">
        <f t="shared" si="112"/>
        <v>11</v>
      </c>
      <c r="AQ39" s="386">
        <f t="shared" si="112"/>
        <v>1</v>
      </c>
      <c r="AR39" s="387">
        <f t="shared" si="112"/>
        <v>0</v>
      </c>
      <c r="AT39" s="11">
        <f t="shared" si="4"/>
        <v>278</v>
      </c>
      <c r="AU39" s="11">
        <f t="shared" si="5"/>
        <v>254</v>
      </c>
      <c r="AV39" s="11">
        <f t="shared" si="8"/>
        <v>24</v>
      </c>
      <c r="AW39" s="41">
        <f t="shared" ref="AW39" si="113">AT39-F39</f>
        <v>0</v>
      </c>
      <c r="AX39" s="41">
        <f t="shared" ref="AX39" si="114">AU39-S39</f>
        <v>0</v>
      </c>
      <c r="AY39" s="41">
        <f t="shared" ref="AY39" si="115">AV39-AF39</f>
        <v>0</v>
      </c>
    </row>
    <row r="40" spans="2:51" ht="27.9" customHeight="1" thickBot="1" x14ac:dyDescent="0.25">
      <c r="B40" s="125"/>
      <c r="C40" s="331" t="s">
        <v>321</v>
      </c>
      <c r="D40" s="404"/>
      <c r="E40" s="404"/>
      <c r="F40" s="409"/>
      <c r="G40" s="410">
        <f>G39/F39</f>
        <v>7.1942446043165464E-2</v>
      </c>
      <c r="H40" s="410">
        <f>H39/F39</f>
        <v>0.29496402877697842</v>
      </c>
      <c r="I40" s="410">
        <f>I39/F39</f>
        <v>0.26258992805755393</v>
      </c>
      <c r="J40" s="410">
        <f>J39/F39</f>
        <v>0.19424460431654678</v>
      </c>
      <c r="K40" s="410">
        <f>K39/F39</f>
        <v>8.2733812949640287E-2</v>
      </c>
      <c r="L40" s="410">
        <f>L39/F39</f>
        <v>2.1582733812949641E-2</v>
      </c>
      <c r="M40" s="411">
        <f>M39/F39</f>
        <v>0</v>
      </c>
      <c r="N40" s="411">
        <f>N39/F39</f>
        <v>1.0791366906474821E-2</v>
      </c>
      <c r="O40" s="410">
        <f>O39/F39</f>
        <v>1.4388489208633094E-2</v>
      </c>
      <c r="P40" s="410">
        <f>P39/F39</f>
        <v>4.3165467625899283E-2</v>
      </c>
      <c r="Q40" s="412">
        <f>Q39/F39</f>
        <v>3.5971223021582736E-3</v>
      </c>
      <c r="R40" s="412">
        <f>R39/F39</f>
        <v>0</v>
      </c>
      <c r="S40" s="413"/>
      <c r="T40" s="410">
        <f>IFERROR(T39/$S39,"-")</f>
        <v>7.874015748031496E-2</v>
      </c>
      <c r="U40" s="410">
        <f t="shared" ref="U40:AE40" si="116">IFERROR(U39/$S39,"-")</f>
        <v>0.32283464566929132</v>
      </c>
      <c r="V40" s="410">
        <f t="shared" si="116"/>
        <v>0.27952755905511811</v>
      </c>
      <c r="W40" s="410">
        <f t="shared" si="116"/>
        <v>0.19291338582677164</v>
      </c>
      <c r="X40" s="410">
        <f t="shared" si="116"/>
        <v>8.6614173228346455E-2</v>
      </c>
      <c r="Y40" s="410">
        <f t="shared" si="116"/>
        <v>1.968503937007874E-2</v>
      </c>
      <c r="Z40" s="411">
        <f t="shared" si="116"/>
        <v>0</v>
      </c>
      <c r="AA40" s="411">
        <f t="shared" si="116"/>
        <v>1.1811023622047244E-2</v>
      </c>
      <c r="AB40" s="411">
        <f t="shared" si="116"/>
        <v>3.937007874015748E-3</v>
      </c>
      <c r="AC40" s="411">
        <f t="shared" si="116"/>
        <v>3.937007874015748E-3</v>
      </c>
      <c r="AD40" s="414">
        <f t="shared" si="116"/>
        <v>0</v>
      </c>
      <c r="AE40" s="415">
        <f t="shared" si="116"/>
        <v>0</v>
      </c>
      <c r="AF40" s="413"/>
      <c r="AG40" s="416">
        <f>IFERROR(AG39/$AF39,"-")</f>
        <v>0</v>
      </c>
      <c r="AH40" s="416">
        <f t="shared" ref="AH40:AR40" si="117">IFERROR(AH39/$AF39,"-")</f>
        <v>0</v>
      </c>
      <c r="AI40" s="416">
        <f t="shared" si="117"/>
        <v>8.3333333333333329E-2</v>
      </c>
      <c r="AJ40" s="416">
        <f t="shared" si="117"/>
        <v>0.20833333333333334</v>
      </c>
      <c r="AK40" s="416">
        <f t="shared" si="117"/>
        <v>4.1666666666666664E-2</v>
      </c>
      <c r="AL40" s="416">
        <f t="shared" si="117"/>
        <v>4.1666666666666664E-2</v>
      </c>
      <c r="AM40" s="416">
        <f t="shared" si="117"/>
        <v>0</v>
      </c>
      <c r="AN40" s="416">
        <f t="shared" si="117"/>
        <v>0</v>
      </c>
      <c r="AO40" s="416">
        <f t="shared" si="117"/>
        <v>0.125</v>
      </c>
      <c r="AP40" s="416">
        <f t="shared" si="117"/>
        <v>0.45833333333333331</v>
      </c>
      <c r="AQ40" s="416">
        <f t="shared" si="117"/>
        <v>4.1666666666666664E-2</v>
      </c>
      <c r="AR40" s="417">
        <f t="shared" si="117"/>
        <v>0</v>
      </c>
      <c r="AT40" s="51">
        <f t="shared" si="4"/>
        <v>1</v>
      </c>
      <c r="AU40" s="51">
        <f t="shared" si="5"/>
        <v>0.99999999999999978</v>
      </c>
      <c r="AV40" s="51">
        <f>SUM(AG40:AR40)</f>
        <v>0.99999999999999989</v>
      </c>
      <c r="AW40" s="41">
        <f t="shared" ref="AW40:AY40" si="118">1-AT40</f>
        <v>0</v>
      </c>
      <c r="AX40" s="41">
        <f t="shared" si="118"/>
        <v>0</v>
      </c>
      <c r="AY40" s="41">
        <f t="shared" si="118"/>
        <v>0</v>
      </c>
    </row>
    <row r="41" spans="2:51" x14ac:dyDescent="0.2">
      <c r="B41" s="11" t="s">
        <v>306</v>
      </c>
    </row>
    <row r="43" spans="2:51" x14ac:dyDescent="0.2">
      <c r="B43" s="11" t="s">
        <v>265</v>
      </c>
      <c r="D43" s="11">
        <f t="shared" ref="D43:E43" si="119">D25+D27+D29+D31+D33+D35</f>
        <v>361</v>
      </c>
      <c r="E43" s="11">
        <f t="shared" si="119"/>
        <v>175</v>
      </c>
      <c r="F43" s="11">
        <f>F25+F27+F29+F31+F33+F35</f>
        <v>289</v>
      </c>
      <c r="G43" s="11">
        <f t="shared" ref="G43:AR43" si="120">G25+G27+G29+G31+G33+G35</f>
        <v>20</v>
      </c>
      <c r="H43" s="11">
        <f t="shared" si="120"/>
        <v>85</v>
      </c>
      <c r="I43" s="11">
        <f t="shared" si="120"/>
        <v>78</v>
      </c>
      <c r="J43" s="11">
        <f t="shared" si="120"/>
        <v>56</v>
      </c>
      <c r="K43" s="11">
        <f t="shared" si="120"/>
        <v>24</v>
      </c>
      <c r="L43" s="11">
        <f t="shared" si="120"/>
        <v>6</v>
      </c>
      <c r="M43" s="11">
        <f t="shared" si="120"/>
        <v>0</v>
      </c>
      <c r="N43" s="11">
        <f t="shared" si="120"/>
        <v>3</v>
      </c>
      <c r="O43" s="11">
        <f t="shared" si="120"/>
        <v>4</v>
      </c>
      <c r="P43" s="11">
        <f t="shared" si="120"/>
        <v>12</v>
      </c>
      <c r="Q43" s="11">
        <f t="shared" si="120"/>
        <v>1</v>
      </c>
      <c r="R43" s="11">
        <f t="shared" si="120"/>
        <v>0</v>
      </c>
      <c r="S43" s="11">
        <f>S25+S27+S29+S31+S33+S35</f>
        <v>265</v>
      </c>
      <c r="T43" s="11">
        <f t="shared" si="120"/>
        <v>20</v>
      </c>
      <c r="U43" s="11">
        <f t="shared" si="120"/>
        <v>85</v>
      </c>
      <c r="V43" s="11">
        <f t="shared" si="120"/>
        <v>76</v>
      </c>
      <c r="W43" s="11">
        <f t="shared" si="120"/>
        <v>51</v>
      </c>
      <c r="X43" s="11">
        <f t="shared" si="120"/>
        <v>23</v>
      </c>
      <c r="Y43" s="11">
        <f t="shared" si="120"/>
        <v>5</v>
      </c>
      <c r="Z43" s="11">
        <f t="shared" si="120"/>
        <v>0</v>
      </c>
      <c r="AA43" s="11">
        <f t="shared" si="120"/>
        <v>3</v>
      </c>
      <c r="AB43" s="11">
        <f t="shared" si="120"/>
        <v>1</v>
      </c>
      <c r="AC43" s="11">
        <f t="shared" si="120"/>
        <v>1</v>
      </c>
      <c r="AD43" s="11">
        <f t="shared" si="120"/>
        <v>0</v>
      </c>
      <c r="AE43" s="11">
        <f t="shared" si="120"/>
        <v>0</v>
      </c>
      <c r="AF43" s="11">
        <f t="shared" si="120"/>
        <v>24</v>
      </c>
      <c r="AG43" s="11">
        <f t="shared" si="120"/>
        <v>0</v>
      </c>
      <c r="AH43" s="11">
        <f t="shared" si="120"/>
        <v>0</v>
      </c>
      <c r="AI43" s="11">
        <f t="shared" si="120"/>
        <v>2</v>
      </c>
      <c r="AJ43" s="11">
        <f t="shared" si="120"/>
        <v>5</v>
      </c>
      <c r="AK43" s="11">
        <f t="shared" si="120"/>
        <v>1</v>
      </c>
      <c r="AL43" s="11">
        <f t="shared" si="120"/>
        <v>1</v>
      </c>
      <c r="AM43" s="11">
        <f t="shared" si="120"/>
        <v>0</v>
      </c>
      <c r="AN43" s="11">
        <f t="shared" si="120"/>
        <v>0</v>
      </c>
      <c r="AO43" s="11">
        <f t="shared" si="120"/>
        <v>3</v>
      </c>
      <c r="AP43" s="11">
        <f t="shared" si="120"/>
        <v>11</v>
      </c>
      <c r="AQ43" s="11">
        <f t="shared" si="120"/>
        <v>1</v>
      </c>
      <c r="AR43" s="11">
        <f t="shared" si="120"/>
        <v>0</v>
      </c>
    </row>
    <row r="44" spans="2:51" ht="15" customHeight="1" x14ac:dyDescent="0.2">
      <c r="B44" t="s">
        <v>307</v>
      </c>
      <c r="G44" s="51">
        <f>G43/F43</f>
        <v>6.9204152249134954E-2</v>
      </c>
      <c r="H44" s="51">
        <f>H43/F43</f>
        <v>0.29411764705882354</v>
      </c>
      <c r="I44" s="51">
        <f>I43/F43</f>
        <v>0.26989619377162632</v>
      </c>
      <c r="J44" s="51">
        <f>J43/F43</f>
        <v>0.19377162629757785</v>
      </c>
      <c r="K44" s="51">
        <f>K43/F43</f>
        <v>8.3044982698961933E-2</v>
      </c>
      <c r="L44" s="51">
        <f>L43/F43</f>
        <v>2.0761245674740483E-2</v>
      </c>
      <c r="M44" s="51">
        <f>M43/F43</f>
        <v>0</v>
      </c>
      <c r="N44" s="51">
        <f>N43/F43</f>
        <v>1.0380622837370242E-2</v>
      </c>
      <c r="O44" s="51">
        <f>O43/F43</f>
        <v>1.384083044982699E-2</v>
      </c>
      <c r="P44" s="51">
        <f>P43/F43</f>
        <v>4.1522491349480967E-2</v>
      </c>
      <c r="Q44" s="51">
        <f>Q43/F43</f>
        <v>3.4602076124567475E-3</v>
      </c>
      <c r="R44" s="51">
        <f>R43/F43</f>
        <v>0</v>
      </c>
      <c r="S44" s="51"/>
      <c r="T44" s="51">
        <f>T43/S43</f>
        <v>7.5471698113207544E-2</v>
      </c>
      <c r="U44" s="51">
        <f>U43/S43</f>
        <v>0.32075471698113206</v>
      </c>
      <c r="V44" s="51">
        <f>V43/S43</f>
        <v>0.28679245283018867</v>
      </c>
      <c r="W44" s="51">
        <f>W43/S43</f>
        <v>0.19245283018867926</v>
      </c>
      <c r="X44" s="51">
        <f>X43/S43</f>
        <v>8.6792452830188674E-2</v>
      </c>
      <c r="Y44" s="51">
        <f>Y43/S43</f>
        <v>1.8867924528301886E-2</v>
      </c>
      <c r="Z44" s="51">
        <f>Z43/S43</f>
        <v>0</v>
      </c>
      <c r="AA44" s="51">
        <f>AA43/S43</f>
        <v>1.1320754716981131E-2</v>
      </c>
      <c r="AB44" s="51">
        <f>AB43/S43</f>
        <v>3.7735849056603774E-3</v>
      </c>
      <c r="AC44" s="51">
        <f>AC43/S43</f>
        <v>3.7735849056603774E-3</v>
      </c>
      <c r="AD44" s="51">
        <f>AD43/S43</f>
        <v>0</v>
      </c>
      <c r="AE44" s="51">
        <f>AE43/S43</f>
        <v>0</v>
      </c>
      <c r="AF44" s="51"/>
      <c r="AG44" s="51">
        <f>AG43/AF43</f>
        <v>0</v>
      </c>
      <c r="AH44" s="51">
        <f>AH43/AF43</f>
        <v>0</v>
      </c>
      <c r="AI44" s="51">
        <f>AI43/AF43</f>
        <v>8.3333333333333329E-2</v>
      </c>
      <c r="AJ44" s="51">
        <f>AJ43/AF43</f>
        <v>0.20833333333333334</v>
      </c>
      <c r="AK44" s="51">
        <f>AK43/AF43</f>
        <v>4.1666666666666664E-2</v>
      </c>
      <c r="AL44" s="51">
        <f>AL43/AF43</f>
        <v>4.1666666666666664E-2</v>
      </c>
      <c r="AM44" s="51">
        <f>AM43/AF43</f>
        <v>0</v>
      </c>
      <c r="AN44" s="418">
        <f>AN43/AF43</f>
        <v>0</v>
      </c>
      <c r="AO44" s="51">
        <f>AO43/AF43</f>
        <v>0.125</v>
      </c>
      <c r="AP44" s="51">
        <f>AP43/AF43</f>
        <v>0.45833333333333331</v>
      </c>
      <c r="AQ44" s="51">
        <f>AQ43/AF43</f>
        <v>4.1666666666666664E-2</v>
      </c>
      <c r="AR44" s="51">
        <f>AR43/AF43</f>
        <v>0</v>
      </c>
    </row>
    <row r="45" spans="2:51" x14ac:dyDescent="0.2">
      <c r="B45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</row>
    <row r="46" spans="2:51" x14ac:dyDescent="0.2">
      <c r="B46" t="s">
        <v>267</v>
      </c>
      <c r="D46" s="11">
        <f>D37+D35+D25</f>
        <v>361</v>
      </c>
      <c r="E46" s="137">
        <f>E37+E35+E25</f>
        <v>175</v>
      </c>
      <c r="F46" s="11">
        <f t="shared" ref="F46:AR46" si="121">F37+F35+F25</f>
        <v>289</v>
      </c>
      <c r="G46" s="11">
        <f t="shared" si="121"/>
        <v>20</v>
      </c>
      <c r="H46" s="11">
        <f t="shared" si="121"/>
        <v>85</v>
      </c>
      <c r="I46" s="11">
        <f t="shared" si="121"/>
        <v>78</v>
      </c>
      <c r="J46" s="11">
        <f t="shared" si="121"/>
        <v>56</v>
      </c>
      <c r="K46" s="11">
        <f t="shared" si="121"/>
        <v>24</v>
      </c>
      <c r="L46" s="11">
        <f t="shared" si="121"/>
        <v>6</v>
      </c>
      <c r="M46" s="11">
        <f t="shared" si="121"/>
        <v>0</v>
      </c>
      <c r="N46" s="11">
        <f t="shared" si="121"/>
        <v>3</v>
      </c>
      <c r="O46" s="11">
        <f t="shared" si="121"/>
        <v>4</v>
      </c>
      <c r="P46" s="11">
        <f t="shared" si="121"/>
        <v>12</v>
      </c>
      <c r="Q46" s="11">
        <f t="shared" si="121"/>
        <v>1</v>
      </c>
      <c r="R46" s="11">
        <f t="shared" si="121"/>
        <v>0</v>
      </c>
      <c r="S46" s="11">
        <f t="shared" si="121"/>
        <v>265</v>
      </c>
      <c r="T46" s="11">
        <f t="shared" si="121"/>
        <v>20</v>
      </c>
      <c r="U46" s="11">
        <f t="shared" si="121"/>
        <v>85</v>
      </c>
      <c r="V46" s="11">
        <f t="shared" si="121"/>
        <v>76</v>
      </c>
      <c r="W46" s="11">
        <f t="shared" si="121"/>
        <v>51</v>
      </c>
      <c r="X46" s="11">
        <f t="shared" si="121"/>
        <v>23</v>
      </c>
      <c r="Y46" s="11">
        <f t="shared" si="121"/>
        <v>5</v>
      </c>
      <c r="Z46" s="11">
        <f t="shared" si="121"/>
        <v>0</v>
      </c>
      <c r="AA46" s="11">
        <f t="shared" si="121"/>
        <v>3</v>
      </c>
      <c r="AB46" s="11">
        <f t="shared" si="121"/>
        <v>1</v>
      </c>
      <c r="AC46" s="11">
        <f t="shared" si="121"/>
        <v>1</v>
      </c>
      <c r="AD46" s="11">
        <f t="shared" si="121"/>
        <v>0</v>
      </c>
      <c r="AE46" s="11">
        <f t="shared" si="121"/>
        <v>0</v>
      </c>
      <c r="AF46" s="11">
        <f t="shared" si="121"/>
        <v>24</v>
      </c>
      <c r="AG46" s="11">
        <f t="shared" si="121"/>
        <v>0</v>
      </c>
      <c r="AH46" s="11">
        <f t="shared" si="121"/>
        <v>0</v>
      </c>
      <c r="AI46" s="11">
        <f t="shared" si="121"/>
        <v>2</v>
      </c>
      <c r="AJ46" s="11">
        <f t="shared" si="121"/>
        <v>5</v>
      </c>
      <c r="AK46" s="11">
        <f t="shared" si="121"/>
        <v>1</v>
      </c>
      <c r="AL46" s="11">
        <f t="shared" si="121"/>
        <v>1</v>
      </c>
      <c r="AM46" s="11">
        <f t="shared" si="121"/>
        <v>0</v>
      </c>
      <c r="AN46" s="11">
        <f t="shared" si="121"/>
        <v>0</v>
      </c>
      <c r="AO46" s="11">
        <f t="shared" si="121"/>
        <v>3</v>
      </c>
      <c r="AP46" s="11">
        <f t="shared" si="121"/>
        <v>11</v>
      </c>
      <c r="AQ46" s="11">
        <f t="shared" si="121"/>
        <v>1</v>
      </c>
      <c r="AR46" s="11">
        <f t="shared" si="121"/>
        <v>0</v>
      </c>
    </row>
    <row r="47" spans="2:51" ht="14.25" customHeight="1" x14ac:dyDescent="0.2">
      <c r="B47"/>
      <c r="D47" s="11">
        <f>D39+D27+D25</f>
        <v>361</v>
      </c>
      <c r="E47" s="11">
        <f t="shared" ref="E47:AR47" si="122">E39+E27+E25</f>
        <v>175</v>
      </c>
      <c r="F47" s="11">
        <f t="shared" si="122"/>
        <v>289</v>
      </c>
      <c r="G47" s="11">
        <f t="shared" si="122"/>
        <v>20</v>
      </c>
      <c r="H47" s="11">
        <f t="shared" si="122"/>
        <v>85</v>
      </c>
      <c r="I47" s="11">
        <f t="shared" si="122"/>
        <v>78</v>
      </c>
      <c r="J47" s="11">
        <f t="shared" si="122"/>
        <v>56</v>
      </c>
      <c r="K47" s="11">
        <f t="shared" si="122"/>
        <v>24</v>
      </c>
      <c r="L47" s="11">
        <f t="shared" si="122"/>
        <v>6</v>
      </c>
      <c r="M47" s="11">
        <f t="shared" si="122"/>
        <v>0</v>
      </c>
      <c r="N47" s="11">
        <f t="shared" si="122"/>
        <v>3</v>
      </c>
      <c r="O47" s="11">
        <f t="shared" si="122"/>
        <v>4</v>
      </c>
      <c r="P47" s="11">
        <f t="shared" si="122"/>
        <v>12</v>
      </c>
      <c r="Q47" s="11">
        <f t="shared" si="122"/>
        <v>1</v>
      </c>
      <c r="R47" s="11">
        <f t="shared" si="122"/>
        <v>0</v>
      </c>
      <c r="S47" s="11">
        <f t="shared" si="122"/>
        <v>265</v>
      </c>
      <c r="T47" s="11">
        <f t="shared" si="122"/>
        <v>20</v>
      </c>
      <c r="U47" s="11">
        <f t="shared" si="122"/>
        <v>85</v>
      </c>
      <c r="V47" s="11">
        <f t="shared" si="122"/>
        <v>76</v>
      </c>
      <c r="W47" s="11">
        <f t="shared" si="122"/>
        <v>51</v>
      </c>
      <c r="X47" s="11">
        <f t="shared" si="122"/>
        <v>23</v>
      </c>
      <c r="Y47" s="11">
        <f t="shared" si="122"/>
        <v>5</v>
      </c>
      <c r="Z47" s="11">
        <f t="shared" si="122"/>
        <v>0</v>
      </c>
      <c r="AA47" s="11">
        <f t="shared" si="122"/>
        <v>3</v>
      </c>
      <c r="AB47" s="11">
        <f t="shared" si="122"/>
        <v>1</v>
      </c>
      <c r="AC47" s="11">
        <f t="shared" si="122"/>
        <v>1</v>
      </c>
      <c r="AD47" s="11">
        <f t="shared" si="122"/>
        <v>0</v>
      </c>
      <c r="AE47" s="11">
        <f t="shared" si="122"/>
        <v>0</v>
      </c>
      <c r="AF47" s="11">
        <f t="shared" si="122"/>
        <v>24</v>
      </c>
      <c r="AG47" s="11">
        <f t="shared" si="122"/>
        <v>0</v>
      </c>
      <c r="AH47" s="11">
        <f t="shared" si="122"/>
        <v>0</v>
      </c>
      <c r="AI47" s="11">
        <f t="shared" si="122"/>
        <v>2</v>
      </c>
      <c r="AJ47" s="11">
        <f t="shared" si="122"/>
        <v>5</v>
      </c>
      <c r="AK47" s="11">
        <f t="shared" si="122"/>
        <v>1</v>
      </c>
      <c r="AL47" s="11">
        <f t="shared" si="122"/>
        <v>1</v>
      </c>
      <c r="AM47" s="11">
        <f t="shared" si="122"/>
        <v>0</v>
      </c>
      <c r="AN47" s="11">
        <f t="shared" si="122"/>
        <v>0</v>
      </c>
      <c r="AO47" s="11">
        <f t="shared" si="122"/>
        <v>3</v>
      </c>
      <c r="AP47" s="11">
        <f t="shared" si="122"/>
        <v>11</v>
      </c>
      <c r="AQ47" s="11">
        <f t="shared" si="122"/>
        <v>1</v>
      </c>
      <c r="AR47" s="11">
        <f t="shared" si="122"/>
        <v>0</v>
      </c>
    </row>
    <row r="48" spans="2:51" s="420" customFormat="1" ht="12" x14ac:dyDescent="0.15">
      <c r="B48" s="419"/>
    </row>
    <row r="49" spans="2:44" s="420" customFormat="1" ht="12" x14ac:dyDescent="0.15">
      <c r="B49" s="421" t="s">
        <v>238</v>
      </c>
      <c r="D49" s="422">
        <f t="shared" ref="D49:AR50" si="123">D43-D11</f>
        <v>0</v>
      </c>
      <c r="E49" s="422">
        <f t="shared" si="123"/>
        <v>0</v>
      </c>
      <c r="F49" s="422">
        <f t="shared" si="123"/>
        <v>0</v>
      </c>
      <c r="G49" s="422">
        <f t="shared" si="123"/>
        <v>0</v>
      </c>
      <c r="H49" s="422">
        <f t="shared" si="123"/>
        <v>0</v>
      </c>
      <c r="I49" s="422">
        <f t="shared" si="123"/>
        <v>0</v>
      </c>
      <c r="J49" s="422">
        <f t="shared" si="123"/>
        <v>0</v>
      </c>
      <c r="K49" s="422">
        <f t="shared" si="123"/>
        <v>0</v>
      </c>
      <c r="L49" s="422">
        <f t="shared" si="123"/>
        <v>0</v>
      </c>
      <c r="M49" s="422">
        <f t="shared" si="123"/>
        <v>0</v>
      </c>
      <c r="N49" s="422">
        <f t="shared" si="123"/>
        <v>0</v>
      </c>
      <c r="O49" s="422">
        <f t="shared" si="123"/>
        <v>0</v>
      </c>
      <c r="P49" s="422">
        <f t="shared" si="123"/>
        <v>0</v>
      </c>
      <c r="Q49" s="422">
        <f t="shared" si="123"/>
        <v>0</v>
      </c>
      <c r="R49" s="422">
        <f t="shared" si="123"/>
        <v>0</v>
      </c>
      <c r="S49" s="422">
        <f t="shared" si="123"/>
        <v>0</v>
      </c>
      <c r="T49" s="422">
        <f t="shared" si="123"/>
        <v>0</v>
      </c>
      <c r="U49" s="422">
        <f t="shared" si="123"/>
        <v>0</v>
      </c>
      <c r="V49" s="422">
        <f t="shared" si="123"/>
        <v>0</v>
      </c>
      <c r="W49" s="422">
        <f t="shared" si="123"/>
        <v>0</v>
      </c>
      <c r="X49" s="422">
        <f t="shared" si="123"/>
        <v>0</v>
      </c>
      <c r="Y49" s="422">
        <f t="shared" si="123"/>
        <v>0</v>
      </c>
      <c r="Z49" s="422">
        <f t="shared" si="123"/>
        <v>0</v>
      </c>
      <c r="AA49" s="422">
        <f t="shared" si="123"/>
        <v>0</v>
      </c>
      <c r="AB49" s="422">
        <f t="shared" si="123"/>
        <v>0</v>
      </c>
      <c r="AC49" s="422">
        <f t="shared" si="123"/>
        <v>0</v>
      </c>
      <c r="AD49" s="422">
        <f t="shared" si="123"/>
        <v>0</v>
      </c>
      <c r="AE49" s="422">
        <f t="shared" si="123"/>
        <v>0</v>
      </c>
      <c r="AF49" s="422">
        <f t="shared" si="123"/>
        <v>0</v>
      </c>
      <c r="AG49" s="422">
        <f t="shared" si="123"/>
        <v>0</v>
      </c>
      <c r="AH49" s="422">
        <f t="shared" si="123"/>
        <v>0</v>
      </c>
      <c r="AI49" s="422">
        <f t="shared" si="123"/>
        <v>0</v>
      </c>
      <c r="AJ49" s="422">
        <f t="shared" si="123"/>
        <v>0</v>
      </c>
      <c r="AK49" s="422">
        <f t="shared" si="123"/>
        <v>0</v>
      </c>
      <c r="AL49" s="422">
        <f t="shared" si="123"/>
        <v>0</v>
      </c>
      <c r="AM49" s="422">
        <f t="shared" si="123"/>
        <v>0</v>
      </c>
      <c r="AN49" s="422">
        <f t="shared" si="123"/>
        <v>0</v>
      </c>
      <c r="AO49" s="422">
        <f t="shared" si="123"/>
        <v>0</v>
      </c>
      <c r="AP49" s="422">
        <f t="shared" si="123"/>
        <v>0</v>
      </c>
      <c r="AQ49" s="422">
        <f t="shared" si="123"/>
        <v>0</v>
      </c>
      <c r="AR49" s="422">
        <f t="shared" si="123"/>
        <v>0</v>
      </c>
    </row>
    <row r="50" spans="2:44" s="420" customFormat="1" ht="12" x14ac:dyDescent="0.15">
      <c r="D50" s="422">
        <f>D44-D12</f>
        <v>0</v>
      </c>
      <c r="E50" s="422"/>
      <c r="F50" s="422"/>
      <c r="G50" s="422">
        <f t="shared" si="123"/>
        <v>0</v>
      </c>
      <c r="H50" s="422">
        <f t="shared" si="123"/>
        <v>0</v>
      </c>
      <c r="I50" s="422">
        <f t="shared" si="123"/>
        <v>0</v>
      </c>
      <c r="J50" s="422">
        <f t="shared" si="123"/>
        <v>0</v>
      </c>
      <c r="K50" s="422">
        <f t="shared" si="123"/>
        <v>0</v>
      </c>
      <c r="L50" s="422">
        <f t="shared" si="123"/>
        <v>0</v>
      </c>
      <c r="M50" s="422">
        <f t="shared" si="123"/>
        <v>0</v>
      </c>
      <c r="N50" s="422">
        <f t="shared" si="123"/>
        <v>0</v>
      </c>
      <c r="O50" s="422">
        <f t="shared" si="123"/>
        <v>0</v>
      </c>
      <c r="P50" s="422">
        <f t="shared" si="123"/>
        <v>0</v>
      </c>
      <c r="Q50" s="422">
        <f t="shared" si="123"/>
        <v>0</v>
      </c>
      <c r="R50" s="422">
        <f t="shared" si="123"/>
        <v>0</v>
      </c>
      <c r="S50" s="422"/>
      <c r="T50" s="422">
        <f t="shared" si="123"/>
        <v>0</v>
      </c>
      <c r="U50" s="422">
        <f t="shared" si="123"/>
        <v>0</v>
      </c>
      <c r="V50" s="422">
        <f t="shared" si="123"/>
        <v>0</v>
      </c>
      <c r="W50" s="422">
        <f t="shared" si="123"/>
        <v>0</v>
      </c>
      <c r="X50" s="422">
        <f t="shared" si="123"/>
        <v>0</v>
      </c>
      <c r="Y50" s="422">
        <f t="shared" si="123"/>
        <v>0</v>
      </c>
      <c r="Z50" s="422">
        <f t="shared" si="123"/>
        <v>0</v>
      </c>
      <c r="AA50" s="422">
        <f t="shared" si="123"/>
        <v>0</v>
      </c>
      <c r="AB50" s="422">
        <f t="shared" si="123"/>
        <v>0</v>
      </c>
      <c r="AC50" s="422">
        <f t="shared" si="123"/>
        <v>0</v>
      </c>
      <c r="AD50" s="422">
        <f t="shared" si="123"/>
        <v>0</v>
      </c>
      <c r="AE50" s="422">
        <f t="shared" si="123"/>
        <v>0</v>
      </c>
      <c r="AF50" s="422"/>
      <c r="AG50" s="422">
        <f t="shared" si="123"/>
        <v>0</v>
      </c>
      <c r="AH50" s="422">
        <f t="shared" si="123"/>
        <v>0</v>
      </c>
      <c r="AI50" s="422">
        <f t="shared" si="123"/>
        <v>0</v>
      </c>
      <c r="AJ50" s="422">
        <f t="shared" si="123"/>
        <v>0</v>
      </c>
      <c r="AK50" s="422">
        <f t="shared" si="123"/>
        <v>0</v>
      </c>
      <c r="AL50" s="422">
        <f t="shared" si="123"/>
        <v>0</v>
      </c>
      <c r="AM50" s="422">
        <f t="shared" si="123"/>
        <v>0</v>
      </c>
      <c r="AN50" s="422">
        <f t="shared" si="123"/>
        <v>0</v>
      </c>
      <c r="AO50" s="422">
        <f t="shared" si="123"/>
        <v>0</v>
      </c>
      <c r="AP50" s="422">
        <f t="shared" si="123"/>
        <v>0</v>
      </c>
      <c r="AQ50" s="422">
        <f t="shared" si="123"/>
        <v>0</v>
      </c>
      <c r="AR50" s="422">
        <f t="shared" si="123"/>
        <v>0</v>
      </c>
    </row>
    <row r="51" spans="2:44" s="420" customFormat="1" ht="13.5" customHeight="1" x14ac:dyDescent="0.15"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2"/>
      <c r="AC51" s="422"/>
      <c r="AD51" s="422"/>
      <c r="AE51" s="422"/>
      <c r="AF51" s="422"/>
      <c r="AG51" s="422"/>
      <c r="AH51" s="422"/>
      <c r="AI51" s="422"/>
      <c r="AJ51" s="422"/>
      <c r="AK51" s="422"/>
      <c r="AL51" s="422"/>
      <c r="AM51" s="422"/>
      <c r="AN51" s="422"/>
      <c r="AO51" s="422"/>
      <c r="AP51" s="422"/>
      <c r="AQ51" s="422"/>
      <c r="AR51" s="422"/>
    </row>
    <row r="52" spans="2:44" s="420" customFormat="1" ht="12" x14ac:dyDescent="0.15">
      <c r="D52" s="422">
        <f>D46-D43</f>
        <v>0</v>
      </c>
      <c r="E52" s="422">
        <f t="shared" ref="E52:AR52" si="124">E46-E43</f>
        <v>0</v>
      </c>
      <c r="F52" s="422">
        <f t="shared" si="124"/>
        <v>0</v>
      </c>
      <c r="G52" s="422">
        <f t="shared" si="124"/>
        <v>0</v>
      </c>
      <c r="H52" s="422">
        <f t="shared" si="124"/>
        <v>0</v>
      </c>
      <c r="I52" s="422">
        <f t="shared" si="124"/>
        <v>0</v>
      </c>
      <c r="J52" s="422">
        <f t="shared" si="124"/>
        <v>0</v>
      </c>
      <c r="K52" s="422">
        <f t="shared" si="124"/>
        <v>0</v>
      </c>
      <c r="L52" s="422">
        <f t="shared" si="124"/>
        <v>0</v>
      </c>
      <c r="M52" s="422">
        <f t="shared" si="124"/>
        <v>0</v>
      </c>
      <c r="N52" s="422">
        <f t="shared" si="124"/>
        <v>0</v>
      </c>
      <c r="O52" s="422">
        <f t="shared" si="124"/>
        <v>0</v>
      </c>
      <c r="P52" s="422">
        <f t="shared" si="124"/>
        <v>0</v>
      </c>
      <c r="Q52" s="422">
        <f t="shared" si="124"/>
        <v>0</v>
      </c>
      <c r="R52" s="422">
        <f t="shared" si="124"/>
        <v>0</v>
      </c>
      <c r="S52" s="422">
        <f t="shared" si="124"/>
        <v>0</v>
      </c>
      <c r="T52" s="422">
        <f t="shared" si="124"/>
        <v>0</v>
      </c>
      <c r="U52" s="422">
        <f t="shared" si="124"/>
        <v>0</v>
      </c>
      <c r="V52" s="422">
        <f t="shared" si="124"/>
        <v>0</v>
      </c>
      <c r="W52" s="422">
        <f t="shared" si="124"/>
        <v>0</v>
      </c>
      <c r="X52" s="422">
        <f t="shared" si="124"/>
        <v>0</v>
      </c>
      <c r="Y52" s="422">
        <f t="shared" si="124"/>
        <v>0</v>
      </c>
      <c r="Z52" s="422">
        <f t="shared" si="124"/>
        <v>0</v>
      </c>
      <c r="AA52" s="422">
        <f t="shared" si="124"/>
        <v>0</v>
      </c>
      <c r="AB52" s="422">
        <f t="shared" si="124"/>
        <v>0</v>
      </c>
      <c r="AC52" s="422">
        <f t="shared" si="124"/>
        <v>0</v>
      </c>
      <c r="AD52" s="422">
        <f t="shared" si="124"/>
        <v>0</v>
      </c>
      <c r="AE52" s="422">
        <f t="shared" si="124"/>
        <v>0</v>
      </c>
      <c r="AF52" s="422">
        <f t="shared" si="124"/>
        <v>0</v>
      </c>
      <c r="AG52" s="422">
        <f t="shared" si="124"/>
        <v>0</v>
      </c>
      <c r="AH52" s="422">
        <f t="shared" si="124"/>
        <v>0</v>
      </c>
      <c r="AI52" s="422">
        <f t="shared" si="124"/>
        <v>0</v>
      </c>
      <c r="AJ52" s="422">
        <f t="shared" si="124"/>
        <v>0</v>
      </c>
      <c r="AK52" s="422">
        <f t="shared" si="124"/>
        <v>0</v>
      </c>
      <c r="AL52" s="422">
        <f t="shared" si="124"/>
        <v>0</v>
      </c>
      <c r="AM52" s="422">
        <f t="shared" si="124"/>
        <v>0</v>
      </c>
      <c r="AN52" s="422">
        <f t="shared" si="124"/>
        <v>0</v>
      </c>
      <c r="AO52" s="422">
        <f t="shared" si="124"/>
        <v>0</v>
      </c>
      <c r="AP52" s="422">
        <f t="shared" si="124"/>
        <v>0</v>
      </c>
      <c r="AQ52" s="422">
        <f t="shared" si="124"/>
        <v>0</v>
      </c>
      <c r="AR52" s="422">
        <f t="shared" si="124"/>
        <v>0</v>
      </c>
    </row>
    <row r="53" spans="2:44" s="420" customFormat="1" ht="13.5" customHeight="1" x14ac:dyDescent="0.15">
      <c r="D53" s="422">
        <f>D47-D43</f>
        <v>0</v>
      </c>
      <c r="E53" s="422">
        <f t="shared" ref="E53:AR53" si="125">E47-E43</f>
        <v>0</v>
      </c>
      <c r="F53" s="422">
        <f t="shared" si="125"/>
        <v>0</v>
      </c>
      <c r="G53" s="422">
        <f t="shared" si="125"/>
        <v>0</v>
      </c>
      <c r="H53" s="422">
        <f t="shared" si="125"/>
        <v>0</v>
      </c>
      <c r="I53" s="422">
        <f t="shared" si="125"/>
        <v>0</v>
      </c>
      <c r="J53" s="422">
        <f t="shared" si="125"/>
        <v>0</v>
      </c>
      <c r="K53" s="422">
        <f t="shared" si="125"/>
        <v>0</v>
      </c>
      <c r="L53" s="422">
        <f t="shared" si="125"/>
        <v>0</v>
      </c>
      <c r="M53" s="422">
        <f t="shared" si="125"/>
        <v>0</v>
      </c>
      <c r="N53" s="422">
        <f t="shared" si="125"/>
        <v>0</v>
      </c>
      <c r="O53" s="422">
        <f t="shared" si="125"/>
        <v>0</v>
      </c>
      <c r="P53" s="422">
        <f t="shared" si="125"/>
        <v>0</v>
      </c>
      <c r="Q53" s="422">
        <f t="shared" si="125"/>
        <v>0</v>
      </c>
      <c r="R53" s="422">
        <f t="shared" si="125"/>
        <v>0</v>
      </c>
      <c r="S53" s="422">
        <f t="shared" si="125"/>
        <v>0</v>
      </c>
      <c r="T53" s="422">
        <f t="shared" si="125"/>
        <v>0</v>
      </c>
      <c r="U53" s="422">
        <f t="shared" si="125"/>
        <v>0</v>
      </c>
      <c r="V53" s="422">
        <f t="shared" si="125"/>
        <v>0</v>
      </c>
      <c r="W53" s="422">
        <f t="shared" si="125"/>
        <v>0</v>
      </c>
      <c r="X53" s="422">
        <f t="shared" si="125"/>
        <v>0</v>
      </c>
      <c r="Y53" s="422">
        <f t="shared" si="125"/>
        <v>0</v>
      </c>
      <c r="Z53" s="422">
        <f t="shared" si="125"/>
        <v>0</v>
      </c>
      <c r="AA53" s="422">
        <f t="shared" si="125"/>
        <v>0</v>
      </c>
      <c r="AB53" s="422">
        <f t="shared" si="125"/>
        <v>0</v>
      </c>
      <c r="AC53" s="422">
        <f t="shared" si="125"/>
        <v>0</v>
      </c>
      <c r="AD53" s="422">
        <f t="shared" si="125"/>
        <v>0</v>
      </c>
      <c r="AE53" s="422">
        <f t="shared" si="125"/>
        <v>0</v>
      </c>
      <c r="AF53" s="422">
        <f t="shared" si="125"/>
        <v>0</v>
      </c>
      <c r="AG53" s="422">
        <f t="shared" si="125"/>
        <v>0</v>
      </c>
      <c r="AH53" s="422">
        <f t="shared" si="125"/>
        <v>0</v>
      </c>
      <c r="AI53" s="422">
        <f t="shared" si="125"/>
        <v>0</v>
      </c>
      <c r="AJ53" s="422">
        <f t="shared" si="125"/>
        <v>0</v>
      </c>
      <c r="AK53" s="422">
        <f t="shared" si="125"/>
        <v>0</v>
      </c>
      <c r="AL53" s="422">
        <f t="shared" si="125"/>
        <v>0</v>
      </c>
      <c r="AM53" s="422">
        <f t="shared" si="125"/>
        <v>0</v>
      </c>
      <c r="AN53" s="422">
        <f t="shared" si="125"/>
        <v>0</v>
      </c>
      <c r="AO53" s="422">
        <f t="shared" si="125"/>
        <v>0</v>
      </c>
      <c r="AP53" s="422">
        <f t="shared" si="125"/>
        <v>0</v>
      </c>
      <c r="AQ53" s="422">
        <f t="shared" si="125"/>
        <v>0</v>
      </c>
      <c r="AR53" s="422">
        <f t="shared" si="125"/>
        <v>0</v>
      </c>
    </row>
    <row r="54" spans="2:44" s="420" customFormat="1" ht="12" x14ac:dyDescent="0.15"/>
    <row r="55" spans="2:44" ht="36" customHeight="1" x14ac:dyDescent="0.2"/>
    <row r="56" spans="2:44" x14ac:dyDescent="0.2">
      <c r="G56" s="341"/>
      <c r="H56" s="341"/>
      <c r="I56" s="341"/>
      <c r="J56" s="341"/>
      <c r="K56" s="341"/>
      <c r="L56" s="341"/>
      <c r="M56" s="341"/>
      <c r="N56" s="341"/>
      <c r="O56" s="341"/>
      <c r="P56" s="341"/>
      <c r="Q56" s="341"/>
      <c r="R56" s="341"/>
      <c r="T56" s="341"/>
      <c r="U56" s="341"/>
      <c r="V56" s="341"/>
      <c r="W56" s="341"/>
      <c r="X56" s="341"/>
      <c r="Y56" s="341"/>
      <c r="Z56" s="341"/>
      <c r="AA56" s="341"/>
      <c r="AB56" s="341"/>
      <c r="AC56" s="341"/>
      <c r="AD56" s="341"/>
      <c r="AE56" s="341"/>
      <c r="AG56" s="341"/>
      <c r="AH56" s="341"/>
      <c r="AI56" s="341"/>
      <c r="AJ56" s="341"/>
      <c r="AK56" s="341"/>
      <c r="AL56" s="341"/>
      <c r="AM56" s="341"/>
      <c r="AN56" s="341"/>
      <c r="AO56" s="341"/>
      <c r="AP56" s="341"/>
      <c r="AQ56" s="341"/>
      <c r="AR56" s="341"/>
    </row>
    <row r="57" spans="2:44" x14ac:dyDescent="0.2"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</row>
    <row r="58" spans="2:44" ht="14.25" customHeight="1" x14ac:dyDescent="0.2"/>
    <row r="62" spans="2:44" ht="13.5" customHeight="1" x14ac:dyDescent="0.2"/>
    <row r="64" spans="2:44" ht="13.5" customHeight="1" x14ac:dyDescent="0.2"/>
    <row r="66" ht="13.5" customHeight="1" x14ac:dyDescent="0.2"/>
    <row r="70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R8"/>
    <mergeCell ref="S8:AE8"/>
    <mergeCell ref="AF8:AR8"/>
    <mergeCell ref="F9:F10"/>
    <mergeCell ref="S9:S10"/>
    <mergeCell ref="AF9:AF10"/>
  </mergeCells>
  <phoneticPr fontId="3"/>
  <pageMargins left="0.70866141732283472" right="0.19685039370078741" top="0.6692913385826772" bottom="0.39370078740157483" header="0.35433070866141736" footer="0.19685039370078741"/>
  <pageSetup paperSize="9" scale="52" firstPageNumber="3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CABDC-0D26-4CF5-BBDA-366E4B5B2E54}">
  <sheetPr>
    <tabColor rgb="FF92D050"/>
    <pageSetUpPr fitToPage="1"/>
  </sheetPr>
  <dimension ref="B2:AY64"/>
  <sheetViews>
    <sheetView view="pageBreakPreview" zoomScale="80" zoomScaleNormal="100" zoomScaleSheetLayoutView="80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4.6640625" style="11" customWidth="1"/>
    <col min="2" max="2" width="3.109375" style="11" customWidth="1"/>
    <col min="3" max="3" width="16.6640625" style="11" customWidth="1"/>
    <col min="4" max="5" width="9.44140625" style="11" customWidth="1"/>
    <col min="6" max="44" width="5.6640625" style="11" customWidth="1"/>
    <col min="45" max="45" width="4.6640625" style="11" customWidth="1"/>
    <col min="46" max="46" width="10.109375" style="11" bestFit="1" customWidth="1"/>
    <col min="47" max="48" width="7.88671875" style="11" bestFit="1" customWidth="1"/>
    <col min="49" max="51" width="6.44140625" style="11" customWidth="1"/>
    <col min="52" max="53" width="4.6640625" style="11" customWidth="1"/>
    <col min="54" max="16384" width="9" style="11"/>
  </cols>
  <sheetData>
    <row r="2" spans="2:51" ht="14.4" x14ac:dyDescent="0.2">
      <c r="B2" s="12" t="s">
        <v>322</v>
      </c>
    </row>
    <row r="3" spans="2:51" ht="14.4" x14ac:dyDescent="0.2">
      <c r="B3" s="12"/>
      <c r="AH3" s="138" t="s">
        <v>323</v>
      </c>
    </row>
    <row r="4" spans="2:51" ht="14.4" x14ac:dyDescent="0.2">
      <c r="B4" s="12"/>
      <c r="F4" s="423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AH4" s="138" t="s">
        <v>324</v>
      </c>
    </row>
    <row r="5" spans="2:51" ht="11.25" customHeight="1" x14ac:dyDescent="0.2">
      <c r="B5" s="12"/>
      <c r="AH5" s="13"/>
    </row>
    <row r="6" spans="2:51" ht="13.8" thickBot="1" x14ac:dyDescent="0.25">
      <c r="B6" s="11" t="s">
        <v>325</v>
      </c>
      <c r="AR6" s="14" t="s">
        <v>242</v>
      </c>
    </row>
    <row r="7" spans="2:51" ht="23.1" customHeight="1" thickBot="1" x14ac:dyDescent="0.25">
      <c r="B7" s="15"/>
      <c r="C7" s="16"/>
      <c r="D7" s="248" t="s">
        <v>274</v>
      </c>
      <c r="E7" s="88" t="s">
        <v>275</v>
      </c>
      <c r="F7" s="249" t="s">
        <v>326</v>
      </c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251"/>
    </row>
    <row r="8" spans="2:51" ht="23.1" customHeight="1" x14ac:dyDescent="0.2">
      <c r="B8" s="23"/>
      <c r="C8" s="24"/>
      <c r="D8" s="252"/>
      <c r="E8" s="79"/>
      <c r="F8" s="253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5" t="s">
        <v>277</v>
      </c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7"/>
      <c r="AF8" s="255" t="s">
        <v>278</v>
      </c>
      <c r="AG8" s="256"/>
      <c r="AH8" s="256"/>
      <c r="AI8" s="256"/>
      <c r="AJ8" s="256"/>
      <c r="AK8" s="256"/>
      <c r="AL8" s="256"/>
      <c r="AM8" s="256"/>
      <c r="AN8" s="256"/>
      <c r="AO8" s="256"/>
      <c r="AP8" s="256"/>
      <c r="AQ8" s="256"/>
      <c r="AR8" s="257"/>
    </row>
    <row r="9" spans="2:51" ht="23.1" customHeight="1" x14ac:dyDescent="0.2">
      <c r="B9" s="23"/>
      <c r="C9" s="24"/>
      <c r="D9" s="252"/>
      <c r="E9" s="79"/>
      <c r="F9" s="258" t="s">
        <v>279</v>
      </c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8" t="s">
        <v>279</v>
      </c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60"/>
      <c r="AF9" s="258" t="s">
        <v>279</v>
      </c>
      <c r="AG9" s="259"/>
      <c r="AH9" s="259"/>
      <c r="AI9" s="259"/>
      <c r="AJ9" s="259"/>
      <c r="AK9" s="259"/>
      <c r="AL9" s="259"/>
      <c r="AM9" s="259"/>
      <c r="AN9" s="259"/>
      <c r="AO9" s="259"/>
      <c r="AP9" s="259"/>
      <c r="AQ9" s="259"/>
      <c r="AR9" s="260"/>
    </row>
    <row r="10" spans="2:51" ht="42" customHeight="1" x14ac:dyDescent="0.2">
      <c r="B10" s="32"/>
      <c r="C10" s="33"/>
      <c r="D10" s="261"/>
      <c r="E10" s="262"/>
      <c r="F10" s="263"/>
      <c r="G10" s="264" t="s">
        <v>280</v>
      </c>
      <c r="H10" s="264" t="s">
        <v>281</v>
      </c>
      <c r="I10" s="264" t="s">
        <v>282</v>
      </c>
      <c r="J10" s="264" t="s">
        <v>283</v>
      </c>
      <c r="K10" s="264" t="s">
        <v>284</v>
      </c>
      <c r="L10" s="264" t="s">
        <v>285</v>
      </c>
      <c r="M10" s="264" t="s">
        <v>286</v>
      </c>
      <c r="N10" s="264" t="s">
        <v>287</v>
      </c>
      <c r="O10" s="264" t="s">
        <v>288</v>
      </c>
      <c r="P10" s="264" t="s">
        <v>289</v>
      </c>
      <c r="Q10" s="265" t="s">
        <v>290</v>
      </c>
      <c r="R10" s="266" t="s">
        <v>291</v>
      </c>
      <c r="S10" s="263"/>
      <c r="T10" s="264" t="s">
        <v>280</v>
      </c>
      <c r="U10" s="264" t="s">
        <v>281</v>
      </c>
      <c r="V10" s="264" t="s">
        <v>282</v>
      </c>
      <c r="W10" s="264" t="s">
        <v>283</v>
      </c>
      <c r="X10" s="264" t="s">
        <v>284</v>
      </c>
      <c r="Y10" s="264" t="s">
        <v>285</v>
      </c>
      <c r="Z10" s="264" t="s">
        <v>286</v>
      </c>
      <c r="AA10" s="264" t="s">
        <v>287</v>
      </c>
      <c r="AB10" s="264" t="s">
        <v>288</v>
      </c>
      <c r="AC10" s="264" t="s">
        <v>289</v>
      </c>
      <c r="AD10" s="265" t="s">
        <v>290</v>
      </c>
      <c r="AE10" s="266" t="s">
        <v>291</v>
      </c>
      <c r="AF10" s="263"/>
      <c r="AG10" s="264" t="s">
        <v>280</v>
      </c>
      <c r="AH10" s="264" t="s">
        <v>281</v>
      </c>
      <c r="AI10" s="264" t="s">
        <v>282</v>
      </c>
      <c r="AJ10" s="264" t="s">
        <v>283</v>
      </c>
      <c r="AK10" s="264" t="s">
        <v>284</v>
      </c>
      <c r="AL10" s="264" t="s">
        <v>285</v>
      </c>
      <c r="AM10" s="264" t="s">
        <v>286</v>
      </c>
      <c r="AN10" s="264" t="s">
        <v>287</v>
      </c>
      <c r="AO10" s="264" t="s">
        <v>288</v>
      </c>
      <c r="AP10" s="264" t="s">
        <v>289</v>
      </c>
      <c r="AQ10" s="265" t="s">
        <v>290</v>
      </c>
      <c r="AR10" s="266" t="s">
        <v>291</v>
      </c>
      <c r="AT10" s="11" t="s">
        <v>211</v>
      </c>
      <c r="AU10" s="11" t="s">
        <v>252</v>
      </c>
      <c r="AV10" s="11" t="s">
        <v>253</v>
      </c>
      <c r="AW10" s="31" t="s">
        <v>215</v>
      </c>
    </row>
    <row r="11" spans="2:51" ht="27.9" customHeight="1" x14ac:dyDescent="0.2">
      <c r="B11" s="42" t="s">
        <v>292</v>
      </c>
      <c r="C11" s="43"/>
      <c r="D11" s="425">
        <f>D15+D17+D19+D21+D23+D13</f>
        <v>360</v>
      </c>
      <c r="E11" s="425">
        <f>E15+E17+E19+E21+E23+E13</f>
        <v>267</v>
      </c>
      <c r="F11" s="346">
        <f>SUM(G11:R11)</f>
        <v>583</v>
      </c>
      <c r="G11" s="347">
        <f t="shared" ref="G11:R11" si="0">G13+G15+G17+G19+G21+G23</f>
        <v>4</v>
      </c>
      <c r="H11" s="347">
        <f t="shared" si="0"/>
        <v>7</v>
      </c>
      <c r="I11" s="347">
        <f t="shared" si="0"/>
        <v>8</v>
      </c>
      <c r="J11" s="347">
        <f t="shared" si="0"/>
        <v>8</v>
      </c>
      <c r="K11" s="347">
        <f t="shared" si="0"/>
        <v>11</v>
      </c>
      <c r="L11" s="347">
        <f t="shared" si="0"/>
        <v>25</v>
      </c>
      <c r="M11" s="347">
        <f t="shared" si="0"/>
        <v>48</v>
      </c>
      <c r="N11" s="347">
        <f t="shared" si="0"/>
        <v>259</v>
      </c>
      <c r="O11" s="347">
        <f t="shared" si="0"/>
        <v>146</v>
      </c>
      <c r="P11" s="347">
        <f t="shared" si="0"/>
        <v>40</v>
      </c>
      <c r="Q11" s="347">
        <f t="shared" si="0"/>
        <v>24</v>
      </c>
      <c r="R11" s="348">
        <f t="shared" si="0"/>
        <v>3</v>
      </c>
      <c r="S11" s="346">
        <f>SUM(T11:AE11)</f>
        <v>475</v>
      </c>
      <c r="T11" s="347">
        <f t="shared" ref="T11:AE11" si="1">T13+T15+T17+T19+T21+T23</f>
        <v>0</v>
      </c>
      <c r="U11" s="347">
        <f>U13+U15+U17+U19+U21+U23</f>
        <v>1</v>
      </c>
      <c r="V11" s="347">
        <f t="shared" si="1"/>
        <v>2</v>
      </c>
      <c r="W11" s="347">
        <f t="shared" si="1"/>
        <v>2</v>
      </c>
      <c r="X11" s="347">
        <f t="shared" si="1"/>
        <v>8</v>
      </c>
      <c r="Y11" s="347">
        <f t="shared" si="1"/>
        <v>21</v>
      </c>
      <c r="Z11" s="347">
        <f t="shared" si="1"/>
        <v>43</v>
      </c>
      <c r="AA11" s="347">
        <f t="shared" si="1"/>
        <v>220</v>
      </c>
      <c r="AB11" s="347">
        <f t="shared" si="1"/>
        <v>132</v>
      </c>
      <c r="AC11" s="347">
        <f t="shared" si="1"/>
        <v>34</v>
      </c>
      <c r="AD11" s="347">
        <f t="shared" si="1"/>
        <v>9</v>
      </c>
      <c r="AE11" s="349">
        <f t="shared" si="1"/>
        <v>3</v>
      </c>
      <c r="AF11" s="346">
        <f>SUM(AG11:AR11)</f>
        <v>108</v>
      </c>
      <c r="AG11" s="347">
        <f t="shared" ref="AG11:AR11" si="2">AG13+AG15+AG17+AG19+AG21+AG23</f>
        <v>4</v>
      </c>
      <c r="AH11" s="347">
        <f t="shared" si="2"/>
        <v>6</v>
      </c>
      <c r="AI11" s="347">
        <f t="shared" si="2"/>
        <v>6</v>
      </c>
      <c r="AJ11" s="347">
        <f t="shared" si="2"/>
        <v>6</v>
      </c>
      <c r="AK11" s="347">
        <f t="shared" si="2"/>
        <v>3</v>
      </c>
      <c r="AL11" s="347">
        <f t="shared" si="2"/>
        <v>4</v>
      </c>
      <c r="AM11" s="347">
        <f t="shared" si="2"/>
        <v>5</v>
      </c>
      <c r="AN11" s="347">
        <f t="shared" si="2"/>
        <v>39</v>
      </c>
      <c r="AO11" s="347">
        <f t="shared" si="2"/>
        <v>14</v>
      </c>
      <c r="AP11" s="347">
        <f t="shared" si="2"/>
        <v>6</v>
      </c>
      <c r="AQ11" s="347">
        <f t="shared" si="2"/>
        <v>15</v>
      </c>
      <c r="AR11" s="349">
        <f t="shared" si="2"/>
        <v>0</v>
      </c>
      <c r="AT11" s="11">
        <f>SUM(G11:R11)</f>
        <v>583</v>
      </c>
      <c r="AU11" s="11">
        <f>SUM(T11:AE11)</f>
        <v>475</v>
      </c>
      <c r="AV11" s="11">
        <f>SUM(AG11:AR11)</f>
        <v>108</v>
      </c>
      <c r="AW11" s="41">
        <f>AT11-F11</f>
        <v>0</v>
      </c>
      <c r="AX11" s="41">
        <f>AU11-S11</f>
        <v>0</v>
      </c>
      <c r="AY11" s="41">
        <f>AV11-AF11</f>
        <v>0</v>
      </c>
    </row>
    <row r="12" spans="2:51" ht="27.9" customHeight="1" thickBot="1" x14ac:dyDescent="0.25">
      <c r="B12" s="61"/>
      <c r="C12" s="62"/>
      <c r="D12" s="426"/>
      <c r="E12" s="427"/>
      <c r="F12" s="351"/>
      <c r="G12" s="352">
        <f>IFERROR(G11/$F11,"-")</f>
        <v>6.8610634648370496E-3</v>
      </c>
      <c r="H12" s="352">
        <f t="shared" ref="H12:R12" si="3">IFERROR(H11/$F11,"-")</f>
        <v>1.2006861063464836E-2</v>
      </c>
      <c r="I12" s="352">
        <f t="shared" si="3"/>
        <v>1.3722126929674099E-2</v>
      </c>
      <c r="J12" s="352">
        <f t="shared" si="3"/>
        <v>1.3722126929674099E-2</v>
      </c>
      <c r="K12" s="352">
        <f t="shared" si="3"/>
        <v>1.8867924528301886E-2</v>
      </c>
      <c r="L12" s="352">
        <f t="shared" si="3"/>
        <v>4.2881646655231559E-2</v>
      </c>
      <c r="M12" s="352">
        <f t="shared" si="3"/>
        <v>8.2332761578044603E-2</v>
      </c>
      <c r="N12" s="352">
        <f t="shared" si="3"/>
        <v>0.444253859348199</v>
      </c>
      <c r="O12" s="352">
        <f t="shared" si="3"/>
        <v>0.2504288164665523</v>
      </c>
      <c r="P12" s="352">
        <f t="shared" si="3"/>
        <v>6.86106346483705E-2</v>
      </c>
      <c r="Q12" s="353">
        <f t="shared" si="3"/>
        <v>4.1166380789022301E-2</v>
      </c>
      <c r="R12" s="353">
        <f t="shared" si="3"/>
        <v>5.1457975986277877E-3</v>
      </c>
      <c r="S12" s="351"/>
      <c r="T12" s="352">
        <f>IFERROR(T11/$S11,"-")</f>
        <v>0</v>
      </c>
      <c r="U12" s="352">
        <f t="shared" ref="U12:AE12" si="4">IFERROR(U11/$S11,"-")</f>
        <v>2.1052631578947368E-3</v>
      </c>
      <c r="V12" s="352">
        <f t="shared" si="4"/>
        <v>4.2105263157894736E-3</v>
      </c>
      <c r="W12" s="352">
        <f t="shared" si="4"/>
        <v>4.2105263157894736E-3</v>
      </c>
      <c r="X12" s="352">
        <f t="shared" si="4"/>
        <v>1.6842105263157894E-2</v>
      </c>
      <c r="Y12" s="352">
        <f t="shared" si="4"/>
        <v>4.4210526315789471E-2</v>
      </c>
      <c r="Z12" s="352">
        <f t="shared" si="4"/>
        <v>9.0526315789473691E-2</v>
      </c>
      <c r="AA12" s="352">
        <f t="shared" si="4"/>
        <v>0.4631578947368421</v>
      </c>
      <c r="AB12" s="352">
        <f t="shared" si="4"/>
        <v>0.27789473684210525</v>
      </c>
      <c r="AC12" s="352">
        <f t="shared" si="4"/>
        <v>7.1578947368421048E-2</v>
      </c>
      <c r="AD12" s="353">
        <f t="shared" si="4"/>
        <v>1.8947368421052633E-2</v>
      </c>
      <c r="AE12" s="355">
        <f t="shared" si="4"/>
        <v>6.3157894736842104E-3</v>
      </c>
      <c r="AF12" s="351"/>
      <c r="AG12" s="352">
        <f>IFERROR(AG11/$AF11,"-")</f>
        <v>3.7037037037037035E-2</v>
      </c>
      <c r="AH12" s="352">
        <f t="shared" ref="AH12:AR12" si="5">IFERROR(AH11/$AF11,"-")</f>
        <v>5.5555555555555552E-2</v>
      </c>
      <c r="AI12" s="352">
        <f t="shared" si="5"/>
        <v>5.5555555555555552E-2</v>
      </c>
      <c r="AJ12" s="352">
        <f t="shared" si="5"/>
        <v>5.5555555555555552E-2</v>
      </c>
      <c r="AK12" s="352">
        <f t="shared" si="5"/>
        <v>2.7777777777777776E-2</v>
      </c>
      <c r="AL12" s="352">
        <f t="shared" si="5"/>
        <v>3.7037037037037035E-2</v>
      </c>
      <c r="AM12" s="352">
        <f t="shared" si="5"/>
        <v>4.6296296296296294E-2</v>
      </c>
      <c r="AN12" s="352">
        <f t="shared" si="5"/>
        <v>0.3611111111111111</v>
      </c>
      <c r="AO12" s="352">
        <f t="shared" si="5"/>
        <v>0.12962962962962962</v>
      </c>
      <c r="AP12" s="352">
        <f t="shared" si="5"/>
        <v>5.5555555555555552E-2</v>
      </c>
      <c r="AQ12" s="353">
        <f t="shared" si="5"/>
        <v>0.1388888888888889</v>
      </c>
      <c r="AR12" s="355">
        <f t="shared" si="5"/>
        <v>0</v>
      </c>
      <c r="AT12" s="51">
        <f t="shared" ref="AT12:AT40" si="6">SUM(G12:R12)</f>
        <v>0.99999999999999989</v>
      </c>
      <c r="AU12" s="51">
        <f t="shared" ref="AU12:AU40" si="7">SUM(T12:AE12)</f>
        <v>1</v>
      </c>
      <c r="AV12" s="51">
        <f>SUM(AG12:AR12)</f>
        <v>1</v>
      </c>
      <c r="AW12" s="41">
        <f>1-AT12</f>
        <v>0</v>
      </c>
      <c r="AX12" s="41">
        <f t="shared" ref="AX12" si="8">1-AU12</f>
        <v>0</v>
      </c>
      <c r="AY12" s="41">
        <f>1-AV12</f>
        <v>0</v>
      </c>
    </row>
    <row r="13" spans="2:51" ht="27.9" customHeight="1" thickTop="1" x14ac:dyDescent="0.2">
      <c r="B13" s="70" t="s">
        <v>293</v>
      </c>
      <c r="C13" s="278" t="s">
        <v>294</v>
      </c>
      <c r="D13" s="428">
        <f>[1]表1!U14</f>
        <v>44</v>
      </c>
      <c r="E13" s="429">
        <f>[1]表1!W14</f>
        <v>9</v>
      </c>
      <c r="F13" s="360">
        <f>SUM(G13:R13)</f>
        <v>9</v>
      </c>
      <c r="G13" s="361">
        <f>T13+AG13</f>
        <v>0</v>
      </c>
      <c r="H13" s="361">
        <f t="shared" ref="H13:R13" si="9">U13+AH13</f>
        <v>0</v>
      </c>
      <c r="I13" s="361">
        <f t="shared" si="9"/>
        <v>0</v>
      </c>
      <c r="J13" s="361">
        <f t="shared" si="9"/>
        <v>0</v>
      </c>
      <c r="K13" s="361">
        <f t="shared" si="9"/>
        <v>0</v>
      </c>
      <c r="L13" s="361">
        <f t="shared" si="9"/>
        <v>1</v>
      </c>
      <c r="M13" s="361">
        <f t="shared" si="9"/>
        <v>0</v>
      </c>
      <c r="N13" s="361">
        <f t="shared" si="9"/>
        <v>3</v>
      </c>
      <c r="O13" s="361">
        <f t="shared" si="9"/>
        <v>2</v>
      </c>
      <c r="P13" s="361">
        <f t="shared" si="9"/>
        <v>1</v>
      </c>
      <c r="Q13" s="361">
        <f>AD13+AQ13</f>
        <v>1</v>
      </c>
      <c r="R13" s="363">
        <f t="shared" si="9"/>
        <v>1</v>
      </c>
      <c r="S13" s="360">
        <f>SUM(T13:AE13)</f>
        <v>9</v>
      </c>
      <c r="T13" s="361">
        <v>0</v>
      </c>
      <c r="U13" s="361">
        <v>0</v>
      </c>
      <c r="V13" s="361">
        <v>0</v>
      </c>
      <c r="W13" s="361">
        <v>0</v>
      </c>
      <c r="X13" s="361">
        <v>0</v>
      </c>
      <c r="Y13" s="361">
        <v>1</v>
      </c>
      <c r="Z13" s="361">
        <v>0</v>
      </c>
      <c r="AA13" s="361">
        <v>3</v>
      </c>
      <c r="AB13" s="361">
        <v>2</v>
      </c>
      <c r="AC13" s="361">
        <v>1</v>
      </c>
      <c r="AD13" s="363">
        <v>1</v>
      </c>
      <c r="AE13" s="362">
        <v>1</v>
      </c>
      <c r="AF13" s="360">
        <f>SUM(AG13:AR13)</f>
        <v>0</v>
      </c>
      <c r="AG13" s="361">
        <v>0</v>
      </c>
      <c r="AH13" s="361">
        <v>0</v>
      </c>
      <c r="AI13" s="361">
        <v>0</v>
      </c>
      <c r="AJ13" s="361">
        <v>0</v>
      </c>
      <c r="AK13" s="361">
        <v>0</v>
      </c>
      <c r="AL13" s="361">
        <v>0</v>
      </c>
      <c r="AM13" s="361">
        <v>0</v>
      </c>
      <c r="AN13" s="361">
        <v>0</v>
      </c>
      <c r="AO13" s="361">
        <v>0</v>
      </c>
      <c r="AP13" s="361">
        <v>0</v>
      </c>
      <c r="AQ13" s="363">
        <v>0</v>
      </c>
      <c r="AR13" s="362">
        <v>0</v>
      </c>
      <c r="AT13" s="11">
        <f t="shared" si="6"/>
        <v>9</v>
      </c>
      <c r="AU13" s="11">
        <f t="shared" si="7"/>
        <v>9</v>
      </c>
      <c r="AV13" s="11">
        <f t="shared" ref="AV13:AV40" si="10">SUM(AG13:AR13)</f>
        <v>0</v>
      </c>
      <c r="AW13" s="41">
        <f t="shared" ref="AW13" si="11">AT13-F13</f>
        <v>0</v>
      </c>
      <c r="AX13" s="41">
        <f t="shared" ref="AX13" si="12">AU13-S13</f>
        <v>0</v>
      </c>
      <c r="AY13" s="41">
        <f t="shared" ref="AY13" si="13">AV13-AF13</f>
        <v>0</v>
      </c>
    </row>
    <row r="14" spans="2:51" ht="27.9" customHeight="1" x14ac:dyDescent="0.2">
      <c r="B14" s="78"/>
      <c r="C14" s="252"/>
      <c r="D14" s="430"/>
      <c r="E14" s="431"/>
      <c r="F14" s="365"/>
      <c r="G14" s="373">
        <f>IFERROR(G13/$F13,"-")</f>
        <v>0</v>
      </c>
      <c r="H14" s="373">
        <f t="shared" ref="H14:R14" si="14">IFERROR(H13/$F13,"-")</f>
        <v>0</v>
      </c>
      <c r="I14" s="373">
        <f t="shared" si="14"/>
        <v>0</v>
      </c>
      <c r="J14" s="373">
        <f t="shared" si="14"/>
        <v>0</v>
      </c>
      <c r="K14" s="373">
        <f t="shared" si="14"/>
        <v>0</v>
      </c>
      <c r="L14" s="373">
        <f t="shared" si="14"/>
        <v>0.1111111111111111</v>
      </c>
      <c r="M14" s="356">
        <f t="shared" si="14"/>
        <v>0</v>
      </c>
      <c r="N14" s="356">
        <f t="shared" si="14"/>
        <v>0.33333333333333331</v>
      </c>
      <c r="O14" s="356">
        <f t="shared" si="14"/>
        <v>0.22222222222222221</v>
      </c>
      <c r="P14" s="356">
        <f t="shared" si="14"/>
        <v>0.1111111111111111</v>
      </c>
      <c r="Q14" s="393">
        <f t="shared" si="14"/>
        <v>0.1111111111111111</v>
      </c>
      <c r="R14" s="432">
        <f t="shared" si="14"/>
        <v>0.1111111111111111</v>
      </c>
      <c r="S14" s="365"/>
      <c r="T14" s="373">
        <f>IFERROR(T13/$S13,"-")</f>
        <v>0</v>
      </c>
      <c r="U14" s="373">
        <f t="shared" ref="U14:AE14" si="15">IFERROR(U13/$S13,"-")</f>
        <v>0</v>
      </c>
      <c r="V14" s="373">
        <f t="shared" si="15"/>
        <v>0</v>
      </c>
      <c r="W14" s="373">
        <f t="shared" si="15"/>
        <v>0</v>
      </c>
      <c r="X14" s="373">
        <f t="shared" si="15"/>
        <v>0</v>
      </c>
      <c r="Y14" s="373">
        <f t="shared" si="15"/>
        <v>0.1111111111111111</v>
      </c>
      <c r="Z14" s="356">
        <f t="shared" si="15"/>
        <v>0</v>
      </c>
      <c r="AA14" s="356">
        <f t="shared" si="15"/>
        <v>0.33333333333333331</v>
      </c>
      <c r="AB14" s="356">
        <f t="shared" si="15"/>
        <v>0.22222222222222221</v>
      </c>
      <c r="AC14" s="356">
        <f t="shared" si="15"/>
        <v>0.1111111111111111</v>
      </c>
      <c r="AD14" s="393">
        <f t="shared" si="15"/>
        <v>0.1111111111111111</v>
      </c>
      <c r="AE14" s="389">
        <f t="shared" si="15"/>
        <v>0.1111111111111111</v>
      </c>
      <c r="AF14" s="365"/>
      <c r="AG14" s="390" t="str">
        <f>IFERROR(AG13/$AF13,"-")</f>
        <v>-</v>
      </c>
      <c r="AH14" s="390" t="str">
        <f t="shared" ref="AH14:AR14" si="16">IFERROR(AH13/$AF13,"-")</f>
        <v>-</v>
      </c>
      <c r="AI14" s="390" t="str">
        <f t="shared" si="16"/>
        <v>-</v>
      </c>
      <c r="AJ14" s="390" t="str">
        <f t="shared" si="16"/>
        <v>-</v>
      </c>
      <c r="AK14" s="390" t="str">
        <f t="shared" si="16"/>
        <v>-</v>
      </c>
      <c r="AL14" s="390" t="str">
        <f t="shared" si="16"/>
        <v>-</v>
      </c>
      <c r="AM14" s="390" t="str">
        <f t="shared" si="16"/>
        <v>-</v>
      </c>
      <c r="AN14" s="390" t="str">
        <f t="shared" si="16"/>
        <v>-</v>
      </c>
      <c r="AO14" s="390" t="str">
        <f t="shared" si="16"/>
        <v>-</v>
      </c>
      <c r="AP14" s="390" t="str">
        <f t="shared" si="16"/>
        <v>-</v>
      </c>
      <c r="AQ14" s="390" t="str">
        <f t="shared" si="16"/>
        <v>-</v>
      </c>
      <c r="AR14" s="433" t="str">
        <f t="shared" si="16"/>
        <v>-</v>
      </c>
      <c r="AT14" s="51">
        <f t="shared" si="6"/>
        <v>1</v>
      </c>
      <c r="AU14" s="51">
        <f t="shared" si="7"/>
        <v>1</v>
      </c>
      <c r="AV14" s="51">
        <f t="shared" si="10"/>
        <v>0</v>
      </c>
      <c r="AW14" s="41">
        <f t="shared" ref="AW14:AY14" si="17">1-AT14</f>
        <v>0</v>
      </c>
      <c r="AX14" s="41">
        <f t="shared" si="17"/>
        <v>0</v>
      </c>
      <c r="AY14" s="41">
        <f t="shared" si="17"/>
        <v>1</v>
      </c>
    </row>
    <row r="15" spans="2:51" ht="27.9" customHeight="1" x14ac:dyDescent="0.2">
      <c r="B15" s="78"/>
      <c r="C15" s="248" t="s">
        <v>295</v>
      </c>
      <c r="D15" s="425">
        <f>[1]表1!U17</f>
        <v>71</v>
      </c>
      <c r="E15" s="434">
        <f>[1]表1!W17</f>
        <v>52</v>
      </c>
      <c r="F15" s="346">
        <f>SUM(G15:R15)</f>
        <v>61</v>
      </c>
      <c r="G15" s="347">
        <f>T15+AG15</f>
        <v>0</v>
      </c>
      <c r="H15" s="347">
        <f t="shared" ref="H15:P15" si="18">U15+AH15</f>
        <v>0</v>
      </c>
      <c r="I15" s="347">
        <f t="shared" si="18"/>
        <v>0</v>
      </c>
      <c r="J15" s="347">
        <f t="shared" si="18"/>
        <v>0</v>
      </c>
      <c r="K15" s="347">
        <f t="shared" si="18"/>
        <v>0</v>
      </c>
      <c r="L15" s="347">
        <f t="shared" si="18"/>
        <v>7</v>
      </c>
      <c r="M15" s="347">
        <f t="shared" si="18"/>
        <v>11</v>
      </c>
      <c r="N15" s="347">
        <f t="shared" si="18"/>
        <v>25</v>
      </c>
      <c r="O15" s="347">
        <f t="shared" si="18"/>
        <v>18</v>
      </c>
      <c r="P15" s="347">
        <f t="shared" si="18"/>
        <v>0</v>
      </c>
      <c r="Q15" s="347">
        <f>AD15+AQ15</f>
        <v>0</v>
      </c>
      <c r="R15" s="348">
        <f t="shared" ref="R15" si="19">AE15+AR15</f>
        <v>0</v>
      </c>
      <c r="S15" s="346">
        <f>SUM(T15:AE15)</f>
        <v>55</v>
      </c>
      <c r="T15" s="347">
        <v>0</v>
      </c>
      <c r="U15" s="347">
        <v>0</v>
      </c>
      <c r="V15" s="347">
        <v>0</v>
      </c>
      <c r="W15" s="347">
        <v>0</v>
      </c>
      <c r="X15" s="347">
        <v>0</v>
      </c>
      <c r="Y15" s="347">
        <v>6</v>
      </c>
      <c r="Z15" s="347">
        <v>11</v>
      </c>
      <c r="AA15" s="347">
        <v>23</v>
      </c>
      <c r="AB15" s="347">
        <v>15</v>
      </c>
      <c r="AC15" s="347">
        <v>0</v>
      </c>
      <c r="AD15" s="348">
        <v>0</v>
      </c>
      <c r="AE15" s="349">
        <v>0</v>
      </c>
      <c r="AF15" s="346">
        <f>SUM(AG15:AR15)</f>
        <v>6</v>
      </c>
      <c r="AG15" s="347">
        <v>0</v>
      </c>
      <c r="AH15" s="347">
        <v>0</v>
      </c>
      <c r="AI15" s="347">
        <v>0</v>
      </c>
      <c r="AJ15" s="347">
        <v>0</v>
      </c>
      <c r="AK15" s="347">
        <v>0</v>
      </c>
      <c r="AL15" s="347">
        <v>1</v>
      </c>
      <c r="AM15" s="347">
        <v>0</v>
      </c>
      <c r="AN15" s="347">
        <v>2</v>
      </c>
      <c r="AO15" s="347">
        <v>3</v>
      </c>
      <c r="AP15" s="347">
        <v>0</v>
      </c>
      <c r="AQ15" s="348">
        <v>0</v>
      </c>
      <c r="AR15" s="349">
        <v>0</v>
      </c>
      <c r="AT15" s="11">
        <f t="shared" si="6"/>
        <v>61</v>
      </c>
      <c r="AU15" s="11">
        <f t="shared" si="7"/>
        <v>55</v>
      </c>
      <c r="AV15" s="11">
        <f t="shared" si="10"/>
        <v>6</v>
      </c>
      <c r="AW15" s="41">
        <f t="shared" ref="AW15" si="20">AT15-F15</f>
        <v>0</v>
      </c>
      <c r="AX15" s="41">
        <f t="shared" ref="AX15" si="21">AU15-S15</f>
        <v>0</v>
      </c>
      <c r="AY15" s="41">
        <f t="shared" ref="AY15" si="22">AV15-AF15</f>
        <v>0</v>
      </c>
    </row>
    <row r="16" spans="2:51" ht="27.9" customHeight="1" x14ac:dyDescent="0.2">
      <c r="B16" s="78"/>
      <c r="C16" s="252"/>
      <c r="D16" s="430"/>
      <c r="E16" s="431"/>
      <c r="F16" s="372"/>
      <c r="G16" s="435">
        <f>IFERROR(G15/$F15,"-")</f>
        <v>0</v>
      </c>
      <c r="H16" s="435">
        <f t="shared" ref="H16:R16" si="23">IFERROR(H15/$F15,"-")</f>
        <v>0</v>
      </c>
      <c r="I16" s="435">
        <f t="shared" si="23"/>
        <v>0</v>
      </c>
      <c r="J16" s="435">
        <f t="shared" si="23"/>
        <v>0</v>
      </c>
      <c r="K16" s="435">
        <f t="shared" si="23"/>
        <v>0</v>
      </c>
      <c r="L16" s="435">
        <f t="shared" si="23"/>
        <v>0.11475409836065574</v>
      </c>
      <c r="M16" s="356">
        <f t="shared" si="23"/>
        <v>0.18032786885245902</v>
      </c>
      <c r="N16" s="356">
        <f t="shared" si="23"/>
        <v>0.4098360655737705</v>
      </c>
      <c r="O16" s="356">
        <f t="shared" si="23"/>
        <v>0.29508196721311475</v>
      </c>
      <c r="P16" s="356">
        <f t="shared" si="23"/>
        <v>0</v>
      </c>
      <c r="Q16" s="393">
        <f t="shared" si="23"/>
        <v>0</v>
      </c>
      <c r="R16" s="436">
        <f t="shared" si="23"/>
        <v>0</v>
      </c>
      <c r="S16" s="372"/>
      <c r="T16" s="437">
        <f>IFERROR(T15/$S15,"-")</f>
        <v>0</v>
      </c>
      <c r="U16" s="437">
        <f t="shared" ref="U16:AE16" si="24">IFERROR(U15/$S15,"-")</f>
        <v>0</v>
      </c>
      <c r="V16" s="437">
        <f t="shared" si="24"/>
        <v>0</v>
      </c>
      <c r="W16" s="437">
        <f t="shared" si="24"/>
        <v>0</v>
      </c>
      <c r="X16" s="437">
        <f t="shared" si="24"/>
        <v>0</v>
      </c>
      <c r="Y16" s="437">
        <f t="shared" si="24"/>
        <v>0.10909090909090909</v>
      </c>
      <c r="Z16" s="356">
        <f t="shared" si="24"/>
        <v>0.2</v>
      </c>
      <c r="AA16" s="356">
        <f t="shared" si="24"/>
        <v>0.41818181818181815</v>
      </c>
      <c r="AB16" s="356">
        <f t="shared" si="24"/>
        <v>0.27272727272727271</v>
      </c>
      <c r="AC16" s="356">
        <f t="shared" si="24"/>
        <v>0</v>
      </c>
      <c r="AD16" s="393">
        <f t="shared" si="24"/>
        <v>0</v>
      </c>
      <c r="AE16" s="438">
        <f t="shared" si="24"/>
        <v>0</v>
      </c>
      <c r="AF16" s="372"/>
      <c r="AG16" s="322">
        <f>IFERROR(AG15/$AF15,"-")</f>
        <v>0</v>
      </c>
      <c r="AH16" s="322">
        <f t="shared" ref="AH16:AR16" si="25">IFERROR(AH15/$AF15,"-")</f>
        <v>0</v>
      </c>
      <c r="AI16" s="322">
        <f t="shared" si="25"/>
        <v>0</v>
      </c>
      <c r="AJ16" s="322">
        <f t="shared" si="25"/>
        <v>0</v>
      </c>
      <c r="AK16" s="322">
        <f t="shared" si="25"/>
        <v>0</v>
      </c>
      <c r="AL16" s="322">
        <f t="shared" si="25"/>
        <v>0.16666666666666666</v>
      </c>
      <c r="AM16" s="356">
        <f t="shared" si="25"/>
        <v>0</v>
      </c>
      <c r="AN16" s="356">
        <f t="shared" si="25"/>
        <v>0.33333333333333331</v>
      </c>
      <c r="AO16" s="356">
        <f t="shared" si="25"/>
        <v>0.5</v>
      </c>
      <c r="AP16" s="356">
        <f t="shared" si="25"/>
        <v>0</v>
      </c>
      <c r="AQ16" s="393">
        <f t="shared" si="25"/>
        <v>0</v>
      </c>
      <c r="AR16" s="439">
        <f t="shared" si="25"/>
        <v>0</v>
      </c>
      <c r="AT16" s="51">
        <f t="shared" si="6"/>
        <v>1</v>
      </c>
      <c r="AU16" s="51">
        <f t="shared" si="7"/>
        <v>1</v>
      </c>
      <c r="AV16" s="51">
        <f t="shared" si="10"/>
        <v>1</v>
      </c>
      <c r="AW16" s="41">
        <f t="shared" ref="AW16:AY16" si="26">1-AT16</f>
        <v>0</v>
      </c>
      <c r="AX16" s="41">
        <f t="shared" si="26"/>
        <v>0</v>
      </c>
      <c r="AY16" s="41">
        <f t="shared" si="26"/>
        <v>0</v>
      </c>
    </row>
    <row r="17" spans="2:51" ht="27.9" customHeight="1" x14ac:dyDescent="0.2">
      <c r="B17" s="78"/>
      <c r="C17" s="248" t="s">
        <v>313</v>
      </c>
      <c r="D17" s="425">
        <f>[1]表1!U20</f>
        <v>19</v>
      </c>
      <c r="E17" s="434">
        <f>[1]表1!W20</f>
        <v>11</v>
      </c>
      <c r="F17" s="346">
        <f>SUM(G17:R17)</f>
        <v>7</v>
      </c>
      <c r="G17" s="347">
        <f>T17+AG17</f>
        <v>0</v>
      </c>
      <c r="H17" s="347">
        <f t="shared" ref="H17:P17" si="27">U17+AH17</f>
        <v>0</v>
      </c>
      <c r="I17" s="347">
        <f t="shared" si="27"/>
        <v>0</v>
      </c>
      <c r="J17" s="347">
        <f t="shared" si="27"/>
        <v>0</v>
      </c>
      <c r="K17" s="347">
        <f t="shared" si="27"/>
        <v>0</v>
      </c>
      <c r="L17" s="347">
        <f t="shared" si="27"/>
        <v>0</v>
      </c>
      <c r="M17" s="347">
        <f t="shared" si="27"/>
        <v>1</v>
      </c>
      <c r="N17" s="347">
        <f t="shared" si="27"/>
        <v>3</v>
      </c>
      <c r="O17" s="347">
        <f t="shared" si="27"/>
        <v>3</v>
      </c>
      <c r="P17" s="347">
        <f t="shared" si="27"/>
        <v>0</v>
      </c>
      <c r="Q17" s="347">
        <f>AD17+AQ17</f>
        <v>0</v>
      </c>
      <c r="R17" s="348">
        <f t="shared" ref="R17" si="28">AE17+AR17</f>
        <v>0</v>
      </c>
      <c r="S17" s="375">
        <f>SUM(T17:AE17)</f>
        <v>7</v>
      </c>
      <c r="T17" s="347">
        <v>0</v>
      </c>
      <c r="U17" s="347">
        <v>0</v>
      </c>
      <c r="V17" s="347">
        <v>0</v>
      </c>
      <c r="W17" s="347">
        <v>0</v>
      </c>
      <c r="X17" s="347">
        <v>0</v>
      </c>
      <c r="Y17" s="347">
        <v>0</v>
      </c>
      <c r="Z17" s="347">
        <v>1</v>
      </c>
      <c r="AA17" s="347">
        <v>3</v>
      </c>
      <c r="AB17" s="347">
        <v>3</v>
      </c>
      <c r="AC17" s="347">
        <v>0</v>
      </c>
      <c r="AD17" s="348">
        <v>0</v>
      </c>
      <c r="AE17" s="349">
        <v>0</v>
      </c>
      <c r="AF17" s="375">
        <f>SUM(AG17:AR17)</f>
        <v>0</v>
      </c>
      <c r="AG17" s="347">
        <v>0</v>
      </c>
      <c r="AH17" s="347">
        <v>0</v>
      </c>
      <c r="AI17" s="347">
        <v>0</v>
      </c>
      <c r="AJ17" s="347">
        <v>0</v>
      </c>
      <c r="AK17" s="347">
        <v>0</v>
      </c>
      <c r="AL17" s="347">
        <v>0</v>
      </c>
      <c r="AM17" s="347">
        <v>0</v>
      </c>
      <c r="AN17" s="347">
        <v>0</v>
      </c>
      <c r="AO17" s="347">
        <v>0</v>
      </c>
      <c r="AP17" s="347">
        <v>0</v>
      </c>
      <c r="AQ17" s="348">
        <v>0</v>
      </c>
      <c r="AR17" s="349">
        <v>0</v>
      </c>
      <c r="AT17" s="11">
        <f t="shared" si="6"/>
        <v>7</v>
      </c>
      <c r="AU17" s="11">
        <f t="shared" si="7"/>
        <v>7</v>
      </c>
      <c r="AV17" s="11">
        <f t="shared" si="10"/>
        <v>0</v>
      </c>
      <c r="AW17" s="41">
        <f t="shared" ref="AW17" si="29">AT17-F17</f>
        <v>0</v>
      </c>
      <c r="AX17" s="41">
        <f t="shared" ref="AX17" si="30">AU17-S17</f>
        <v>0</v>
      </c>
      <c r="AY17" s="41">
        <f t="shared" ref="AY17" si="31">AV17-AF17</f>
        <v>0</v>
      </c>
    </row>
    <row r="18" spans="2:51" ht="27.9" customHeight="1" x14ac:dyDescent="0.2">
      <c r="B18" s="78"/>
      <c r="C18" s="252"/>
      <c r="D18" s="430"/>
      <c r="E18" s="431"/>
      <c r="F18" s="365"/>
      <c r="G18" s="437">
        <f>IFERROR(G17/$F17,"-")</f>
        <v>0</v>
      </c>
      <c r="H18" s="437">
        <f t="shared" ref="H18:R18" si="32">IFERROR(H17/$F17,"-")</f>
        <v>0</v>
      </c>
      <c r="I18" s="437">
        <f t="shared" si="32"/>
        <v>0</v>
      </c>
      <c r="J18" s="437">
        <f t="shared" si="32"/>
        <v>0</v>
      </c>
      <c r="K18" s="437">
        <f t="shared" si="32"/>
        <v>0</v>
      </c>
      <c r="L18" s="437">
        <f t="shared" si="32"/>
        <v>0</v>
      </c>
      <c r="M18" s="356">
        <f t="shared" si="32"/>
        <v>0.14285714285714285</v>
      </c>
      <c r="N18" s="356">
        <f t="shared" si="32"/>
        <v>0.42857142857142855</v>
      </c>
      <c r="O18" s="356">
        <f t="shared" si="32"/>
        <v>0.42857142857142855</v>
      </c>
      <c r="P18" s="356">
        <f t="shared" si="32"/>
        <v>0</v>
      </c>
      <c r="Q18" s="393">
        <f t="shared" si="32"/>
        <v>0</v>
      </c>
      <c r="R18" s="440">
        <f t="shared" si="32"/>
        <v>0</v>
      </c>
      <c r="S18" s="367"/>
      <c r="T18" s="437">
        <f>IFERROR(T17/$S17,"-")</f>
        <v>0</v>
      </c>
      <c r="U18" s="437">
        <f t="shared" ref="U18:AE18" si="33">IFERROR(U17/$S17,"-")</f>
        <v>0</v>
      </c>
      <c r="V18" s="437">
        <f t="shared" si="33"/>
        <v>0</v>
      </c>
      <c r="W18" s="437">
        <f t="shared" si="33"/>
        <v>0</v>
      </c>
      <c r="X18" s="437">
        <f t="shared" si="33"/>
        <v>0</v>
      </c>
      <c r="Y18" s="437">
        <f t="shared" si="33"/>
        <v>0</v>
      </c>
      <c r="Z18" s="356">
        <f t="shared" si="33"/>
        <v>0.14285714285714285</v>
      </c>
      <c r="AA18" s="356">
        <f t="shared" si="33"/>
        <v>0.42857142857142855</v>
      </c>
      <c r="AB18" s="356">
        <f t="shared" si="33"/>
        <v>0.42857142857142855</v>
      </c>
      <c r="AC18" s="356">
        <f t="shared" si="33"/>
        <v>0</v>
      </c>
      <c r="AD18" s="393">
        <f t="shared" si="33"/>
        <v>0</v>
      </c>
      <c r="AE18" s="438">
        <f t="shared" si="33"/>
        <v>0</v>
      </c>
      <c r="AF18" s="367"/>
      <c r="AG18" s="373" t="str">
        <f>IFERROR(AG17/$AF17,"-")</f>
        <v>-</v>
      </c>
      <c r="AH18" s="373" t="str">
        <f t="shared" ref="AH18:AR18" si="34">IFERROR(AH17/$AF17,"-")</f>
        <v>-</v>
      </c>
      <c r="AI18" s="373" t="str">
        <f t="shared" si="34"/>
        <v>-</v>
      </c>
      <c r="AJ18" s="373" t="str">
        <f t="shared" si="34"/>
        <v>-</v>
      </c>
      <c r="AK18" s="373" t="str">
        <f t="shared" si="34"/>
        <v>-</v>
      </c>
      <c r="AL18" s="373" t="str">
        <f t="shared" si="34"/>
        <v>-</v>
      </c>
      <c r="AM18" s="373" t="str">
        <f t="shared" si="34"/>
        <v>-</v>
      </c>
      <c r="AN18" s="373" t="str">
        <f t="shared" si="34"/>
        <v>-</v>
      </c>
      <c r="AO18" s="373" t="str">
        <f t="shared" si="34"/>
        <v>-</v>
      </c>
      <c r="AP18" s="373" t="str">
        <f t="shared" si="34"/>
        <v>-</v>
      </c>
      <c r="AQ18" s="373" t="str">
        <f t="shared" si="34"/>
        <v>-</v>
      </c>
      <c r="AR18" s="389" t="str">
        <f t="shared" si="34"/>
        <v>-</v>
      </c>
      <c r="AT18" s="51">
        <f t="shared" si="6"/>
        <v>1</v>
      </c>
      <c r="AU18" s="51">
        <f t="shared" si="7"/>
        <v>1</v>
      </c>
      <c r="AV18" s="51">
        <f>SUM(AG18:AR18)</f>
        <v>0</v>
      </c>
      <c r="AW18" s="41">
        <f t="shared" ref="AW18:AX18" si="35">1-AT18</f>
        <v>0</v>
      </c>
      <c r="AX18" s="41">
        <f t="shared" si="35"/>
        <v>0</v>
      </c>
      <c r="AY18" s="41">
        <f>1-AV18</f>
        <v>1</v>
      </c>
    </row>
    <row r="19" spans="2:51" ht="27.9" customHeight="1" x14ac:dyDescent="0.2">
      <c r="B19" s="78"/>
      <c r="C19" s="248" t="s">
        <v>297</v>
      </c>
      <c r="D19" s="425">
        <f>[1]表1!U23</f>
        <v>76</v>
      </c>
      <c r="E19" s="434">
        <f>[1]表1!W23</f>
        <v>67</v>
      </c>
      <c r="F19" s="346">
        <f>SUM(G19:R19)</f>
        <v>73</v>
      </c>
      <c r="G19" s="347">
        <f>T19+AG19</f>
        <v>0</v>
      </c>
      <c r="H19" s="347">
        <f t="shared" ref="H19:P19" si="36">U19+AH19</f>
        <v>0</v>
      </c>
      <c r="I19" s="347">
        <f t="shared" si="36"/>
        <v>0</v>
      </c>
      <c r="J19" s="347">
        <f t="shared" si="36"/>
        <v>1</v>
      </c>
      <c r="K19" s="347">
        <f t="shared" si="36"/>
        <v>2</v>
      </c>
      <c r="L19" s="347">
        <f t="shared" si="36"/>
        <v>2</v>
      </c>
      <c r="M19" s="347">
        <f t="shared" si="36"/>
        <v>4</v>
      </c>
      <c r="N19" s="347">
        <f t="shared" si="36"/>
        <v>27</v>
      </c>
      <c r="O19" s="347">
        <f t="shared" si="36"/>
        <v>27</v>
      </c>
      <c r="P19" s="347">
        <f t="shared" si="36"/>
        <v>8</v>
      </c>
      <c r="Q19" s="347">
        <f>AD19+AQ19</f>
        <v>0</v>
      </c>
      <c r="R19" s="348">
        <f t="shared" ref="R19" si="37">AE19+AR19</f>
        <v>2</v>
      </c>
      <c r="S19" s="346">
        <f>SUM(T19:AE19)</f>
        <v>41</v>
      </c>
      <c r="T19" s="347">
        <v>0</v>
      </c>
      <c r="U19" s="347">
        <v>0</v>
      </c>
      <c r="V19" s="347">
        <v>0</v>
      </c>
      <c r="W19" s="347">
        <v>1</v>
      </c>
      <c r="X19" s="347">
        <v>1</v>
      </c>
      <c r="Y19" s="347">
        <v>1</v>
      </c>
      <c r="Z19" s="347">
        <v>1</v>
      </c>
      <c r="AA19" s="347">
        <v>11</v>
      </c>
      <c r="AB19" s="347">
        <v>22</v>
      </c>
      <c r="AC19" s="347">
        <v>2</v>
      </c>
      <c r="AD19" s="348">
        <v>0</v>
      </c>
      <c r="AE19" s="349">
        <v>2</v>
      </c>
      <c r="AF19" s="346">
        <f>SUM(AG19:AR19)</f>
        <v>32</v>
      </c>
      <c r="AG19" s="347">
        <v>0</v>
      </c>
      <c r="AH19" s="347">
        <v>0</v>
      </c>
      <c r="AI19" s="347">
        <v>0</v>
      </c>
      <c r="AJ19" s="347">
        <v>0</v>
      </c>
      <c r="AK19" s="347">
        <v>1</v>
      </c>
      <c r="AL19" s="347">
        <v>1</v>
      </c>
      <c r="AM19" s="347">
        <v>3</v>
      </c>
      <c r="AN19" s="347">
        <v>16</v>
      </c>
      <c r="AO19" s="347">
        <v>5</v>
      </c>
      <c r="AP19" s="347">
        <v>6</v>
      </c>
      <c r="AQ19" s="348">
        <v>0</v>
      </c>
      <c r="AR19" s="349">
        <v>0</v>
      </c>
      <c r="AT19" s="11">
        <f t="shared" si="6"/>
        <v>73</v>
      </c>
      <c r="AU19" s="11">
        <f t="shared" si="7"/>
        <v>41</v>
      </c>
      <c r="AV19" s="11">
        <f t="shared" si="10"/>
        <v>32</v>
      </c>
      <c r="AW19" s="41">
        <f t="shared" ref="AW19" si="38">AT19-F19</f>
        <v>0</v>
      </c>
      <c r="AX19" s="41">
        <f t="shared" ref="AX19" si="39">AU19-S19</f>
        <v>0</v>
      </c>
      <c r="AY19" s="41">
        <f t="shared" ref="AY19" si="40">AV19-AF19</f>
        <v>0</v>
      </c>
    </row>
    <row r="20" spans="2:51" ht="27.9" customHeight="1" x14ac:dyDescent="0.2">
      <c r="B20" s="78"/>
      <c r="C20" s="252"/>
      <c r="D20" s="430"/>
      <c r="E20" s="431"/>
      <c r="F20" s="372"/>
      <c r="G20" s="435">
        <f>IFERROR(G19/$F19,"-")</f>
        <v>0</v>
      </c>
      <c r="H20" s="435">
        <f t="shared" ref="H20:R20" si="41">IFERROR(H19/$F19,"-")</f>
        <v>0</v>
      </c>
      <c r="I20" s="435">
        <f t="shared" si="41"/>
        <v>0</v>
      </c>
      <c r="J20" s="435">
        <f t="shared" si="41"/>
        <v>1.3698630136986301E-2</v>
      </c>
      <c r="K20" s="435">
        <f t="shared" si="41"/>
        <v>2.7397260273972601E-2</v>
      </c>
      <c r="L20" s="435">
        <f t="shared" si="41"/>
        <v>2.7397260273972601E-2</v>
      </c>
      <c r="M20" s="356">
        <f t="shared" si="41"/>
        <v>5.4794520547945202E-2</v>
      </c>
      <c r="N20" s="356">
        <f t="shared" si="41"/>
        <v>0.36986301369863012</v>
      </c>
      <c r="O20" s="356">
        <f t="shared" si="41"/>
        <v>0.36986301369863012</v>
      </c>
      <c r="P20" s="356">
        <f t="shared" si="41"/>
        <v>0.1095890410958904</v>
      </c>
      <c r="Q20" s="393">
        <f t="shared" si="41"/>
        <v>0</v>
      </c>
      <c r="R20" s="436">
        <f t="shared" si="41"/>
        <v>2.7397260273972601E-2</v>
      </c>
      <c r="S20" s="376"/>
      <c r="T20" s="437">
        <f>IFERROR(T19/$S19,"-")</f>
        <v>0</v>
      </c>
      <c r="U20" s="437">
        <f t="shared" ref="U20:AE20" si="42">IFERROR(U19/$S19,"-")</f>
        <v>0</v>
      </c>
      <c r="V20" s="437">
        <f t="shared" si="42"/>
        <v>0</v>
      </c>
      <c r="W20" s="437">
        <f t="shared" si="42"/>
        <v>2.4390243902439025E-2</v>
      </c>
      <c r="X20" s="437">
        <f t="shared" si="42"/>
        <v>2.4390243902439025E-2</v>
      </c>
      <c r="Y20" s="437">
        <f t="shared" si="42"/>
        <v>2.4390243902439025E-2</v>
      </c>
      <c r="Z20" s="356">
        <f t="shared" si="42"/>
        <v>2.4390243902439025E-2</v>
      </c>
      <c r="AA20" s="356">
        <f t="shared" si="42"/>
        <v>0.26829268292682928</v>
      </c>
      <c r="AB20" s="356">
        <f t="shared" si="42"/>
        <v>0.53658536585365857</v>
      </c>
      <c r="AC20" s="356">
        <f t="shared" si="42"/>
        <v>4.878048780487805E-2</v>
      </c>
      <c r="AD20" s="393">
        <f t="shared" si="42"/>
        <v>0</v>
      </c>
      <c r="AE20" s="438">
        <f t="shared" si="42"/>
        <v>4.878048780487805E-2</v>
      </c>
      <c r="AF20" s="376"/>
      <c r="AG20" s="435">
        <f>IFERROR(AG19/$AF19,"-")</f>
        <v>0</v>
      </c>
      <c r="AH20" s="435">
        <f t="shared" ref="AH20:AR20" si="43">IFERROR(AH19/$AF19,"-")</f>
        <v>0</v>
      </c>
      <c r="AI20" s="435">
        <f t="shared" si="43"/>
        <v>0</v>
      </c>
      <c r="AJ20" s="435">
        <f t="shared" si="43"/>
        <v>0</v>
      </c>
      <c r="AK20" s="435">
        <f t="shared" si="43"/>
        <v>3.125E-2</v>
      </c>
      <c r="AL20" s="435">
        <f t="shared" si="43"/>
        <v>3.125E-2</v>
      </c>
      <c r="AM20" s="356">
        <f t="shared" si="43"/>
        <v>9.375E-2</v>
      </c>
      <c r="AN20" s="356">
        <f t="shared" si="43"/>
        <v>0.5</v>
      </c>
      <c r="AO20" s="356">
        <f t="shared" si="43"/>
        <v>0.15625</v>
      </c>
      <c r="AP20" s="356">
        <f t="shared" si="43"/>
        <v>0.1875</v>
      </c>
      <c r="AQ20" s="393">
        <f t="shared" si="43"/>
        <v>0</v>
      </c>
      <c r="AR20" s="441">
        <f t="shared" si="43"/>
        <v>0</v>
      </c>
      <c r="AT20" s="51">
        <f t="shared" si="6"/>
        <v>0.99999999999999989</v>
      </c>
      <c r="AU20" s="51">
        <f t="shared" si="7"/>
        <v>1</v>
      </c>
      <c r="AV20" s="51">
        <f t="shared" si="10"/>
        <v>1</v>
      </c>
      <c r="AW20" s="41">
        <f t="shared" ref="AW20:AY20" si="44">1-AT20</f>
        <v>0</v>
      </c>
      <c r="AX20" s="41">
        <f t="shared" si="44"/>
        <v>0</v>
      </c>
      <c r="AY20" s="41">
        <f t="shared" si="44"/>
        <v>0</v>
      </c>
    </row>
    <row r="21" spans="2:51" ht="27.9" customHeight="1" x14ac:dyDescent="0.2">
      <c r="B21" s="78"/>
      <c r="C21" s="248" t="s">
        <v>298</v>
      </c>
      <c r="D21" s="425">
        <f>[1]表1!U26</f>
        <v>8</v>
      </c>
      <c r="E21" s="434">
        <f>[1]表1!W26</f>
        <v>6</v>
      </c>
      <c r="F21" s="346">
        <f>SUM(G21:R21)</f>
        <v>33</v>
      </c>
      <c r="G21" s="347">
        <f>T21+AG21</f>
        <v>0</v>
      </c>
      <c r="H21" s="347">
        <f t="shared" ref="H21:P21" si="45">U21+AH21</f>
        <v>0</v>
      </c>
      <c r="I21" s="347">
        <f t="shared" si="45"/>
        <v>0</v>
      </c>
      <c r="J21" s="347">
        <f t="shared" si="45"/>
        <v>0</v>
      </c>
      <c r="K21" s="347">
        <f t="shared" si="45"/>
        <v>1</v>
      </c>
      <c r="L21" s="347">
        <f t="shared" si="45"/>
        <v>0</v>
      </c>
      <c r="M21" s="347">
        <f t="shared" si="45"/>
        <v>0</v>
      </c>
      <c r="N21" s="347">
        <f t="shared" si="45"/>
        <v>15</v>
      </c>
      <c r="O21" s="347">
        <f t="shared" si="45"/>
        <v>16</v>
      </c>
      <c r="P21" s="347">
        <f t="shared" si="45"/>
        <v>1</v>
      </c>
      <c r="Q21" s="347">
        <f>AD21+AQ21</f>
        <v>0</v>
      </c>
      <c r="R21" s="348">
        <f t="shared" ref="R21" si="46">AE21+AR21</f>
        <v>0</v>
      </c>
      <c r="S21" s="375">
        <f>SUM(T21:AE21)</f>
        <v>31</v>
      </c>
      <c r="T21" s="347">
        <v>0</v>
      </c>
      <c r="U21" s="347">
        <v>0</v>
      </c>
      <c r="V21" s="347">
        <v>0</v>
      </c>
      <c r="W21" s="347">
        <v>0</v>
      </c>
      <c r="X21" s="347">
        <v>1</v>
      </c>
      <c r="Y21" s="347">
        <v>0</v>
      </c>
      <c r="Z21" s="347">
        <v>0</v>
      </c>
      <c r="AA21" s="347">
        <v>13</v>
      </c>
      <c r="AB21" s="347">
        <v>16</v>
      </c>
      <c r="AC21" s="347">
        <v>1</v>
      </c>
      <c r="AD21" s="348">
        <v>0</v>
      </c>
      <c r="AE21" s="349">
        <v>0</v>
      </c>
      <c r="AF21" s="375">
        <f>SUM(AG21:AR21)</f>
        <v>2</v>
      </c>
      <c r="AG21" s="347">
        <v>0</v>
      </c>
      <c r="AH21" s="347">
        <v>0</v>
      </c>
      <c r="AI21" s="347">
        <v>0</v>
      </c>
      <c r="AJ21" s="347">
        <v>0</v>
      </c>
      <c r="AK21" s="347">
        <v>0</v>
      </c>
      <c r="AL21" s="347">
        <v>0</v>
      </c>
      <c r="AM21" s="347">
        <v>0</v>
      </c>
      <c r="AN21" s="347">
        <v>2</v>
      </c>
      <c r="AO21" s="347">
        <v>0</v>
      </c>
      <c r="AP21" s="347">
        <v>0</v>
      </c>
      <c r="AQ21" s="348">
        <v>0</v>
      </c>
      <c r="AR21" s="349">
        <v>0</v>
      </c>
      <c r="AT21" s="11">
        <f t="shared" si="6"/>
        <v>33</v>
      </c>
      <c r="AU21" s="11">
        <f t="shared" si="7"/>
        <v>31</v>
      </c>
      <c r="AV21" s="11">
        <f t="shared" si="10"/>
        <v>2</v>
      </c>
      <c r="AW21" s="41">
        <f t="shared" ref="AW21" si="47">AT21-F21</f>
        <v>0</v>
      </c>
      <c r="AX21" s="41">
        <f t="shared" ref="AX21" si="48">AU21-S21</f>
        <v>0</v>
      </c>
      <c r="AY21" s="41">
        <f t="shared" ref="AY21" si="49">AV21-AF21</f>
        <v>0</v>
      </c>
    </row>
    <row r="22" spans="2:51" ht="27.9" customHeight="1" x14ac:dyDescent="0.2">
      <c r="B22" s="78"/>
      <c r="C22" s="252"/>
      <c r="D22" s="430"/>
      <c r="E22" s="431"/>
      <c r="F22" s="365"/>
      <c r="G22" s="437">
        <f>IFERROR(G21/$F21,"-")</f>
        <v>0</v>
      </c>
      <c r="H22" s="437">
        <f t="shared" ref="H22:R22" si="50">IFERROR(H21/$F21,"-")</f>
        <v>0</v>
      </c>
      <c r="I22" s="437">
        <f t="shared" si="50"/>
        <v>0</v>
      </c>
      <c r="J22" s="437">
        <f t="shared" si="50"/>
        <v>0</v>
      </c>
      <c r="K22" s="437">
        <f t="shared" si="50"/>
        <v>3.0303030303030304E-2</v>
      </c>
      <c r="L22" s="437">
        <f t="shared" si="50"/>
        <v>0</v>
      </c>
      <c r="M22" s="356">
        <f t="shared" si="50"/>
        <v>0</v>
      </c>
      <c r="N22" s="356">
        <f t="shared" si="50"/>
        <v>0.45454545454545453</v>
      </c>
      <c r="O22" s="356">
        <f t="shared" si="50"/>
        <v>0.48484848484848486</v>
      </c>
      <c r="P22" s="356">
        <f t="shared" si="50"/>
        <v>3.0303030303030304E-2</v>
      </c>
      <c r="Q22" s="393">
        <f t="shared" si="50"/>
        <v>0</v>
      </c>
      <c r="R22" s="440">
        <f t="shared" si="50"/>
        <v>0</v>
      </c>
      <c r="S22" s="367"/>
      <c r="T22" s="437">
        <f>IFERROR(T21/$S21,"-")</f>
        <v>0</v>
      </c>
      <c r="U22" s="437">
        <f t="shared" ref="U22:AE22" si="51">IFERROR(U21/$S21,"-")</f>
        <v>0</v>
      </c>
      <c r="V22" s="437">
        <f t="shared" si="51"/>
        <v>0</v>
      </c>
      <c r="W22" s="437">
        <f t="shared" si="51"/>
        <v>0</v>
      </c>
      <c r="X22" s="437">
        <f t="shared" si="51"/>
        <v>3.2258064516129031E-2</v>
      </c>
      <c r="Y22" s="437">
        <f t="shared" si="51"/>
        <v>0</v>
      </c>
      <c r="Z22" s="356">
        <f t="shared" si="51"/>
        <v>0</v>
      </c>
      <c r="AA22" s="356">
        <f t="shared" si="51"/>
        <v>0.41935483870967744</v>
      </c>
      <c r="AB22" s="356">
        <f t="shared" si="51"/>
        <v>0.5161290322580645</v>
      </c>
      <c r="AC22" s="356">
        <f t="shared" si="51"/>
        <v>3.2258064516129031E-2</v>
      </c>
      <c r="AD22" s="393">
        <f t="shared" si="51"/>
        <v>0</v>
      </c>
      <c r="AE22" s="438">
        <f t="shared" si="51"/>
        <v>0</v>
      </c>
      <c r="AF22" s="365"/>
      <c r="AG22" s="442">
        <f>IFERROR(AG21/$AF21,"-")</f>
        <v>0</v>
      </c>
      <c r="AH22" s="442">
        <f t="shared" ref="AH22:AR22" si="52">IFERROR(AH21/$AF21,"-")</f>
        <v>0</v>
      </c>
      <c r="AI22" s="442">
        <f t="shared" si="52"/>
        <v>0</v>
      </c>
      <c r="AJ22" s="442">
        <f t="shared" si="52"/>
        <v>0</v>
      </c>
      <c r="AK22" s="442">
        <f t="shared" si="52"/>
        <v>0</v>
      </c>
      <c r="AL22" s="442">
        <f t="shared" si="52"/>
        <v>0</v>
      </c>
      <c r="AM22" s="442">
        <f t="shared" si="52"/>
        <v>0</v>
      </c>
      <c r="AN22" s="442">
        <f t="shared" si="52"/>
        <v>1</v>
      </c>
      <c r="AO22" s="442">
        <f t="shared" si="52"/>
        <v>0</v>
      </c>
      <c r="AP22" s="442">
        <f t="shared" si="52"/>
        <v>0</v>
      </c>
      <c r="AQ22" s="442">
        <f t="shared" si="52"/>
        <v>0</v>
      </c>
      <c r="AR22" s="443">
        <f t="shared" si="52"/>
        <v>0</v>
      </c>
      <c r="AT22" s="51">
        <f t="shared" si="6"/>
        <v>1</v>
      </c>
      <c r="AU22" s="51">
        <f t="shared" si="7"/>
        <v>1</v>
      </c>
      <c r="AV22" s="51">
        <f t="shared" si="10"/>
        <v>1</v>
      </c>
      <c r="AW22" s="41">
        <f t="shared" ref="AW22:AX22" si="53">1-AT22</f>
        <v>0</v>
      </c>
      <c r="AX22" s="41">
        <f t="shared" si="53"/>
        <v>0</v>
      </c>
      <c r="AY22" s="41">
        <f>1-AV22</f>
        <v>0</v>
      </c>
    </row>
    <row r="23" spans="2:51" ht="27.9" customHeight="1" x14ac:dyDescent="0.2">
      <c r="B23" s="78"/>
      <c r="C23" s="248" t="s">
        <v>299</v>
      </c>
      <c r="D23" s="425">
        <f>[1]表1!U29</f>
        <v>142</v>
      </c>
      <c r="E23" s="434">
        <f>[1]表1!W29</f>
        <v>122</v>
      </c>
      <c r="F23" s="346">
        <f>SUM(G23:R23)</f>
        <v>400</v>
      </c>
      <c r="G23" s="347">
        <f>T23+AG23</f>
        <v>4</v>
      </c>
      <c r="H23" s="347">
        <f t="shared" ref="H23:P23" si="54">U23+AH23</f>
        <v>7</v>
      </c>
      <c r="I23" s="347">
        <f t="shared" si="54"/>
        <v>8</v>
      </c>
      <c r="J23" s="347">
        <f t="shared" si="54"/>
        <v>7</v>
      </c>
      <c r="K23" s="347">
        <f t="shared" si="54"/>
        <v>8</v>
      </c>
      <c r="L23" s="347">
        <f t="shared" si="54"/>
        <v>15</v>
      </c>
      <c r="M23" s="347">
        <f t="shared" si="54"/>
        <v>32</v>
      </c>
      <c r="N23" s="347">
        <f t="shared" si="54"/>
        <v>186</v>
      </c>
      <c r="O23" s="347">
        <f t="shared" si="54"/>
        <v>80</v>
      </c>
      <c r="P23" s="347">
        <f t="shared" si="54"/>
        <v>30</v>
      </c>
      <c r="Q23" s="347">
        <f>AD23+AQ23</f>
        <v>23</v>
      </c>
      <c r="R23" s="348">
        <f t="shared" ref="R23" si="55">AE23+AR23</f>
        <v>0</v>
      </c>
      <c r="S23" s="346">
        <f>SUM(T23:AE23)</f>
        <v>332</v>
      </c>
      <c r="T23" s="347">
        <v>0</v>
      </c>
      <c r="U23" s="347">
        <v>1</v>
      </c>
      <c r="V23" s="347">
        <v>2</v>
      </c>
      <c r="W23" s="347">
        <v>1</v>
      </c>
      <c r="X23" s="347">
        <v>6</v>
      </c>
      <c r="Y23" s="347">
        <v>13</v>
      </c>
      <c r="Z23" s="347">
        <v>30</v>
      </c>
      <c r="AA23" s="347">
        <v>167</v>
      </c>
      <c r="AB23" s="347">
        <v>74</v>
      </c>
      <c r="AC23" s="347">
        <v>30</v>
      </c>
      <c r="AD23" s="348">
        <v>8</v>
      </c>
      <c r="AE23" s="349">
        <v>0</v>
      </c>
      <c r="AF23" s="346">
        <f>SUM(AG23:AR23)</f>
        <v>68</v>
      </c>
      <c r="AG23" s="347">
        <v>4</v>
      </c>
      <c r="AH23" s="347">
        <v>6</v>
      </c>
      <c r="AI23" s="347">
        <v>6</v>
      </c>
      <c r="AJ23" s="347">
        <v>6</v>
      </c>
      <c r="AK23" s="347">
        <v>2</v>
      </c>
      <c r="AL23" s="347">
        <v>2</v>
      </c>
      <c r="AM23" s="347">
        <v>2</v>
      </c>
      <c r="AN23" s="347">
        <v>19</v>
      </c>
      <c r="AO23" s="347">
        <v>6</v>
      </c>
      <c r="AP23" s="347">
        <v>0</v>
      </c>
      <c r="AQ23" s="348">
        <v>15</v>
      </c>
      <c r="AR23" s="349">
        <v>0</v>
      </c>
      <c r="AT23" s="11">
        <f t="shared" si="6"/>
        <v>400</v>
      </c>
      <c r="AU23" s="11">
        <f t="shared" si="7"/>
        <v>332</v>
      </c>
      <c r="AV23" s="11">
        <f t="shared" si="10"/>
        <v>68</v>
      </c>
      <c r="AW23" s="41">
        <f t="shared" ref="AW23" si="56">AT23-F23</f>
        <v>0</v>
      </c>
      <c r="AX23" s="41">
        <f t="shared" ref="AX23" si="57">AU23-S23</f>
        <v>0</v>
      </c>
      <c r="AY23" s="41">
        <f t="shared" ref="AY23" si="58">AV23-AF23</f>
        <v>0</v>
      </c>
    </row>
    <row r="24" spans="2:51" ht="27.9" customHeight="1" thickBot="1" x14ac:dyDescent="0.25">
      <c r="B24" s="98"/>
      <c r="C24" s="318"/>
      <c r="D24" s="430"/>
      <c r="E24" s="431"/>
      <c r="F24" s="351"/>
      <c r="G24" s="352">
        <f>IFERROR(G23/$F23,"-")</f>
        <v>0.01</v>
      </c>
      <c r="H24" s="352">
        <f t="shared" ref="H24:R24" si="59">IFERROR(H23/$F23,"-")</f>
        <v>1.7500000000000002E-2</v>
      </c>
      <c r="I24" s="352">
        <f t="shared" si="59"/>
        <v>0.02</v>
      </c>
      <c r="J24" s="352">
        <f t="shared" si="59"/>
        <v>1.7500000000000002E-2</v>
      </c>
      <c r="K24" s="352">
        <f t="shared" si="59"/>
        <v>0.02</v>
      </c>
      <c r="L24" s="352">
        <f t="shared" si="59"/>
        <v>3.7499999999999999E-2</v>
      </c>
      <c r="M24" s="398">
        <f t="shared" si="59"/>
        <v>0.08</v>
      </c>
      <c r="N24" s="398">
        <f t="shared" si="59"/>
        <v>0.46500000000000002</v>
      </c>
      <c r="O24" s="398">
        <f t="shared" si="59"/>
        <v>0.2</v>
      </c>
      <c r="P24" s="398">
        <f t="shared" si="59"/>
        <v>7.4999999999999997E-2</v>
      </c>
      <c r="Q24" s="444">
        <f t="shared" si="59"/>
        <v>5.7500000000000002E-2</v>
      </c>
      <c r="R24" s="353">
        <f t="shared" si="59"/>
        <v>0</v>
      </c>
      <c r="S24" s="354"/>
      <c r="T24" s="352">
        <f>IFERROR(T23/$S23,"-")</f>
        <v>0</v>
      </c>
      <c r="U24" s="352">
        <f t="shared" ref="U24:AE24" si="60">IFERROR(U23/$S23,"-")</f>
        <v>3.0120481927710845E-3</v>
      </c>
      <c r="V24" s="352">
        <f t="shared" si="60"/>
        <v>6.024096385542169E-3</v>
      </c>
      <c r="W24" s="352">
        <f t="shared" si="60"/>
        <v>3.0120481927710845E-3</v>
      </c>
      <c r="X24" s="352">
        <f t="shared" si="60"/>
        <v>1.8072289156626505E-2</v>
      </c>
      <c r="Y24" s="352">
        <f t="shared" si="60"/>
        <v>3.9156626506024098E-2</v>
      </c>
      <c r="Z24" s="398">
        <f t="shared" si="60"/>
        <v>9.036144578313253E-2</v>
      </c>
      <c r="AA24" s="398">
        <f t="shared" si="60"/>
        <v>0.50301204819277112</v>
      </c>
      <c r="AB24" s="398">
        <f t="shared" si="60"/>
        <v>0.22289156626506024</v>
      </c>
      <c r="AC24" s="398">
        <f t="shared" si="60"/>
        <v>9.036144578313253E-2</v>
      </c>
      <c r="AD24" s="444">
        <f t="shared" si="60"/>
        <v>2.4096385542168676E-2</v>
      </c>
      <c r="AE24" s="355">
        <f t="shared" si="60"/>
        <v>0</v>
      </c>
      <c r="AF24" s="351"/>
      <c r="AG24" s="352">
        <f>IFERROR(AG23/$AF23,"-")</f>
        <v>5.8823529411764705E-2</v>
      </c>
      <c r="AH24" s="352">
        <f t="shared" ref="AH24:AR24" si="61">IFERROR(AH23/$AF23,"-")</f>
        <v>8.8235294117647065E-2</v>
      </c>
      <c r="AI24" s="352">
        <f t="shared" si="61"/>
        <v>8.8235294117647065E-2</v>
      </c>
      <c r="AJ24" s="352">
        <f t="shared" si="61"/>
        <v>8.8235294117647065E-2</v>
      </c>
      <c r="AK24" s="352">
        <f t="shared" si="61"/>
        <v>2.9411764705882353E-2</v>
      </c>
      <c r="AL24" s="352">
        <f t="shared" si="61"/>
        <v>2.9411764705882353E-2</v>
      </c>
      <c r="AM24" s="398">
        <f t="shared" si="61"/>
        <v>2.9411764705882353E-2</v>
      </c>
      <c r="AN24" s="398">
        <f t="shared" si="61"/>
        <v>0.27941176470588236</v>
      </c>
      <c r="AO24" s="398">
        <f t="shared" si="61"/>
        <v>8.8235294117647065E-2</v>
      </c>
      <c r="AP24" s="398">
        <f t="shared" si="61"/>
        <v>0</v>
      </c>
      <c r="AQ24" s="444">
        <f t="shared" si="61"/>
        <v>0.22058823529411764</v>
      </c>
      <c r="AR24" s="355">
        <f t="shared" si="61"/>
        <v>0</v>
      </c>
      <c r="AT24" s="51">
        <f t="shared" si="6"/>
        <v>0.99999999999999989</v>
      </c>
      <c r="AU24" s="51">
        <f>SUM(T24:AE24)</f>
        <v>1</v>
      </c>
      <c r="AV24" s="51">
        <f t="shared" si="10"/>
        <v>1</v>
      </c>
      <c r="AW24" s="41">
        <f t="shared" ref="AW24:AY24" si="62">1-AT24</f>
        <v>0</v>
      </c>
      <c r="AX24" s="41">
        <f>1-AU24</f>
        <v>0</v>
      </c>
      <c r="AY24" s="41">
        <f t="shared" si="62"/>
        <v>0</v>
      </c>
    </row>
    <row r="25" spans="2:51" ht="27.9" customHeight="1" thickTop="1" x14ac:dyDescent="0.2">
      <c r="B25" s="70" t="s">
        <v>224</v>
      </c>
      <c r="C25" s="252" t="s">
        <v>300</v>
      </c>
      <c r="D25" s="428">
        <f>[1]表1!U32</f>
        <v>69</v>
      </c>
      <c r="E25" s="429">
        <f>[1]表1!W32</f>
        <v>45</v>
      </c>
      <c r="F25" s="375">
        <f>SUM(G25:R25)</f>
        <v>7</v>
      </c>
      <c r="G25" s="385">
        <f>T25+AG25</f>
        <v>0</v>
      </c>
      <c r="H25" s="385">
        <f t="shared" ref="H25:P25" si="63">U25+AH25</f>
        <v>0</v>
      </c>
      <c r="I25" s="385">
        <f t="shared" si="63"/>
        <v>0</v>
      </c>
      <c r="J25" s="385">
        <f t="shared" si="63"/>
        <v>0</v>
      </c>
      <c r="K25" s="385">
        <f t="shared" si="63"/>
        <v>0</v>
      </c>
      <c r="L25" s="385">
        <f t="shared" si="63"/>
        <v>1</v>
      </c>
      <c r="M25" s="385">
        <f t="shared" si="63"/>
        <v>1</v>
      </c>
      <c r="N25" s="385">
        <f t="shared" si="63"/>
        <v>3</v>
      </c>
      <c r="O25" s="385">
        <f t="shared" si="63"/>
        <v>1</v>
      </c>
      <c r="P25" s="385">
        <f t="shared" si="63"/>
        <v>1</v>
      </c>
      <c r="Q25" s="386">
        <f>AD25+AQ25</f>
        <v>0</v>
      </c>
      <c r="R25" s="386">
        <f t="shared" ref="R25" si="64">AE25+AR25</f>
        <v>0</v>
      </c>
      <c r="S25" s="375">
        <f>SUM(T25:AE25)</f>
        <v>4</v>
      </c>
      <c r="T25" s="385">
        <v>0</v>
      </c>
      <c r="U25" s="385">
        <v>0</v>
      </c>
      <c r="V25" s="385">
        <v>0</v>
      </c>
      <c r="W25" s="385">
        <v>0</v>
      </c>
      <c r="X25" s="385">
        <v>0</v>
      </c>
      <c r="Y25" s="385">
        <v>1</v>
      </c>
      <c r="Z25" s="385">
        <v>0</v>
      </c>
      <c r="AA25" s="385">
        <v>1</v>
      </c>
      <c r="AB25" s="385">
        <v>1</v>
      </c>
      <c r="AC25" s="385">
        <v>1</v>
      </c>
      <c r="AD25" s="386">
        <v>0</v>
      </c>
      <c r="AE25" s="387">
        <v>0</v>
      </c>
      <c r="AF25" s="360">
        <f>SUM(AG25:AR25)</f>
        <v>3</v>
      </c>
      <c r="AG25" s="361">
        <v>0</v>
      </c>
      <c r="AH25" s="361">
        <v>0</v>
      </c>
      <c r="AI25" s="361">
        <v>0</v>
      </c>
      <c r="AJ25" s="361">
        <v>0</v>
      </c>
      <c r="AK25" s="361">
        <v>0</v>
      </c>
      <c r="AL25" s="361">
        <v>0</v>
      </c>
      <c r="AM25" s="361">
        <v>1</v>
      </c>
      <c r="AN25" s="361">
        <v>2</v>
      </c>
      <c r="AO25" s="361">
        <v>0</v>
      </c>
      <c r="AP25" s="361">
        <v>0</v>
      </c>
      <c r="AQ25" s="363">
        <v>0</v>
      </c>
      <c r="AR25" s="362">
        <v>0</v>
      </c>
      <c r="AT25" s="11">
        <f t="shared" si="6"/>
        <v>7</v>
      </c>
      <c r="AU25" s="11">
        <f t="shared" si="7"/>
        <v>4</v>
      </c>
      <c r="AV25" s="11">
        <f t="shared" si="10"/>
        <v>3</v>
      </c>
      <c r="AW25" s="41">
        <f t="shared" ref="AW25" si="65">AT25-F25</f>
        <v>0</v>
      </c>
      <c r="AX25" s="41">
        <f t="shared" ref="AX25" si="66">AU25-S25</f>
        <v>0</v>
      </c>
      <c r="AY25" s="41">
        <f t="shared" ref="AY25" si="67">AV25-AF25</f>
        <v>0</v>
      </c>
    </row>
    <row r="26" spans="2:51" ht="27.9" customHeight="1" x14ac:dyDescent="0.2">
      <c r="B26" s="78"/>
      <c r="C26" s="252"/>
      <c r="D26" s="430"/>
      <c r="E26" s="431"/>
      <c r="F26" s="365"/>
      <c r="G26" s="437">
        <f>IFERROR(G25/$F25,"-")</f>
        <v>0</v>
      </c>
      <c r="H26" s="437">
        <f t="shared" ref="H26:R26" si="68">IFERROR(H25/$F25,"-")</f>
        <v>0</v>
      </c>
      <c r="I26" s="437">
        <f t="shared" si="68"/>
        <v>0</v>
      </c>
      <c r="J26" s="437">
        <f t="shared" si="68"/>
        <v>0</v>
      </c>
      <c r="K26" s="437">
        <f t="shared" si="68"/>
        <v>0</v>
      </c>
      <c r="L26" s="437">
        <f t="shared" si="68"/>
        <v>0.14285714285714285</v>
      </c>
      <c r="M26" s="437">
        <f t="shared" si="68"/>
        <v>0.14285714285714285</v>
      </c>
      <c r="N26" s="437">
        <f t="shared" si="68"/>
        <v>0.42857142857142855</v>
      </c>
      <c r="O26" s="437">
        <f t="shared" si="68"/>
        <v>0.14285714285714285</v>
      </c>
      <c r="P26" s="437">
        <f t="shared" si="68"/>
        <v>0.14285714285714285</v>
      </c>
      <c r="Q26" s="437">
        <f t="shared" si="68"/>
        <v>0</v>
      </c>
      <c r="R26" s="437">
        <f t="shared" si="68"/>
        <v>0</v>
      </c>
      <c r="S26" s="365"/>
      <c r="T26" s="373">
        <f>IFERROR(T25/$S25,"-")</f>
        <v>0</v>
      </c>
      <c r="U26" s="373">
        <f t="shared" ref="U26:AE26" si="69">IFERROR(U25/$S25,"-")</f>
        <v>0</v>
      </c>
      <c r="V26" s="373">
        <f t="shared" si="69"/>
        <v>0</v>
      </c>
      <c r="W26" s="373">
        <f t="shared" si="69"/>
        <v>0</v>
      </c>
      <c r="X26" s="373">
        <f t="shared" si="69"/>
        <v>0</v>
      </c>
      <c r="Y26" s="373">
        <f t="shared" si="69"/>
        <v>0.25</v>
      </c>
      <c r="Z26" s="373">
        <f t="shared" si="69"/>
        <v>0</v>
      </c>
      <c r="AA26" s="373">
        <f t="shared" si="69"/>
        <v>0.25</v>
      </c>
      <c r="AB26" s="373">
        <f t="shared" si="69"/>
        <v>0.25</v>
      </c>
      <c r="AC26" s="373">
        <f t="shared" si="69"/>
        <v>0.25</v>
      </c>
      <c r="AD26" s="373">
        <f t="shared" si="69"/>
        <v>0</v>
      </c>
      <c r="AE26" s="373">
        <f t="shared" si="69"/>
        <v>0</v>
      </c>
      <c r="AF26" s="372"/>
      <c r="AG26" s="373">
        <f>IFERROR(AG25/$AF25,"-")</f>
        <v>0</v>
      </c>
      <c r="AH26" s="373">
        <f t="shared" ref="AH26:AR26" si="70">IFERROR(AH25/$AF25,"-")</f>
        <v>0</v>
      </c>
      <c r="AI26" s="373">
        <f t="shared" si="70"/>
        <v>0</v>
      </c>
      <c r="AJ26" s="373">
        <f t="shared" si="70"/>
        <v>0</v>
      </c>
      <c r="AK26" s="373">
        <f t="shared" si="70"/>
        <v>0</v>
      </c>
      <c r="AL26" s="373">
        <f t="shared" si="70"/>
        <v>0</v>
      </c>
      <c r="AM26" s="373">
        <f t="shared" si="70"/>
        <v>0.33333333333333331</v>
      </c>
      <c r="AN26" s="373">
        <f t="shared" si="70"/>
        <v>0.66666666666666663</v>
      </c>
      <c r="AO26" s="373">
        <f t="shared" si="70"/>
        <v>0</v>
      </c>
      <c r="AP26" s="373">
        <f t="shared" si="70"/>
        <v>0</v>
      </c>
      <c r="AQ26" s="373">
        <f t="shared" si="70"/>
        <v>0</v>
      </c>
      <c r="AR26" s="389">
        <f t="shared" si="70"/>
        <v>0</v>
      </c>
      <c r="AT26" s="51">
        <f>SUM(G26:R26)</f>
        <v>0.99999999999999978</v>
      </c>
      <c r="AU26" s="51">
        <f t="shared" si="7"/>
        <v>1</v>
      </c>
      <c r="AV26" s="51">
        <f t="shared" si="10"/>
        <v>1</v>
      </c>
      <c r="AW26" s="41">
        <f>1-AT26</f>
        <v>0</v>
      </c>
      <c r="AX26" s="41">
        <f t="shared" ref="AX26:AY26" si="71">1-AU26</f>
        <v>0</v>
      </c>
      <c r="AY26" s="41">
        <f t="shared" si="71"/>
        <v>0</v>
      </c>
    </row>
    <row r="27" spans="2:51" ht="27.9" customHeight="1" x14ac:dyDescent="0.2">
      <c r="B27" s="78"/>
      <c r="C27" s="248" t="s">
        <v>301</v>
      </c>
      <c r="D27" s="425">
        <f>[1]表1!U35</f>
        <v>157</v>
      </c>
      <c r="E27" s="434">
        <f>[1]表1!W35</f>
        <v>112</v>
      </c>
      <c r="F27" s="346">
        <f>SUM(G27:R27)</f>
        <v>44</v>
      </c>
      <c r="G27" s="347">
        <f>T27+AG27</f>
        <v>0</v>
      </c>
      <c r="H27" s="347">
        <f t="shared" ref="H27:P27" si="72">U27+AH27</f>
        <v>0</v>
      </c>
      <c r="I27" s="347">
        <f t="shared" si="72"/>
        <v>1</v>
      </c>
      <c r="J27" s="347">
        <f t="shared" si="72"/>
        <v>1</v>
      </c>
      <c r="K27" s="347">
        <f t="shared" si="72"/>
        <v>2</v>
      </c>
      <c r="L27" s="347">
        <f t="shared" si="72"/>
        <v>4</v>
      </c>
      <c r="M27" s="347">
        <f t="shared" si="72"/>
        <v>2</v>
      </c>
      <c r="N27" s="347">
        <f t="shared" si="72"/>
        <v>16</v>
      </c>
      <c r="O27" s="347">
        <f t="shared" si="72"/>
        <v>16</v>
      </c>
      <c r="P27" s="347">
        <f t="shared" si="72"/>
        <v>1</v>
      </c>
      <c r="Q27" s="347">
        <f>AD27+AQ27</f>
        <v>0</v>
      </c>
      <c r="R27" s="348">
        <f t="shared" ref="R27" si="73">AE27+AR27</f>
        <v>1</v>
      </c>
      <c r="S27" s="346">
        <f>SUM(T27:AE27)</f>
        <v>36</v>
      </c>
      <c r="T27" s="347">
        <v>0</v>
      </c>
      <c r="U27" s="347">
        <v>0</v>
      </c>
      <c r="V27" s="347">
        <v>1</v>
      </c>
      <c r="W27" s="347">
        <v>1</v>
      </c>
      <c r="X27" s="347">
        <v>2</v>
      </c>
      <c r="Y27" s="347">
        <v>3</v>
      </c>
      <c r="Z27" s="347">
        <v>2</v>
      </c>
      <c r="AA27" s="347">
        <v>11</v>
      </c>
      <c r="AB27" s="347">
        <v>14</v>
      </c>
      <c r="AC27" s="347">
        <v>1</v>
      </c>
      <c r="AD27" s="348">
        <v>0</v>
      </c>
      <c r="AE27" s="349">
        <v>1</v>
      </c>
      <c r="AF27" s="375">
        <f>SUM(AG27:AR27)</f>
        <v>8</v>
      </c>
      <c r="AG27" s="347">
        <v>0</v>
      </c>
      <c r="AH27" s="347">
        <v>0</v>
      </c>
      <c r="AI27" s="347">
        <v>0</v>
      </c>
      <c r="AJ27" s="347">
        <v>0</v>
      </c>
      <c r="AK27" s="347">
        <v>0</v>
      </c>
      <c r="AL27" s="347">
        <v>1</v>
      </c>
      <c r="AM27" s="347">
        <v>0</v>
      </c>
      <c r="AN27" s="347">
        <v>5</v>
      </c>
      <c r="AO27" s="347">
        <v>2</v>
      </c>
      <c r="AP27" s="347">
        <v>0</v>
      </c>
      <c r="AQ27" s="348">
        <v>0</v>
      </c>
      <c r="AR27" s="349">
        <v>0</v>
      </c>
      <c r="AT27" s="11">
        <f t="shared" si="6"/>
        <v>44</v>
      </c>
      <c r="AU27" s="11">
        <f t="shared" si="7"/>
        <v>36</v>
      </c>
      <c r="AV27" s="11">
        <f t="shared" si="10"/>
        <v>8</v>
      </c>
      <c r="AW27" s="41">
        <f t="shared" ref="AW27" si="74">AT27-F27</f>
        <v>0</v>
      </c>
      <c r="AX27" s="41">
        <f t="shared" ref="AX27" si="75">AU27-S27</f>
        <v>0</v>
      </c>
      <c r="AY27" s="41">
        <f t="shared" ref="AY27" si="76">AV27-AF27</f>
        <v>0</v>
      </c>
    </row>
    <row r="28" spans="2:51" ht="27.9" customHeight="1" x14ac:dyDescent="0.2">
      <c r="B28" s="78"/>
      <c r="C28" s="252"/>
      <c r="D28" s="430"/>
      <c r="E28" s="431"/>
      <c r="F28" s="372"/>
      <c r="G28" s="437">
        <f>IFERROR(G27/$F27,"-")</f>
        <v>0</v>
      </c>
      <c r="H28" s="437">
        <f t="shared" ref="H28:R28" si="77">IFERROR(H27/$F27,"-")</f>
        <v>0</v>
      </c>
      <c r="I28" s="437">
        <f t="shared" si="77"/>
        <v>2.2727272727272728E-2</v>
      </c>
      <c r="J28" s="437">
        <f t="shared" si="77"/>
        <v>2.2727272727272728E-2</v>
      </c>
      <c r="K28" s="437">
        <f t="shared" si="77"/>
        <v>4.5454545454545456E-2</v>
      </c>
      <c r="L28" s="437">
        <f t="shared" si="77"/>
        <v>9.0909090909090912E-2</v>
      </c>
      <c r="M28" s="356">
        <f t="shared" si="77"/>
        <v>4.5454545454545456E-2</v>
      </c>
      <c r="N28" s="356">
        <f t="shared" si="77"/>
        <v>0.36363636363636365</v>
      </c>
      <c r="O28" s="356">
        <f t="shared" si="77"/>
        <v>0.36363636363636365</v>
      </c>
      <c r="P28" s="356">
        <f t="shared" si="77"/>
        <v>2.2727272727272728E-2</v>
      </c>
      <c r="Q28" s="393">
        <f t="shared" si="77"/>
        <v>0</v>
      </c>
      <c r="R28" s="440">
        <f t="shared" si="77"/>
        <v>2.2727272727272728E-2</v>
      </c>
      <c r="S28" s="372"/>
      <c r="T28" s="437">
        <f>IFERROR(T27/$S27,"-")</f>
        <v>0</v>
      </c>
      <c r="U28" s="437">
        <f t="shared" ref="U28:AE28" si="78">IFERROR(U27/$S27,"-")</f>
        <v>0</v>
      </c>
      <c r="V28" s="437">
        <f t="shared" si="78"/>
        <v>2.7777777777777776E-2</v>
      </c>
      <c r="W28" s="437">
        <f t="shared" si="78"/>
        <v>2.7777777777777776E-2</v>
      </c>
      <c r="X28" s="437">
        <f t="shared" si="78"/>
        <v>5.5555555555555552E-2</v>
      </c>
      <c r="Y28" s="437">
        <f t="shared" si="78"/>
        <v>8.3333333333333329E-2</v>
      </c>
      <c r="Z28" s="445">
        <f t="shared" si="78"/>
        <v>5.5555555555555552E-2</v>
      </c>
      <c r="AA28" s="445">
        <f t="shared" si="78"/>
        <v>0.30555555555555558</v>
      </c>
      <c r="AB28" s="445">
        <f t="shared" si="78"/>
        <v>0.3888888888888889</v>
      </c>
      <c r="AC28" s="445">
        <f t="shared" si="78"/>
        <v>2.7777777777777776E-2</v>
      </c>
      <c r="AD28" s="445">
        <f t="shared" si="78"/>
        <v>0</v>
      </c>
      <c r="AE28" s="445">
        <f t="shared" si="78"/>
        <v>2.7777777777777776E-2</v>
      </c>
      <c r="AF28" s="372"/>
      <c r="AG28" s="392">
        <f>IFERROR(AG27/$AF27,"-")</f>
        <v>0</v>
      </c>
      <c r="AH28" s="392">
        <f t="shared" ref="AH28:AR28" si="79">IFERROR(AH27/$AF27,"-")</f>
        <v>0</v>
      </c>
      <c r="AI28" s="392">
        <f t="shared" si="79"/>
        <v>0</v>
      </c>
      <c r="AJ28" s="392">
        <f t="shared" si="79"/>
        <v>0</v>
      </c>
      <c r="AK28" s="392">
        <f t="shared" si="79"/>
        <v>0</v>
      </c>
      <c r="AL28" s="392">
        <f t="shared" si="79"/>
        <v>0.125</v>
      </c>
      <c r="AM28" s="356">
        <f t="shared" si="79"/>
        <v>0</v>
      </c>
      <c r="AN28" s="356">
        <f t="shared" si="79"/>
        <v>0.625</v>
      </c>
      <c r="AO28" s="356">
        <f t="shared" si="79"/>
        <v>0.25</v>
      </c>
      <c r="AP28" s="356">
        <f t="shared" si="79"/>
        <v>0</v>
      </c>
      <c r="AQ28" s="393">
        <f t="shared" si="79"/>
        <v>0</v>
      </c>
      <c r="AR28" s="446">
        <f t="shared" si="79"/>
        <v>0</v>
      </c>
      <c r="AT28" s="51">
        <f t="shared" si="6"/>
        <v>1</v>
      </c>
      <c r="AU28" s="51">
        <f t="shared" si="7"/>
        <v>1</v>
      </c>
      <c r="AV28" s="51">
        <f t="shared" si="10"/>
        <v>1</v>
      </c>
      <c r="AW28" s="41">
        <f t="shared" ref="AW28:AY28" si="80">1-AT28</f>
        <v>0</v>
      </c>
      <c r="AX28" s="41">
        <f t="shared" si="80"/>
        <v>0</v>
      </c>
      <c r="AY28" s="41">
        <f t="shared" si="80"/>
        <v>0</v>
      </c>
    </row>
    <row r="29" spans="2:51" ht="27.9" customHeight="1" x14ac:dyDescent="0.2">
      <c r="B29" s="78"/>
      <c r="C29" s="248" t="s">
        <v>302</v>
      </c>
      <c r="D29" s="425">
        <f>[1]表1!U38</f>
        <v>51</v>
      </c>
      <c r="E29" s="434">
        <f>[1]表1!W38</f>
        <v>41</v>
      </c>
      <c r="F29" s="346">
        <f>SUM(G29:R29)</f>
        <v>26</v>
      </c>
      <c r="G29" s="347">
        <f>T29+AG29</f>
        <v>0</v>
      </c>
      <c r="H29" s="347">
        <f t="shared" ref="H29:P29" si="81">U29+AH29</f>
        <v>1</v>
      </c>
      <c r="I29" s="347">
        <f t="shared" si="81"/>
        <v>0</v>
      </c>
      <c r="J29" s="347">
        <f t="shared" si="81"/>
        <v>0</v>
      </c>
      <c r="K29" s="347">
        <f t="shared" si="81"/>
        <v>0</v>
      </c>
      <c r="L29" s="347">
        <f t="shared" si="81"/>
        <v>2</v>
      </c>
      <c r="M29" s="347">
        <f t="shared" si="81"/>
        <v>3</v>
      </c>
      <c r="N29" s="347">
        <f t="shared" si="81"/>
        <v>6</v>
      </c>
      <c r="O29" s="347">
        <f t="shared" si="81"/>
        <v>9</v>
      </c>
      <c r="P29" s="347">
        <f t="shared" si="81"/>
        <v>4</v>
      </c>
      <c r="Q29" s="347">
        <f>AD29+AQ29</f>
        <v>0</v>
      </c>
      <c r="R29" s="348">
        <f t="shared" ref="R29" si="82">AE29+AR29</f>
        <v>1</v>
      </c>
      <c r="S29" s="346">
        <f>SUM(T29:AE29)</f>
        <v>21</v>
      </c>
      <c r="T29" s="347">
        <v>0</v>
      </c>
      <c r="U29" s="347">
        <v>1</v>
      </c>
      <c r="V29" s="347">
        <v>0</v>
      </c>
      <c r="W29" s="347">
        <v>0</v>
      </c>
      <c r="X29" s="347">
        <v>0</v>
      </c>
      <c r="Y29" s="347">
        <v>2</v>
      </c>
      <c r="Z29" s="347">
        <v>3</v>
      </c>
      <c r="AA29" s="347">
        <v>3</v>
      </c>
      <c r="AB29" s="347">
        <v>8</v>
      </c>
      <c r="AC29" s="347">
        <v>3</v>
      </c>
      <c r="AD29" s="348">
        <v>0</v>
      </c>
      <c r="AE29" s="349">
        <v>1</v>
      </c>
      <c r="AF29" s="346">
        <f>SUM(AG29:AR29)</f>
        <v>5</v>
      </c>
      <c r="AG29" s="347">
        <v>0</v>
      </c>
      <c r="AH29" s="347">
        <v>0</v>
      </c>
      <c r="AI29" s="347">
        <v>0</v>
      </c>
      <c r="AJ29" s="347">
        <v>0</v>
      </c>
      <c r="AK29" s="347">
        <v>0</v>
      </c>
      <c r="AL29" s="347">
        <v>0</v>
      </c>
      <c r="AM29" s="347">
        <v>0</v>
      </c>
      <c r="AN29" s="347">
        <v>3</v>
      </c>
      <c r="AO29" s="347">
        <v>1</v>
      </c>
      <c r="AP29" s="347">
        <v>1</v>
      </c>
      <c r="AQ29" s="348">
        <v>0</v>
      </c>
      <c r="AR29" s="349">
        <v>0</v>
      </c>
      <c r="AT29" s="11">
        <f t="shared" si="6"/>
        <v>26</v>
      </c>
      <c r="AU29" s="11">
        <f t="shared" si="7"/>
        <v>21</v>
      </c>
      <c r="AV29" s="11">
        <f t="shared" si="10"/>
        <v>5</v>
      </c>
      <c r="AW29" s="41">
        <f t="shared" ref="AW29" si="83">AT29-F29</f>
        <v>0</v>
      </c>
      <c r="AX29" s="41">
        <f t="shared" ref="AX29" si="84">AU29-S29</f>
        <v>0</v>
      </c>
      <c r="AY29" s="41">
        <f t="shared" ref="AY29" si="85">AV29-AF29</f>
        <v>0</v>
      </c>
    </row>
    <row r="30" spans="2:51" ht="27.9" customHeight="1" x14ac:dyDescent="0.2">
      <c r="B30" s="78"/>
      <c r="C30" s="252"/>
      <c r="D30" s="430"/>
      <c r="E30" s="431"/>
      <c r="F30" s="372"/>
      <c r="G30" s="435">
        <f>IFERROR(G29/$F29,"-")</f>
        <v>0</v>
      </c>
      <c r="H30" s="435">
        <f t="shared" ref="H30:R30" si="86">IFERROR(H29/$F29,"-")</f>
        <v>3.8461538461538464E-2</v>
      </c>
      <c r="I30" s="435">
        <f t="shared" si="86"/>
        <v>0</v>
      </c>
      <c r="J30" s="435">
        <f t="shared" si="86"/>
        <v>0</v>
      </c>
      <c r="K30" s="435">
        <f t="shared" si="86"/>
        <v>0</v>
      </c>
      <c r="L30" s="435">
        <f t="shared" si="86"/>
        <v>7.6923076923076927E-2</v>
      </c>
      <c r="M30" s="356">
        <f t="shared" si="86"/>
        <v>0.11538461538461539</v>
      </c>
      <c r="N30" s="356">
        <f t="shared" si="86"/>
        <v>0.23076923076923078</v>
      </c>
      <c r="O30" s="356">
        <f t="shared" si="86"/>
        <v>0.34615384615384615</v>
      </c>
      <c r="P30" s="356">
        <f t="shared" si="86"/>
        <v>0.15384615384615385</v>
      </c>
      <c r="Q30" s="393">
        <f t="shared" si="86"/>
        <v>0</v>
      </c>
      <c r="R30" s="436">
        <f t="shared" si="86"/>
        <v>3.8461538461538464E-2</v>
      </c>
      <c r="S30" s="372"/>
      <c r="T30" s="435">
        <f>IFERROR(T29/$S29,"-")</f>
        <v>0</v>
      </c>
      <c r="U30" s="435">
        <f t="shared" ref="U30:AE30" si="87">IFERROR(U29/$S29,"-")</f>
        <v>4.7619047619047616E-2</v>
      </c>
      <c r="V30" s="435">
        <f t="shared" si="87"/>
        <v>0</v>
      </c>
      <c r="W30" s="435">
        <f t="shared" si="87"/>
        <v>0</v>
      </c>
      <c r="X30" s="435">
        <f t="shared" si="87"/>
        <v>0</v>
      </c>
      <c r="Y30" s="435">
        <f t="shared" si="87"/>
        <v>9.5238095238095233E-2</v>
      </c>
      <c r="Z30" s="442">
        <f t="shared" si="87"/>
        <v>0.14285714285714285</v>
      </c>
      <c r="AA30" s="442">
        <f t="shared" si="87"/>
        <v>0.14285714285714285</v>
      </c>
      <c r="AB30" s="442">
        <f t="shared" si="87"/>
        <v>0.38095238095238093</v>
      </c>
      <c r="AC30" s="442">
        <f t="shared" si="87"/>
        <v>0.14285714285714285</v>
      </c>
      <c r="AD30" s="442">
        <f t="shared" si="87"/>
        <v>0</v>
      </c>
      <c r="AE30" s="442">
        <f t="shared" si="87"/>
        <v>4.7619047619047616E-2</v>
      </c>
      <c r="AF30" s="372"/>
      <c r="AG30" s="322">
        <f>IFERROR(AG29/$AF29,"-")</f>
        <v>0</v>
      </c>
      <c r="AH30" s="322">
        <f t="shared" ref="AH30:AR30" si="88">IFERROR(AH29/$AF29,"-")</f>
        <v>0</v>
      </c>
      <c r="AI30" s="322">
        <f t="shared" si="88"/>
        <v>0</v>
      </c>
      <c r="AJ30" s="322">
        <f t="shared" si="88"/>
        <v>0</v>
      </c>
      <c r="AK30" s="322">
        <f t="shared" si="88"/>
        <v>0</v>
      </c>
      <c r="AL30" s="322">
        <f t="shared" si="88"/>
        <v>0</v>
      </c>
      <c r="AM30" s="356">
        <f t="shared" si="88"/>
        <v>0</v>
      </c>
      <c r="AN30" s="356">
        <f t="shared" si="88"/>
        <v>0.6</v>
      </c>
      <c r="AO30" s="356">
        <f t="shared" si="88"/>
        <v>0.2</v>
      </c>
      <c r="AP30" s="356">
        <f t="shared" si="88"/>
        <v>0.2</v>
      </c>
      <c r="AQ30" s="393">
        <f t="shared" si="88"/>
        <v>0</v>
      </c>
      <c r="AR30" s="439">
        <f t="shared" si="88"/>
        <v>0</v>
      </c>
      <c r="AT30" s="51">
        <f t="shared" si="6"/>
        <v>1</v>
      </c>
      <c r="AU30" s="51">
        <f t="shared" si="7"/>
        <v>1</v>
      </c>
      <c r="AV30" s="51">
        <f t="shared" si="10"/>
        <v>1</v>
      </c>
      <c r="AW30" s="41">
        <f t="shared" ref="AW30:AY30" si="89">1-AT30</f>
        <v>0</v>
      </c>
      <c r="AX30" s="41">
        <f t="shared" si="89"/>
        <v>0</v>
      </c>
      <c r="AY30" s="41">
        <f t="shared" si="89"/>
        <v>0</v>
      </c>
    </row>
    <row r="31" spans="2:51" ht="27.9" customHeight="1" x14ac:dyDescent="0.2">
      <c r="B31" s="78"/>
      <c r="C31" s="248" t="s">
        <v>303</v>
      </c>
      <c r="D31" s="425">
        <f>[1]表1!U41</f>
        <v>26</v>
      </c>
      <c r="E31" s="434">
        <f>[1]表1!W41</f>
        <v>24</v>
      </c>
      <c r="F31" s="346">
        <f>SUM(G31:R31)</f>
        <v>42</v>
      </c>
      <c r="G31" s="347">
        <f>T31+AG31</f>
        <v>0</v>
      </c>
      <c r="H31" s="347">
        <f t="shared" ref="H31:P31" si="90">U31+AH31</f>
        <v>0</v>
      </c>
      <c r="I31" s="347">
        <f t="shared" si="90"/>
        <v>0</v>
      </c>
      <c r="J31" s="347">
        <f t="shared" si="90"/>
        <v>0</v>
      </c>
      <c r="K31" s="347">
        <f t="shared" si="90"/>
        <v>0</v>
      </c>
      <c r="L31" s="347">
        <f t="shared" si="90"/>
        <v>0</v>
      </c>
      <c r="M31" s="347">
        <f t="shared" si="90"/>
        <v>1</v>
      </c>
      <c r="N31" s="347">
        <f t="shared" si="90"/>
        <v>12</v>
      </c>
      <c r="O31" s="347">
        <f t="shared" si="90"/>
        <v>22</v>
      </c>
      <c r="P31" s="347">
        <f t="shared" si="90"/>
        <v>5</v>
      </c>
      <c r="Q31" s="347">
        <f>AD31+AQ31</f>
        <v>1</v>
      </c>
      <c r="R31" s="348">
        <f t="shared" ref="R31" si="91">AE31+AR31</f>
        <v>1</v>
      </c>
      <c r="S31" s="375">
        <f>SUM(T31:AE31)</f>
        <v>29</v>
      </c>
      <c r="T31" s="347">
        <v>0</v>
      </c>
      <c r="U31" s="347">
        <v>0</v>
      </c>
      <c r="V31" s="347">
        <v>0</v>
      </c>
      <c r="W31" s="347">
        <v>0</v>
      </c>
      <c r="X31" s="347">
        <v>0</v>
      </c>
      <c r="Y31" s="347">
        <v>0</v>
      </c>
      <c r="Z31" s="347">
        <v>1</v>
      </c>
      <c r="AA31" s="347">
        <v>9</v>
      </c>
      <c r="AB31" s="347">
        <v>17</v>
      </c>
      <c r="AC31" s="347">
        <v>0</v>
      </c>
      <c r="AD31" s="348">
        <v>1</v>
      </c>
      <c r="AE31" s="349">
        <v>1</v>
      </c>
      <c r="AF31" s="375">
        <f>SUM(AG31:AR31)</f>
        <v>13</v>
      </c>
      <c r="AG31" s="347">
        <v>0</v>
      </c>
      <c r="AH31" s="347">
        <v>0</v>
      </c>
      <c r="AI31" s="347">
        <v>0</v>
      </c>
      <c r="AJ31" s="347">
        <v>0</v>
      </c>
      <c r="AK31" s="347">
        <v>0</v>
      </c>
      <c r="AL31" s="347">
        <v>0</v>
      </c>
      <c r="AM31" s="347">
        <v>0</v>
      </c>
      <c r="AN31" s="347">
        <v>3</v>
      </c>
      <c r="AO31" s="347">
        <v>5</v>
      </c>
      <c r="AP31" s="347">
        <v>5</v>
      </c>
      <c r="AQ31" s="348">
        <v>0</v>
      </c>
      <c r="AR31" s="349">
        <v>0</v>
      </c>
      <c r="AT31" s="11">
        <f t="shared" si="6"/>
        <v>42</v>
      </c>
      <c r="AU31" s="11">
        <f t="shared" si="7"/>
        <v>29</v>
      </c>
      <c r="AV31" s="11">
        <f t="shared" si="10"/>
        <v>13</v>
      </c>
      <c r="AW31" s="41">
        <f t="shared" ref="AW31" si="92">AT31-F31</f>
        <v>0</v>
      </c>
      <c r="AX31" s="41">
        <f t="shared" ref="AX31" si="93">AU31-S31</f>
        <v>0</v>
      </c>
      <c r="AY31" s="41">
        <f t="shared" ref="AY31" si="94">AV31-AF31</f>
        <v>0</v>
      </c>
    </row>
    <row r="32" spans="2:51" ht="27.9" customHeight="1" x14ac:dyDescent="0.2">
      <c r="B32" s="78"/>
      <c r="C32" s="252"/>
      <c r="D32" s="430"/>
      <c r="E32" s="431"/>
      <c r="F32" s="365"/>
      <c r="G32" s="437">
        <f>IFERROR(G31/$F31,"-")</f>
        <v>0</v>
      </c>
      <c r="H32" s="437">
        <f t="shared" ref="H32:R32" si="95">IFERROR(H31/$F31,"-")</f>
        <v>0</v>
      </c>
      <c r="I32" s="437">
        <f t="shared" si="95"/>
        <v>0</v>
      </c>
      <c r="J32" s="437">
        <f t="shared" si="95"/>
        <v>0</v>
      </c>
      <c r="K32" s="437">
        <f t="shared" si="95"/>
        <v>0</v>
      </c>
      <c r="L32" s="437">
        <f t="shared" si="95"/>
        <v>0</v>
      </c>
      <c r="M32" s="356">
        <f t="shared" si="95"/>
        <v>2.3809523809523808E-2</v>
      </c>
      <c r="N32" s="356">
        <f t="shared" si="95"/>
        <v>0.2857142857142857</v>
      </c>
      <c r="O32" s="356">
        <f t="shared" si="95"/>
        <v>0.52380952380952384</v>
      </c>
      <c r="P32" s="356">
        <f t="shared" si="95"/>
        <v>0.11904761904761904</v>
      </c>
      <c r="Q32" s="393">
        <f t="shared" si="95"/>
        <v>2.3809523809523808E-2</v>
      </c>
      <c r="R32" s="440">
        <f t="shared" si="95"/>
        <v>2.3809523809523808E-2</v>
      </c>
      <c r="S32" s="365"/>
      <c r="T32" s="437">
        <f>IFERROR(T31/$S31,"-")</f>
        <v>0</v>
      </c>
      <c r="U32" s="437">
        <f t="shared" ref="U32:AE32" si="96">IFERROR(U31/$S31,"-")</f>
        <v>0</v>
      </c>
      <c r="V32" s="437">
        <f t="shared" si="96"/>
        <v>0</v>
      </c>
      <c r="W32" s="437">
        <f t="shared" si="96"/>
        <v>0</v>
      </c>
      <c r="X32" s="437">
        <f t="shared" si="96"/>
        <v>0</v>
      </c>
      <c r="Y32" s="437">
        <f t="shared" si="96"/>
        <v>0</v>
      </c>
      <c r="Z32" s="445">
        <f t="shared" si="96"/>
        <v>3.4482758620689655E-2</v>
      </c>
      <c r="AA32" s="445">
        <f t="shared" si="96"/>
        <v>0.31034482758620691</v>
      </c>
      <c r="AB32" s="445">
        <f t="shared" si="96"/>
        <v>0.58620689655172409</v>
      </c>
      <c r="AC32" s="445">
        <f t="shared" si="96"/>
        <v>0</v>
      </c>
      <c r="AD32" s="445">
        <f t="shared" si="96"/>
        <v>3.4482758620689655E-2</v>
      </c>
      <c r="AE32" s="445">
        <f t="shared" si="96"/>
        <v>3.4482758620689655E-2</v>
      </c>
      <c r="AF32" s="365"/>
      <c r="AG32" s="373">
        <f>IFERROR(AG31/$AF31,"-")</f>
        <v>0</v>
      </c>
      <c r="AH32" s="373">
        <f t="shared" ref="AH32:AR32" si="97">IFERROR(AH31/$AF31,"-")</f>
        <v>0</v>
      </c>
      <c r="AI32" s="373">
        <f t="shared" si="97"/>
        <v>0</v>
      </c>
      <c r="AJ32" s="373">
        <f t="shared" si="97"/>
        <v>0</v>
      </c>
      <c r="AK32" s="373">
        <f t="shared" si="97"/>
        <v>0</v>
      </c>
      <c r="AL32" s="373">
        <f t="shared" si="97"/>
        <v>0</v>
      </c>
      <c r="AM32" s="356">
        <f t="shared" si="97"/>
        <v>0</v>
      </c>
      <c r="AN32" s="356">
        <f t="shared" si="97"/>
        <v>0.23076923076923078</v>
      </c>
      <c r="AO32" s="356">
        <f t="shared" si="97"/>
        <v>0.38461538461538464</v>
      </c>
      <c r="AP32" s="356">
        <f t="shared" si="97"/>
        <v>0.38461538461538464</v>
      </c>
      <c r="AQ32" s="393">
        <f t="shared" si="97"/>
        <v>0</v>
      </c>
      <c r="AR32" s="389">
        <f t="shared" si="97"/>
        <v>0</v>
      </c>
      <c r="AT32" s="51">
        <f t="shared" si="6"/>
        <v>1</v>
      </c>
      <c r="AU32" s="51">
        <f t="shared" si="7"/>
        <v>0.99999999999999989</v>
      </c>
      <c r="AV32" s="51">
        <f t="shared" si="10"/>
        <v>1</v>
      </c>
      <c r="AW32" s="41">
        <f t="shared" ref="AW32:AY32" si="98">1-AT32</f>
        <v>0</v>
      </c>
      <c r="AX32" s="41">
        <f t="shared" si="98"/>
        <v>0</v>
      </c>
      <c r="AY32" s="41">
        <f t="shared" si="98"/>
        <v>0</v>
      </c>
    </row>
    <row r="33" spans="2:51" ht="27.9" customHeight="1" x14ac:dyDescent="0.2">
      <c r="B33" s="78"/>
      <c r="C33" s="248" t="s">
        <v>304</v>
      </c>
      <c r="D33" s="425">
        <f>[1]表1!U44</f>
        <v>31</v>
      </c>
      <c r="E33" s="434">
        <f>[1]表1!W44</f>
        <v>27</v>
      </c>
      <c r="F33" s="346">
        <f>SUM(G33:R33)</f>
        <v>87</v>
      </c>
      <c r="G33" s="347">
        <f>T33+AG33</f>
        <v>0</v>
      </c>
      <c r="H33" s="347">
        <f t="shared" ref="H33:P33" si="99">U33+AH33</f>
        <v>0</v>
      </c>
      <c r="I33" s="347">
        <f t="shared" si="99"/>
        <v>0</v>
      </c>
      <c r="J33" s="347">
        <f t="shared" si="99"/>
        <v>0</v>
      </c>
      <c r="K33" s="347">
        <f t="shared" si="99"/>
        <v>1</v>
      </c>
      <c r="L33" s="347">
        <f t="shared" si="99"/>
        <v>5</v>
      </c>
      <c r="M33" s="347">
        <f t="shared" si="99"/>
        <v>7</v>
      </c>
      <c r="N33" s="347">
        <f t="shared" si="99"/>
        <v>48</v>
      </c>
      <c r="O33" s="347">
        <f t="shared" si="99"/>
        <v>24</v>
      </c>
      <c r="P33" s="347">
        <f t="shared" si="99"/>
        <v>0</v>
      </c>
      <c r="Q33" s="347">
        <f>AD33+AQ33</f>
        <v>2</v>
      </c>
      <c r="R33" s="348">
        <f t="shared" ref="R33" si="100">AE33+AR33</f>
        <v>0</v>
      </c>
      <c r="S33" s="346">
        <f>SUM(T33:AE33)</f>
        <v>60</v>
      </c>
      <c r="T33" s="347">
        <v>0</v>
      </c>
      <c r="U33" s="347">
        <v>0</v>
      </c>
      <c r="V33" s="347">
        <v>0</v>
      </c>
      <c r="W33" s="347">
        <v>0</v>
      </c>
      <c r="X33" s="347">
        <v>0</v>
      </c>
      <c r="Y33" s="347">
        <v>3</v>
      </c>
      <c r="Z33" s="347">
        <v>5</v>
      </c>
      <c r="AA33" s="347">
        <v>31</v>
      </c>
      <c r="AB33" s="347">
        <v>19</v>
      </c>
      <c r="AC33" s="347">
        <v>0</v>
      </c>
      <c r="AD33" s="348">
        <v>2</v>
      </c>
      <c r="AE33" s="349">
        <v>0</v>
      </c>
      <c r="AF33" s="346">
        <f>SUM(AG33:AR33)</f>
        <v>27</v>
      </c>
      <c r="AG33" s="347">
        <v>0</v>
      </c>
      <c r="AH33" s="347">
        <v>0</v>
      </c>
      <c r="AI33" s="347">
        <v>0</v>
      </c>
      <c r="AJ33" s="347">
        <v>0</v>
      </c>
      <c r="AK33" s="347">
        <v>1</v>
      </c>
      <c r="AL33" s="347">
        <v>2</v>
      </c>
      <c r="AM33" s="347">
        <v>2</v>
      </c>
      <c r="AN33" s="347">
        <v>17</v>
      </c>
      <c r="AO33" s="347">
        <v>5</v>
      </c>
      <c r="AP33" s="347">
        <v>0</v>
      </c>
      <c r="AQ33" s="348">
        <v>0</v>
      </c>
      <c r="AR33" s="349">
        <v>0</v>
      </c>
      <c r="AT33" s="11">
        <f t="shared" si="6"/>
        <v>87</v>
      </c>
      <c r="AU33" s="11">
        <f t="shared" si="7"/>
        <v>60</v>
      </c>
      <c r="AV33" s="11">
        <f t="shared" si="10"/>
        <v>27</v>
      </c>
      <c r="AW33" s="41">
        <f t="shared" ref="AW33" si="101">AT33-F33</f>
        <v>0</v>
      </c>
      <c r="AX33" s="41">
        <f t="shared" ref="AX33" si="102">AU33-S33</f>
        <v>0</v>
      </c>
      <c r="AY33" s="41">
        <f t="shared" ref="AY33" si="103">AV33-AF33</f>
        <v>0</v>
      </c>
    </row>
    <row r="34" spans="2:51" ht="27.9" customHeight="1" x14ac:dyDescent="0.2">
      <c r="B34" s="78"/>
      <c r="C34" s="261"/>
      <c r="D34" s="430"/>
      <c r="E34" s="431"/>
      <c r="F34" s="372"/>
      <c r="G34" s="437">
        <f>IFERROR(G33/$F33,"-")</f>
        <v>0</v>
      </c>
      <c r="H34" s="437">
        <f t="shared" ref="H34:R34" si="104">IFERROR(H33/$F33,"-")</f>
        <v>0</v>
      </c>
      <c r="I34" s="437">
        <f t="shared" si="104"/>
        <v>0</v>
      </c>
      <c r="J34" s="437">
        <f t="shared" si="104"/>
        <v>0</v>
      </c>
      <c r="K34" s="437">
        <f t="shared" si="104"/>
        <v>1.1494252873563218E-2</v>
      </c>
      <c r="L34" s="437">
        <f t="shared" si="104"/>
        <v>5.7471264367816091E-2</v>
      </c>
      <c r="M34" s="356">
        <f t="shared" si="104"/>
        <v>8.0459770114942528E-2</v>
      </c>
      <c r="N34" s="356">
        <f t="shared" si="104"/>
        <v>0.55172413793103448</v>
      </c>
      <c r="O34" s="356">
        <f t="shared" si="104"/>
        <v>0.27586206896551724</v>
      </c>
      <c r="P34" s="356">
        <f t="shared" si="104"/>
        <v>0</v>
      </c>
      <c r="Q34" s="393">
        <f t="shared" si="104"/>
        <v>2.2988505747126436E-2</v>
      </c>
      <c r="R34" s="440">
        <f t="shared" si="104"/>
        <v>0</v>
      </c>
      <c r="S34" s="372"/>
      <c r="T34" s="437">
        <f>IFERROR(T33/$S33,"-")</f>
        <v>0</v>
      </c>
      <c r="U34" s="437">
        <f t="shared" ref="U34:AE34" si="105">IFERROR(U33/$S33,"-")</f>
        <v>0</v>
      </c>
      <c r="V34" s="437">
        <f t="shared" si="105"/>
        <v>0</v>
      </c>
      <c r="W34" s="437">
        <f t="shared" si="105"/>
        <v>0</v>
      </c>
      <c r="X34" s="437">
        <f t="shared" si="105"/>
        <v>0</v>
      </c>
      <c r="Y34" s="437">
        <f t="shared" si="105"/>
        <v>0.05</v>
      </c>
      <c r="Z34" s="445">
        <f t="shared" si="105"/>
        <v>8.3333333333333329E-2</v>
      </c>
      <c r="AA34" s="445">
        <f t="shared" si="105"/>
        <v>0.51666666666666672</v>
      </c>
      <c r="AB34" s="445">
        <f t="shared" si="105"/>
        <v>0.31666666666666665</v>
      </c>
      <c r="AC34" s="445">
        <f t="shared" si="105"/>
        <v>0</v>
      </c>
      <c r="AD34" s="445">
        <f t="shared" si="105"/>
        <v>3.3333333333333333E-2</v>
      </c>
      <c r="AE34" s="445">
        <f t="shared" si="105"/>
        <v>0</v>
      </c>
      <c r="AF34" s="372"/>
      <c r="AG34" s="435">
        <f>IFERROR(AG33/$AF33,"-")</f>
        <v>0</v>
      </c>
      <c r="AH34" s="435">
        <f t="shared" ref="AH34:AR34" si="106">IFERROR(AH33/$AF33,"-")</f>
        <v>0</v>
      </c>
      <c r="AI34" s="435">
        <f t="shared" si="106"/>
        <v>0</v>
      </c>
      <c r="AJ34" s="435">
        <f t="shared" si="106"/>
        <v>0</v>
      </c>
      <c r="AK34" s="435">
        <f t="shared" si="106"/>
        <v>3.7037037037037035E-2</v>
      </c>
      <c r="AL34" s="435">
        <f t="shared" si="106"/>
        <v>7.407407407407407E-2</v>
      </c>
      <c r="AM34" s="356">
        <f t="shared" si="106"/>
        <v>7.407407407407407E-2</v>
      </c>
      <c r="AN34" s="356">
        <f t="shared" si="106"/>
        <v>0.62962962962962965</v>
      </c>
      <c r="AO34" s="356">
        <f t="shared" si="106"/>
        <v>0.18518518518518517</v>
      </c>
      <c r="AP34" s="356">
        <f t="shared" si="106"/>
        <v>0</v>
      </c>
      <c r="AQ34" s="393">
        <f t="shared" si="106"/>
        <v>0</v>
      </c>
      <c r="AR34" s="441">
        <f t="shared" si="106"/>
        <v>0</v>
      </c>
      <c r="AT34" s="51">
        <f t="shared" si="6"/>
        <v>0.99999999999999989</v>
      </c>
      <c r="AU34" s="51">
        <f t="shared" si="7"/>
        <v>1</v>
      </c>
      <c r="AV34" s="51">
        <f t="shared" si="10"/>
        <v>1</v>
      </c>
      <c r="AW34" s="41">
        <f t="shared" ref="AW34:AY34" si="107">1-AT34</f>
        <v>0</v>
      </c>
      <c r="AX34" s="41">
        <f t="shared" si="107"/>
        <v>0</v>
      </c>
      <c r="AY34" s="41">
        <f t="shared" si="107"/>
        <v>0</v>
      </c>
    </row>
    <row r="35" spans="2:51" ht="27.9" customHeight="1" x14ac:dyDescent="0.2">
      <c r="B35" s="78"/>
      <c r="C35" s="252" t="s">
        <v>305</v>
      </c>
      <c r="D35" s="425">
        <f>[1]表1!U47</f>
        <v>26</v>
      </c>
      <c r="E35" s="434">
        <f>[1]表1!W47</f>
        <v>18</v>
      </c>
      <c r="F35" s="346">
        <f>SUM(G35:R35)</f>
        <v>377</v>
      </c>
      <c r="G35" s="347">
        <f>T35+AG35</f>
        <v>4</v>
      </c>
      <c r="H35" s="347">
        <f t="shared" ref="H35:P35" si="108">U35+AH35</f>
        <v>6</v>
      </c>
      <c r="I35" s="347">
        <f t="shared" si="108"/>
        <v>7</v>
      </c>
      <c r="J35" s="347">
        <f t="shared" si="108"/>
        <v>7</v>
      </c>
      <c r="K35" s="347">
        <f t="shared" si="108"/>
        <v>8</v>
      </c>
      <c r="L35" s="347">
        <f t="shared" si="108"/>
        <v>13</v>
      </c>
      <c r="M35" s="347">
        <f t="shared" si="108"/>
        <v>34</v>
      </c>
      <c r="N35" s="347">
        <f t="shared" si="108"/>
        <v>174</v>
      </c>
      <c r="O35" s="347">
        <f t="shared" si="108"/>
        <v>74</v>
      </c>
      <c r="P35" s="347">
        <f t="shared" si="108"/>
        <v>29</v>
      </c>
      <c r="Q35" s="347">
        <f>AD35+AQ35</f>
        <v>21</v>
      </c>
      <c r="R35" s="348">
        <f t="shared" ref="R35" si="109">AE35+AR35</f>
        <v>0</v>
      </c>
      <c r="S35" s="346">
        <f>SUM(T35:AE35)</f>
        <v>325</v>
      </c>
      <c r="T35" s="347">
        <v>0</v>
      </c>
      <c r="U35" s="347">
        <v>0</v>
      </c>
      <c r="V35" s="347">
        <v>1</v>
      </c>
      <c r="W35" s="347">
        <v>1</v>
      </c>
      <c r="X35" s="347">
        <v>6</v>
      </c>
      <c r="Y35" s="347">
        <v>12</v>
      </c>
      <c r="Z35" s="347">
        <v>32</v>
      </c>
      <c r="AA35" s="347">
        <v>165</v>
      </c>
      <c r="AB35" s="347">
        <v>73</v>
      </c>
      <c r="AC35" s="347">
        <v>29</v>
      </c>
      <c r="AD35" s="348">
        <v>6</v>
      </c>
      <c r="AE35" s="349">
        <v>0</v>
      </c>
      <c r="AF35" s="346">
        <f>SUM(AG35:AR35)</f>
        <v>52</v>
      </c>
      <c r="AG35" s="347">
        <v>4</v>
      </c>
      <c r="AH35" s="347">
        <v>6</v>
      </c>
      <c r="AI35" s="347">
        <v>6</v>
      </c>
      <c r="AJ35" s="347">
        <v>6</v>
      </c>
      <c r="AK35" s="347">
        <v>2</v>
      </c>
      <c r="AL35" s="347">
        <v>1</v>
      </c>
      <c r="AM35" s="347">
        <v>2</v>
      </c>
      <c r="AN35" s="347">
        <v>9</v>
      </c>
      <c r="AO35" s="347">
        <v>1</v>
      </c>
      <c r="AP35" s="347">
        <v>0</v>
      </c>
      <c r="AQ35" s="348">
        <v>15</v>
      </c>
      <c r="AR35" s="349">
        <v>0</v>
      </c>
      <c r="AT35" s="11">
        <f t="shared" si="6"/>
        <v>377</v>
      </c>
      <c r="AU35" s="11">
        <f t="shared" si="7"/>
        <v>325</v>
      </c>
      <c r="AV35" s="11">
        <f t="shared" si="10"/>
        <v>52</v>
      </c>
      <c r="AW35" s="41">
        <f t="shared" ref="AW35" si="110">AT35-F35</f>
        <v>0</v>
      </c>
      <c r="AX35" s="41">
        <f t="shared" ref="AX35" si="111">AU35-S35</f>
        <v>0</v>
      </c>
      <c r="AY35" s="41">
        <f t="shared" ref="AY35" si="112">AV35-AF35</f>
        <v>0</v>
      </c>
    </row>
    <row r="36" spans="2:51" ht="27.9" customHeight="1" thickBot="1" x14ac:dyDescent="0.25">
      <c r="B36" s="78"/>
      <c r="C36" s="318"/>
      <c r="D36" s="426"/>
      <c r="E36" s="447"/>
      <c r="F36" s="351"/>
      <c r="G36" s="352">
        <f>IFERROR(G35/$F35,"-")</f>
        <v>1.0610079575596816E-2</v>
      </c>
      <c r="H36" s="352">
        <f t="shared" ref="H36:R36" si="113">IFERROR(H35/$F35,"-")</f>
        <v>1.5915119363395226E-2</v>
      </c>
      <c r="I36" s="352">
        <f t="shared" si="113"/>
        <v>1.8567639257294429E-2</v>
      </c>
      <c r="J36" s="352">
        <f t="shared" si="113"/>
        <v>1.8567639257294429E-2</v>
      </c>
      <c r="K36" s="352">
        <f t="shared" si="113"/>
        <v>2.1220159151193633E-2</v>
      </c>
      <c r="L36" s="352">
        <f t="shared" si="113"/>
        <v>3.4482758620689655E-2</v>
      </c>
      <c r="M36" s="398">
        <f t="shared" si="113"/>
        <v>9.0185676392572939E-2</v>
      </c>
      <c r="N36" s="398">
        <f t="shared" si="113"/>
        <v>0.46153846153846156</v>
      </c>
      <c r="O36" s="398">
        <f t="shared" si="113"/>
        <v>0.19628647214854111</v>
      </c>
      <c r="P36" s="398">
        <f t="shared" si="113"/>
        <v>7.6923076923076927E-2</v>
      </c>
      <c r="Q36" s="444">
        <f t="shared" si="113"/>
        <v>5.5702917771883291E-2</v>
      </c>
      <c r="R36" s="353">
        <f t="shared" si="113"/>
        <v>0</v>
      </c>
      <c r="S36" s="351"/>
      <c r="T36" s="352">
        <f>IFERROR(T35/$S35,"-")</f>
        <v>0</v>
      </c>
      <c r="U36" s="352">
        <f t="shared" ref="U36:AE36" si="114">IFERROR(U35/$S35,"-")</f>
        <v>0</v>
      </c>
      <c r="V36" s="352">
        <f t="shared" si="114"/>
        <v>3.0769230769230769E-3</v>
      </c>
      <c r="W36" s="352">
        <f t="shared" si="114"/>
        <v>3.0769230769230769E-3</v>
      </c>
      <c r="X36" s="352">
        <f t="shared" si="114"/>
        <v>1.8461538461538463E-2</v>
      </c>
      <c r="Y36" s="352">
        <f t="shared" si="114"/>
        <v>3.6923076923076927E-2</v>
      </c>
      <c r="Z36" s="448">
        <f t="shared" si="114"/>
        <v>9.8461538461538461E-2</v>
      </c>
      <c r="AA36" s="448">
        <f t="shared" si="114"/>
        <v>0.50769230769230766</v>
      </c>
      <c r="AB36" s="448">
        <f t="shared" si="114"/>
        <v>0.22461538461538461</v>
      </c>
      <c r="AC36" s="448">
        <f t="shared" si="114"/>
        <v>8.9230769230769225E-2</v>
      </c>
      <c r="AD36" s="448">
        <f t="shared" si="114"/>
        <v>1.8461538461538463E-2</v>
      </c>
      <c r="AE36" s="448">
        <f t="shared" si="114"/>
        <v>0</v>
      </c>
      <c r="AF36" s="351"/>
      <c r="AG36" s="352">
        <f>IFERROR(AG35/$AF35,"-")</f>
        <v>7.6923076923076927E-2</v>
      </c>
      <c r="AH36" s="352">
        <f t="shared" ref="AH36:AR36" si="115">IFERROR(AH35/$AF35,"-")</f>
        <v>0.11538461538461539</v>
      </c>
      <c r="AI36" s="352">
        <f t="shared" si="115"/>
        <v>0.11538461538461539</v>
      </c>
      <c r="AJ36" s="352">
        <f t="shared" si="115"/>
        <v>0.11538461538461539</v>
      </c>
      <c r="AK36" s="352">
        <f t="shared" si="115"/>
        <v>3.8461538461538464E-2</v>
      </c>
      <c r="AL36" s="352">
        <f t="shared" si="115"/>
        <v>1.9230769230769232E-2</v>
      </c>
      <c r="AM36" s="398">
        <f t="shared" si="115"/>
        <v>3.8461538461538464E-2</v>
      </c>
      <c r="AN36" s="398">
        <f t="shared" si="115"/>
        <v>0.17307692307692307</v>
      </c>
      <c r="AO36" s="398">
        <f t="shared" si="115"/>
        <v>1.9230769230769232E-2</v>
      </c>
      <c r="AP36" s="398">
        <f t="shared" si="115"/>
        <v>0</v>
      </c>
      <c r="AQ36" s="444">
        <f t="shared" si="115"/>
        <v>0.28846153846153844</v>
      </c>
      <c r="AR36" s="355">
        <f t="shared" si="115"/>
        <v>0</v>
      </c>
      <c r="AT36" s="51">
        <f t="shared" si="6"/>
        <v>1</v>
      </c>
      <c r="AU36" s="51">
        <f t="shared" si="7"/>
        <v>0.99999999999999989</v>
      </c>
      <c r="AV36" s="51">
        <f t="shared" si="10"/>
        <v>1</v>
      </c>
      <c r="AW36" s="41">
        <f t="shared" ref="AW36:AY36" si="116">1-AT36</f>
        <v>0</v>
      </c>
      <c r="AX36" s="41">
        <f t="shared" si="116"/>
        <v>0</v>
      </c>
      <c r="AY36" s="41">
        <f t="shared" si="116"/>
        <v>0</v>
      </c>
    </row>
    <row r="37" spans="2:51" ht="27.9" customHeight="1" thickTop="1" x14ac:dyDescent="0.2">
      <c r="B37" s="78"/>
      <c r="C37" s="329" t="s">
        <v>261</v>
      </c>
      <c r="D37" s="449">
        <f>D27+D29+D31+D33</f>
        <v>265</v>
      </c>
      <c r="E37" s="449">
        <f>E27+E29+E31+E33</f>
        <v>204</v>
      </c>
      <c r="F37" s="375">
        <f>SUM(G37:R37)</f>
        <v>199</v>
      </c>
      <c r="G37" s="385">
        <f t="shared" ref="G37:R37" si="117">T37+AG37</f>
        <v>0</v>
      </c>
      <c r="H37" s="385">
        <f t="shared" si="117"/>
        <v>1</v>
      </c>
      <c r="I37" s="385">
        <f t="shared" si="117"/>
        <v>1</v>
      </c>
      <c r="J37" s="385">
        <f t="shared" si="117"/>
        <v>1</v>
      </c>
      <c r="K37" s="385">
        <f t="shared" si="117"/>
        <v>3</v>
      </c>
      <c r="L37" s="385">
        <f t="shared" si="117"/>
        <v>11</v>
      </c>
      <c r="M37" s="385">
        <f t="shared" si="117"/>
        <v>13</v>
      </c>
      <c r="N37" s="385">
        <f t="shared" si="117"/>
        <v>82</v>
      </c>
      <c r="O37" s="385">
        <f t="shared" si="117"/>
        <v>71</v>
      </c>
      <c r="P37" s="385">
        <f t="shared" si="117"/>
        <v>10</v>
      </c>
      <c r="Q37" s="385">
        <f t="shared" si="117"/>
        <v>3</v>
      </c>
      <c r="R37" s="386">
        <f t="shared" si="117"/>
        <v>3</v>
      </c>
      <c r="S37" s="375">
        <f>SUM(T37:AE37)</f>
        <v>146</v>
      </c>
      <c r="T37" s="385">
        <f t="shared" ref="T37:AE37" si="118">T27+T29+T31+T33</f>
        <v>0</v>
      </c>
      <c r="U37" s="385">
        <f t="shared" si="118"/>
        <v>1</v>
      </c>
      <c r="V37" s="385">
        <f t="shared" si="118"/>
        <v>1</v>
      </c>
      <c r="W37" s="385">
        <f t="shared" si="118"/>
        <v>1</v>
      </c>
      <c r="X37" s="385">
        <f t="shared" si="118"/>
        <v>2</v>
      </c>
      <c r="Y37" s="385">
        <f t="shared" si="118"/>
        <v>8</v>
      </c>
      <c r="Z37" s="385">
        <f t="shared" si="118"/>
        <v>11</v>
      </c>
      <c r="AA37" s="385">
        <f t="shared" si="118"/>
        <v>54</v>
      </c>
      <c r="AB37" s="385">
        <f t="shared" si="118"/>
        <v>58</v>
      </c>
      <c r="AC37" s="385">
        <f t="shared" si="118"/>
        <v>4</v>
      </c>
      <c r="AD37" s="385">
        <f t="shared" si="118"/>
        <v>3</v>
      </c>
      <c r="AE37" s="387">
        <f t="shared" si="118"/>
        <v>3</v>
      </c>
      <c r="AF37" s="375">
        <f>SUM(AG37:AR37)</f>
        <v>53</v>
      </c>
      <c r="AG37" s="385">
        <f t="shared" ref="AG37:AR37" si="119">AG27+AG29+AG31+AG33</f>
        <v>0</v>
      </c>
      <c r="AH37" s="385">
        <f t="shared" si="119"/>
        <v>0</v>
      </c>
      <c r="AI37" s="385">
        <f t="shared" si="119"/>
        <v>0</v>
      </c>
      <c r="AJ37" s="385">
        <f t="shared" si="119"/>
        <v>0</v>
      </c>
      <c r="AK37" s="385">
        <f t="shared" si="119"/>
        <v>1</v>
      </c>
      <c r="AL37" s="385">
        <f t="shared" si="119"/>
        <v>3</v>
      </c>
      <c r="AM37" s="385">
        <f t="shared" si="119"/>
        <v>2</v>
      </c>
      <c r="AN37" s="385">
        <f t="shared" si="119"/>
        <v>28</v>
      </c>
      <c r="AO37" s="385">
        <f t="shared" si="119"/>
        <v>13</v>
      </c>
      <c r="AP37" s="385">
        <f t="shared" si="119"/>
        <v>6</v>
      </c>
      <c r="AQ37" s="385">
        <f t="shared" si="119"/>
        <v>0</v>
      </c>
      <c r="AR37" s="387">
        <f t="shared" si="119"/>
        <v>0</v>
      </c>
      <c r="AT37" s="11">
        <f t="shared" si="6"/>
        <v>199</v>
      </c>
      <c r="AU37" s="11">
        <f t="shared" si="7"/>
        <v>146</v>
      </c>
      <c r="AV37" s="11">
        <f t="shared" si="10"/>
        <v>53</v>
      </c>
      <c r="AW37" s="41">
        <f t="shared" ref="AW37" si="120">AT37-F37</f>
        <v>0</v>
      </c>
      <c r="AX37" s="41">
        <f t="shared" ref="AX37" si="121">AU37-S37</f>
        <v>0</v>
      </c>
      <c r="AY37" s="41">
        <f t="shared" ref="AY37" si="122">AV37-AF37</f>
        <v>0</v>
      </c>
    </row>
    <row r="38" spans="2:51" ht="27.9" customHeight="1" x14ac:dyDescent="0.2">
      <c r="B38" s="78"/>
      <c r="C38" s="331" t="s">
        <v>262</v>
      </c>
      <c r="D38" s="450"/>
      <c r="E38" s="450"/>
      <c r="F38" s="372"/>
      <c r="G38" s="435">
        <f>IFERROR(G37/$F37,"-")</f>
        <v>0</v>
      </c>
      <c r="H38" s="435">
        <f t="shared" ref="H38:R38" si="123">IFERROR(H37/$F37,"-")</f>
        <v>5.0251256281407036E-3</v>
      </c>
      <c r="I38" s="435">
        <f t="shared" si="123"/>
        <v>5.0251256281407036E-3</v>
      </c>
      <c r="J38" s="435">
        <f t="shared" si="123"/>
        <v>5.0251256281407036E-3</v>
      </c>
      <c r="K38" s="435">
        <f t="shared" si="123"/>
        <v>1.507537688442211E-2</v>
      </c>
      <c r="L38" s="435">
        <f t="shared" si="123"/>
        <v>5.5276381909547742E-2</v>
      </c>
      <c r="M38" s="356">
        <f t="shared" si="123"/>
        <v>6.5326633165829151E-2</v>
      </c>
      <c r="N38" s="356">
        <f t="shared" si="123"/>
        <v>0.4120603015075377</v>
      </c>
      <c r="O38" s="356">
        <f t="shared" si="123"/>
        <v>0.35678391959798994</v>
      </c>
      <c r="P38" s="356">
        <f t="shared" si="123"/>
        <v>5.0251256281407038E-2</v>
      </c>
      <c r="Q38" s="393">
        <f t="shared" si="123"/>
        <v>1.507537688442211E-2</v>
      </c>
      <c r="R38" s="436">
        <f t="shared" si="123"/>
        <v>1.507537688442211E-2</v>
      </c>
      <c r="S38" s="372"/>
      <c r="T38" s="435">
        <f>IFERROR(T37/$S37,"-")</f>
        <v>0</v>
      </c>
      <c r="U38" s="435">
        <f t="shared" ref="U38:AE38" si="124">IFERROR(U37/$S37,"-")</f>
        <v>6.8493150684931503E-3</v>
      </c>
      <c r="V38" s="435">
        <f t="shared" si="124"/>
        <v>6.8493150684931503E-3</v>
      </c>
      <c r="W38" s="435">
        <f t="shared" si="124"/>
        <v>6.8493150684931503E-3</v>
      </c>
      <c r="X38" s="435">
        <f t="shared" si="124"/>
        <v>1.3698630136986301E-2</v>
      </c>
      <c r="Y38" s="435">
        <f t="shared" si="124"/>
        <v>5.4794520547945202E-2</v>
      </c>
      <c r="Z38" s="442">
        <f t="shared" si="124"/>
        <v>7.5342465753424653E-2</v>
      </c>
      <c r="AA38" s="442">
        <f t="shared" si="124"/>
        <v>0.36986301369863012</v>
      </c>
      <c r="AB38" s="442">
        <f t="shared" si="124"/>
        <v>0.39726027397260272</v>
      </c>
      <c r="AC38" s="442">
        <f t="shared" si="124"/>
        <v>2.7397260273972601E-2</v>
      </c>
      <c r="AD38" s="442">
        <f t="shared" si="124"/>
        <v>2.0547945205479451E-2</v>
      </c>
      <c r="AE38" s="442">
        <f t="shared" si="124"/>
        <v>2.0547945205479451E-2</v>
      </c>
      <c r="AF38" s="372"/>
      <c r="AG38" s="435">
        <f>IFERROR(AG37/$AF37,"-")</f>
        <v>0</v>
      </c>
      <c r="AH38" s="435">
        <f t="shared" ref="AH38:AR38" si="125">IFERROR(AH37/$AF37,"-")</f>
        <v>0</v>
      </c>
      <c r="AI38" s="435">
        <f t="shared" si="125"/>
        <v>0</v>
      </c>
      <c r="AJ38" s="435">
        <f t="shared" si="125"/>
        <v>0</v>
      </c>
      <c r="AK38" s="435">
        <f t="shared" si="125"/>
        <v>1.8867924528301886E-2</v>
      </c>
      <c r="AL38" s="435">
        <f t="shared" si="125"/>
        <v>5.6603773584905662E-2</v>
      </c>
      <c r="AM38" s="356">
        <f t="shared" si="125"/>
        <v>3.7735849056603772E-2</v>
      </c>
      <c r="AN38" s="356">
        <f t="shared" si="125"/>
        <v>0.52830188679245282</v>
      </c>
      <c r="AO38" s="356">
        <f t="shared" si="125"/>
        <v>0.24528301886792453</v>
      </c>
      <c r="AP38" s="356">
        <f t="shared" si="125"/>
        <v>0.11320754716981132</v>
      </c>
      <c r="AQ38" s="393">
        <f t="shared" si="125"/>
        <v>0</v>
      </c>
      <c r="AR38" s="441">
        <f t="shared" si="125"/>
        <v>0</v>
      </c>
      <c r="AT38" s="51">
        <f t="shared" si="6"/>
        <v>0.99999999999999989</v>
      </c>
      <c r="AU38" s="51">
        <f t="shared" si="7"/>
        <v>0.99999999999999989</v>
      </c>
      <c r="AV38" s="51">
        <f t="shared" si="10"/>
        <v>1</v>
      </c>
      <c r="AW38" s="41">
        <f t="shared" ref="AW38:AY38" si="126">1-AT38</f>
        <v>0</v>
      </c>
      <c r="AX38" s="41">
        <f t="shared" si="126"/>
        <v>0</v>
      </c>
      <c r="AY38" s="41">
        <f t="shared" si="126"/>
        <v>0</v>
      </c>
    </row>
    <row r="39" spans="2:51" ht="27.9" customHeight="1" x14ac:dyDescent="0.2">
      <c r="B39" s="78"/>
      <c r="C39" s="329" t="s">
        <v>261</v>
      </c>
      <c r="D39" s="451">
        <f>D29+D31+D33+D35</f>
        <v>134</v>
      </c>
      <c r="E39" s="451">
        <f>E29+E31+E33+E35</f>
        <v>110</v>
      </c>
      <c r="F39" s="375">
        <f>SUM(G39:R39)</f>
        <v>532</v>
      </c>
      <c r="G39" s="385">
        <f t="shared" ref="G39:R39" si="127">T39+AG39</f>
        <v>4</v>
      </c>
      <c r="H39" s="385">
        <f t="shared" si="127"/>
        <v>7</v>
      </c>
      <c r="I39" s="385">
        <f t="shared" si="127"/>
        <v>7</v>
      </c>
      <c r="J39" s="385">
        <f t="shared" si="127"/>
        <v>7</v>
      </c>
      <c r="K39" s="385">
        <f t="shared" si="127"/>
        <v>9</v>
      </c>
      <c r="L39" s="385">
        <f t="shared" si="127"/>
        <v>20</v>
      </c>
      <c r="M39" s="385">
        <f t="shared" si="127"/>
        <v>45</v>
      </c>
      <c r="N39" s="385">
        <f t="shared" si="127"/>
        <v>240</v>
      </c>
      <c r="O39" s="385">
        <f t="shared" si="127"/>
        <v>129</v>
      </c>
      <c r="P39" s="385">
        <f t="shared" si="127"/>
        <v>38</v>
      </c>
      <c r="Q39" s="385">
        <f t="shared" si="127"/>
        <v>24</v>
      </c>
      <c r="R39" s="386">
        <f t="shared" si="127"/>
        <v>2</v>
      </c>
      <c r="S39" s="375">
        <f>SUM(T39:AE39)</f>
        <v>435</v>
      </c>
      <c r="T39" s="385">
        <f t="shared" ref="T39:AE39" si="128">T29+T31+T33+T35</f>
        <v>0</v>
      </c>
      <c r="U39" s="385">
        <f t="shared" si="128"/>
        <v>1</v>
      </c>
      <c r="V39" s="385">
        <f t="shared" si="128"/>
        <v>1</v>
      </c>
      <c r="W39" s="385">
        <f t="shared" si="128"/>
        <v>1</v>
      </c>
      <c r="X39" s="385">
        <f t="shared" si="128"/>
        <v>6</v>
      </c>
      <c r="Y39" s="385">
        <f t="shared" si="128"/>
        <v>17</v>
      </c>
      <c r="Z39" s="385">
        <f t="shared" si="128"/>
        <v>41</v>
      </c>
      <c r="AA39" s="385">
        <f t="shared" si="128"/>
        <v>208</v>
      </c>
      <c r="AB39" s="385">
        <f t="shared" si="128"/>
        <v>117</v>
      </c>
      <c r="AC39" s="385">
        <f t="shared" si="128"/>
        <v>32</v>
      </c>
      <c r="AD39" s="385">
        <f t="shared" si="128"/>
        <v>9</v>
      </c>
      <c r="AE39" s="387">
        <f t="shared" si="128"/>
        <v>2</v>
      </c>
      <c r="AF39" s="375">
        <f>SUM(AG39:AR39)</f>
        <v>97</v>
      </c>
      <c r="AG39" s="385">
        <f t="shared" ref="AG39:AR39" si="129">AG29+AG31+AG33+AG35</f>
        <v>4</v>
      </c>
      <c r="AH39" s="385">
        <f t="shared" si="129"/>
        <v>6</v>
      </c>
      <c r="AI39" s="385">
        <f t="shared" si="129"/>
        <v>6</v>
      </c>
      <c r="AJ39" s="385">
        <f t="shared" si="129"/>
        <v>6</v>
      </c>
      <c r="AK39" s="385">
        <f t="shared" si="129"/>
        <v>3</v>
      </c>
      <c r="AL39" s="385">
        <f t="shared" si="129"/>
        <v>3</v>
      </c>
      <c r="AM39" s="385">
        <f t="shared" si="129"/>
        <v>4</v>
      </c>
      <c r="AN39" s="385">
        <f t="shared" si="129"/>
        <v>32</v>
      </c>
      <c r="AO39" s="385">
        <f t="shared" si="129"/>
        <v>12</v>
      </c>
      <c r="AP39" s="385">
        <f t="shared" si="129"/>
        <v>6</v>
      </c>
      <c r="AQ39" s="385">
        <f t="shared" si="129"/>
        <v>15</v>
      </c>
      <c r="AR39" s="387">
        <f t="shared" si="129"/>
        <v>0</v>
      </c>
      <c r="AT39" s="11">
        <f t="shared" si="6"/>
        <v>532</v>
      </c>
      <c r="AU39" s="11">
        <f t="shared" si="7"/>
        <v>435</v>
      </c>
      <c r="AV39" s="11">
        <f t="shared" si="10"/>
        <v>97</v>
      </c>
      <c r="AW39" s="41">
        <f t="shared" ref="AW39" si="130">AT39-F39</f>
        <v>0</v>
      </c>
      <c r="AX39" s="41">
        <f t="shared" ref="AX39" si="131">AU39-S39</f>
        <v>0</v>
      </c>
      <c r="AY39" s="41">
        <f t="shared" ref="AY39" si="132">AV39-AF39</f>
        <v>0</v>
      </c>
    </row>
    <row r="40" spans="2:51" ht="27.9" customHeight="1" thickBot="1" x14ac:dyDescent="0.25">
      <c r="B40" s="125"/>
      <c r="C40" s="331" t="s">
        <v>263</v>
      </c>
      <c r="D40" s="450"/>
      <c r="E40" s="450"/>
      <c r="F40" s="409"/>
      <c r="G40" s="410">
        <f>IFERROR(G39/$F39,"-")</f>
        <v>7.5187969924812026E-3</v>
      </c>
      <c r="H40" s="410">
        <f t="shared" ref="H40:R40" si="133">IFERROR(H39/$F39,"-")</f>
        <v>1.3157894736842105E-2</v>
      </c>
      <c r="I40" s="410">
        <f t="shared" si="133"/>
        <v>1.3157894736842105E-2</v>
      </c>
      <c r="J40" s="410">
        <f t="shared" si="133"/>
        <v>1.3157894736842105E-2</v>
      </c>
      <c r="K40" s="410">
        <f t="shared" si="133"/>
        <v>1.6917293233082706E-2</v>
      </c>
      <c r="L40" s="410">
        <f t="shared" si="133"/>
        <v>3.7593984962406013E-2</v>
      </c>
      <c r="M40" s="411">
        <f t="shared" si="133"/>
        <v>8.4586466165413529E-2</v>
      </c>
      <c r="N40" s="411">
        <f t="shared" si="133"/>
        <v>0.45112781954887216</v>
      </c>
      <c r="O40" s="411">
        <f t="shared" si="133"/>
        <v>0.2424812030075188</v>
      </c>
      <c r="P40" s="411">
        <f t="shared" si="133"/>
        <v>7.1428571428571425E-2</v>
      </c>
      <c r="Q40" s="414">
        <f t="shared" si="133"/>
        <v>4.5112781954887216E-2</v>
      </c>
      <c r="R40" s="412">
        <f t="shared" si="133"/>
        <v>3.7593984962406013E-3</v>
      </c>
      <c r="S40" s="413"/>
      <c r="T40" s="410">
        <f>IFERROR(T39/$S39,"-")</f>
        <v>0</v>
      </c>
      <c r="U40" s="410">
        <f t="shared" ref="U40:AE40" si="134">IFERROR(U39/$S39,"-")</f>
        <v>2.2988505747126436E-3</v>
      </c>
      <c r="V40" s="410">
        <f t="shared" si="134"/>
        <v>2.2988505747126436E-3</v>
      </c>
      <c r="W40" s="410">
        <f t="shared" si="134"/>
        <v>2.2988505747126436E-3</v>
      </c>
      <c r="X40" s="410">
        <f t="shared" si="134"/>
        <v>1.3793103448275862E-2</v>
      </c>
      <c r="Y40" s="410">
        <f t="shared" si="134"/>
        <v>3.9080459770114942E-2</v>
      </c>
      <c r="Z40" s="452">
        <f t="shared" si="134"/>
        <v>9.4252873563218389E-2</v>
      </c>
      <c r="AA40" s="452">
        <f t="shared" si="134"/>
        <v>0.47816091954022988</v>
      </c>
      <c r="AB40" s="452">
        <f t="shared" si="134"/>
        <v>0.26896551724137929</v>
      </c>
      <c r="AC40" s="452">
        <f t="shared" si="134"/>
        <v>7.3563218390804597E-2</v>
      </c>
      <c r="AD40" s="452">
        <f t="shared" si="134"/>
        <v>2.0689655172413793E-2</v>
      </c>
      <c r="AE40" s="452">
        <f t="shared" si="134"/>
        <v>4.5977011494252873E-3</v>
      </c>
      <c r="AF40" s="413"/>
      <c r="AG40" s="410">
        <f>IFERROR(AG39/$AF39,"-")</f>
        <v>4.1237113402061855E-2</v>
      </c>
      <c r="AH40" s="410">
        <f t="shared" ref="AH40:AR40" si="135">IFERROR(AH39/$AF39,"-")</f>
        <v>6.1855670103092786E-2</v>
      </c>
      <c r="AI40" s="410">
        <f t="shared" si="135"/>
        <v>6.1855670103092786E-2</v>
      </c>
      <c r="AJ40" s="410">
        <f t="shared" si="135"/>
        <v>6.1855670103092786E-2</v>
      </c>
      <c r="AK40" s="410">
        <f t="shared" si="135"/>
        <v>3.0927835051546393E-2</v>
      </c>
      <c r="AL40" s="410">
        <f t="shared" si="135"/>
        <v>3.0927835051546393E-2</v>
      </c>
      <c r="AM40" s="411">
        <f t="shared" si="135"/>
        <v>4.1237113402061855E-2</v>
      </c>
      <c r="AN40" s="411">
        <f t="shared" si="135"/>
        <v>0.32989690721649484</v>
      </c>
      <c r="AO40" s="411">
        <f t="shared" si="135"/>
        <v>0.12371134020618557</v>
      </c>
      <c r="AP40" s="411">
        <f t="shared" si="135"/>
        <v>6.1855670103092786E-2</v>
      </c>
      <c r="AQ40" s="414">
        <f t="shared" si="135"/>
        <v>0.15463917525773196</v>
      </c>
      <c r="AR40" s="415">
        <f t="shared" si="135"/>
        <v>0</v>
      </c>
      <c r="AT40" s="51">
        <f t="shared" si="6"/>
        <v>1</v>
      </c>
      <c r="AU40" s="51">
        <f t="shared" si="7"/>
        <v>1</v>
      </c>
      <c r="AV40" s="51">
        <f t="shared" si="10"/>
        <v>1</v>
      </c>
      <c r="AW40" s="41">
        <f t="shared" ref="AW40:AY40" si="136">1-AT40</f>
        <v>0</v>
      </c>
      <c r="AX40" s="41">
        <f t="shared" si="136"/>
        <v>0</v>
      </c>
      <c r="AY40" s="41">
        <f t="shared" si="136"/>
        <v>0</v>
      </c>
    </row>
    <row r="41" spans="2:51" x14ac:dyDescent="0.2">
      <c r="B41" s="11" t="s">
        <v>306</v>
      </c>
    </row>
    <row r="43" spans="2:51" x14ac:dyDescent="0.2">
      <c r="B43" s="11" t="s">
        <v>265</v>
      </c>
      <c r="D43" s="11">
        <f t="shared" ref="D43:E43" si="137">D25+D27+D29+D31+D33+D35</f>
        <v>360</v>
      </c>
      <c r="E43" s="11">
        <f t="shared" si="137"/>
        <v>267</v>
      </c>
      <c r="F43" s="11">
        <f>F25+F27+F29+F31+F33+F35</f>
        <v>583</v>
      </c>
      <c r="G43" s="11">
        <f t="shared" ref="G43:AR43" si="138">G25+G27+G29+G31+G33+G35</f>
        <v>4</v>
      </c>
      <c r="H43" s="11">
        <f>H25+H27+H29+H31+H33+H35</f>
        <v>7</v>
      </c>
      <c r="I43" s="11">
        <f>I25+I27+I29+I31+I33+I35</f>
        <v>8</v>
      </c>
      <c r="J43" s="11">
        <f t="shared" si="138"/>
        <v>8</v>
      </c>
      <c r="K43" s="11">
        <f t="shared" si="138"/>
        <v>11</v>
      </c>
      <c r="L43" s="11">
        <f t="shared" si="138"/>
        <v>25</v>
      </c>
      <c r="M43" s="11">
        <f t="shared" si="138"/>
        <v>48</v>
      </c>
      <c r="N43" s="11">
        <f t="shared" si="138"/>
        <v>259</v>
      </c>
      <c r="O43" s="11">
        <f t="shared" si="138"/>
        <v>146</v>
      </c>
      <c r="P43" s="11">
        <f t="shared" si="138"/>
        <v>40</v>
      </c>
      <c r="Q43" s="11">
        <f t="shared" si="138"/>
        <v>24</v>
      </c>
      <c r="R43" s="11">
        <f t="shared" si="138"/>
        <v>3</v>
      </c>
      <c r="S43" s="11">
        <f t="shared" si="138"/>
        <v>475</v>
      </c>
      <c r="T43" s="11">
        <f t="shared" si="138"/>
        <v>0</v>
      </c>
      <c r="U43" s="11">
        <f t="shared" si="138"/>
        <v>1</v>
      </c>
      <c r="V43" s="11">
        <f t="shared" si="138"/>
        <v>2</v>
      </c>
      <c r="W43" s="11">
        <f t="shared" si="138"/>
        <v>2</v>
      </c>
      <c r="X43" s="11">
        <f t="shared" si="138"/>
        <v>8</v>
      </c>
      <c r="Y43" s="11">
        <f t="shared" si="138"/>
        <v>21</v>
      </c>
      <c r="Z43" s="11">
        <f t="shared" si="138"/>
        <v>43</v>
      </c>
      <c r="AA43" s="11">
        <f t="shared" si="138"/>
        <v>220</v>
      </c>
      <c r="AB43" s="11">
        <f t="shared" si="138"/>
        <v>132</v>
      </c>
      <c r="AC43" s="11">
        <f t="shared" si="138"/>
        <v>34</v>
      </c>
      <c r="AD43" s="11">
        <f t="shared" si="138"/>
        <v>9</v>
      </c>
      <c r="AE43" s="11">
        <f t="shared" si="138"/>
        <v>3</v>
      </c>
      <c r="AF43" s="11">
        <f t="shared" si="138"/>
        <v>108</v>
      </c>
      <c r="AG43" s="11">
        <f t="shared" si="138"/>
        <v>4</v>
      </c>
      <c r="AH43" s="11">
        <f t="shared" si="138"/>
        <v>6</v>
      </c>
      <c r="AI43" s="11">
        <f t="shared" si="138"/>
        <v>6</v>
      </c>
      <c r="AJ43" s="11">
        <f t="shared" si="138"/>
        <v>6</v>
      </c>
      <c r="AK43" s="11">
        <f t="shared" si="138"/>
        <v>3</v>
      </c>
      <c r="AL43" s="11">
        <f t="shared" si="138"/>
        <v>4</v>
      </c>
      <c r="AM43" s="11">
        <f t="shared" si="138"/>
        <v>5</v>
      </c>
      <c r="AN43" s="11">
        <f t="shared" si="138"/>
        <v>39</v>
      </c>
      <c r="AO43" s="11">
        <f t="shared" si="138"/>
        <v>14</v>
      </c>
      <c r="AP43" s="11">
        <f t="shared" si="138"/>
        <v>6</v>
      </c>
      <c r="AQ43" s="11">
        <f t="shared" si="138"/>
        <v>15</v>
      </c>
      <c r="AR43" s="11">
        <f t="shared" si="138"/>
        <v>0</v>
      </c>
    </row>
    <row r="44" spans="2:51" ht="15" customHeight="1" x14ac:dyDescent="0.2">
      <c r="B44" t="s">
        <v>307</v>
      </c>
      <c r="G44" s="51">
        <f>G43/F43</f>
        <v>6.8610634648370496E-3</v>
      </c>
      <c r="H44" s="51">
        <f>H43/F43</f>
        <v>1.2006861063464836E-2</v>
      </c>
      <c r="I44" s="51">
        <f>I43/F43</f>
        <v>1.3722126929674099E-2</v>
      </c>
      <c r="J44" s="51">
        <f>J43/F43</f>
        <v>1.3722126929674099E-2</v>
      </c>
      <c r="K44" s="51">
        <f>K43/F43</f>
        <v>1.8867924528301886E-2</v>
      </c>
      <c r="L44" s="51">
        <f>L43/F43</f>
        <v>4.2881646655231559E-2</v>
      </c>
      <c r="M44" s="51">
        <f>M43/F43</f>
        <v>8.2332761578044603E-2</v>
      </c>
      <c r="N44" s="51">
        <f>N43/F43</f>
        <v>0.444253859348199</v>
      </c>
      <c r="O44" s="51">
        <f>O43/F43</f>
        <v>0.2504288164665523</v>
      </c>
      <c r="P44" s="51">
        <f>P43/F43</f>
        <v>6.86106346483705E-2</v>
      </c>
      <c r="Q44" s="51">
        <f>Q43/F43</f>
        <v>4.1166380789022301E-2</v>
      </c>
      <c r="R44" s="51">
        <f>R43/F43</f>
        <v>5.1457975986277877E-3</v>
      </c>
      <c r="S44" s="51"/>
      <c r="T44" s="51">
        <f>T43/S43</f>
        <v>0</v>
      </c>
      <c r="U44" s="51">
        <f>U43/S43</f>
        <v>2.1052631578947368E-3</v>
      </c>
      <c r="V44" s="51">
        <f>V43/S43</f>
        <v>4.2105263157894736E-3</v>
      </c>
      <c r="W44" s="51">
        <f>W43/S43</f>
        <v>4.2105263157894736E-3</v>
      </c>
      <c r="X44" s="51">
        <f>X43/S43</f>
        <v>1.6842105263157894E-2</v>
      </c>
      <c r="Y44" s="51">
        <f>Y43/S43</f>
        <v>4.4210526315789471E-2</v>
      </c>
      <c r="Z44" s="51">
        <f>Z43/S43</f>
        <v>9.0526315789473691E-2</v>
      </c>
      <c r="AA44" s="51">
        <f>AA43/S43</f>
        <v>0.4631578947368421</v>
      </c>
      <c r="AB44" s="51">
        <f>AB43/S43</f>
        <v>0.27789473684210525</v>
      </c>
      <c r="AC44" s="51">
        <f>AC43/S43</f>
        <v>7.1578947368421048E-2</v>
      </c>
      <c r="AD44" s="51">
        <f>AD43/S43</f>
        <v>1.8947368421052633E-2</v>
      </c>
      <c r="AE44" s="51">
        <f>AE43/S43</f>
        <v>6.3157894736842104E-3</v>
      </c>
      <c r="AF44" s="51"/>
      <c r="AG44" s="51">
        <f>AG43/AF43</f>
        <v>3.7037037037037035E-2</v>
      </c>
      <c r="AH44" s="51">
        <f>AH43/AF43</f>
        <v>5.5555555555555552E-2</v>
      </c>
      <c r="AI44" s="51">
        <f>AI43/AF43</f>
        <v>5.5555555555555552E-2</v>
      </c>
      <c r="AJ44" s="51">
        <f>AJ43/AF43</f>
        <v>5.5555555555555552E-2</v>
      </c>
      <c r="AK44" s="51">
        <f>AK43/AF43</f>
        <v>2.7777777777777776E-2</v>
      </c>
      <c r="AL44" s="51">
        <f>AL43/AF43</f>
        <v>3.7037037037037035E-2</v>
      </c>
      <c r="AM44" s="51">
        <f>AM43/AF43</f>
        <v>4.6296296296296294E-2</v>
      </c>
      <c r="AN44" s="51">
        <f>AN43/AF43</f>
        <v>0.3611111111111111</v>
      </c>
      <c r="AO44" s="51">
        <f>AO43/AF43</f>
        <v>0.12962962962962962</v>
      </c>
      <c r="AP44" s="51">
        <f>AP43/AF43</f>
        <v>5.5555555555555552E-2</v>
      </c>
      <c r="AQ44" s="51">
        <f>AQ43/AF43</f>
        <v>0.1388888888888889</v>
      </c>
      <c r="AR44" s="51">
        <f>AR43/AF43</f>
        <v>0</v>
      </c>
    </row>
    <row r="45" spans="2:51" x14ac:dyDescent="0.2">
      <c r="B45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341"/>
      <c r="T45" s="341"/>
      <c r="U45" s="341"/>
      <c r="V45" s="341"/>
      <c r="W45" s="341"/>
      <c r="X45" s="341"/>
      <c r="Y45" s="341"/>
      <c r="Z45" s="341"/>
      <c r="AA45" s="341"/>
      <c r="AB45" s="341"/>
      <c r="AC45" s="341"/>
      <c r="AD45" s="341"/>
      <c r="AE45" s="341"/>
      <c r="AG45" s="341"/>
      <c r="AH45" s="341"/>
      <c r="AI45" s="341"/>
      <c r="AJ45" s="341"/>
      <c r="AK45" s="341"/>
      <c r="AL45" s="341"/>
      <c r="AM45" s="341"/>
      <c r="AN45" s="341"/>
      <c r="AO45" s="341"/>
      <c r="AP45" s="341"/>
      <c r="AQ45" s="341"/>
      <c r="AR45" s="341"/>
    </row>
    <row r="46" spans="2:51" x14ac:dyDescent="0.2">
      <c r="B46" t="s">
        <v>267</v>
      </c>
      <c r="D46" s="11">
        <f>D37+D35+D25</f>
        <v>360</v>
      </c>
      <c r="E46" s="11">
        <f t="shared" ref="E46:AR46" si="139">E37+E35+E25</f>
        <v>267</v>
      </c>
      <c r="F46" s="11">
        <f t="shared" si="139"/>
        <v>583</v>
      </c>
      <c r="G46" s="11">
        <f t="shared" si="139"/>
        <v>4</v>
      </c>
      <c r="H46" s="11">
        <f t="shared" si="139"/>
        <v>7</v>
      </c>
      <c r="I46" s="11">
        <f t="shared" si="139"/>
        <v>8</v>
      </c>
      <c r="J46" s="11">
        <f t="shared" si="139"/>
        <v>8</v>
      </c>
      <c r="K46" s="11">
        <f t="shared" si="139"/>
        <v>11</v>
      </c>
      <c r="L46" s="11">
        <f t="shared" si="139"/>
        <v>25</v>
      </c>
      <c r="M46" s="11">
        <f t="shared" si="139"/>
        <v>48</v>
      </c>
      <c r="N46" s="11">
        <f t="shared" si="139"/>
        <v>259</v>
      </c>
      <c r="O46" s="11">
        <f t="shared" si="139"/>
        <v>146</v>
      </c>
      <c r="P46" s="11">
        <f t="shared" si="139"/>
        <v>40</v>
      </c>
      <c r="Q46" s="11">
        <f t="shared" si="139"/>
        <v>24</v>
      </c>
      <c r="R46" s="11">
        <f t="shared" si="139"/>
        <v>3</v>
      </c>
      <c r="S46" s="11">
        <f t="shared" si="139"/>
        <v>475</v>
      </c>
      <c r="T46" s="11">
        <f t="shared" si="139"/>
        <v>0</v>
      </c>
      <c r="U46" s="11">
        <f t="shared" si="139"/>
        <v>1</v>
      </c>
      <c r="V46" s="11">
        <f t="shared" si="139"/>
        <v>2</v>
      </c>
      <c r="W46" s="11">
        <f t="shared" si="139"/>
        <v>2</v>
      </c>
      <c r="X46" s="11">
        <f t="shared" si="139"/>
        <v>8</v>
      </c>
      <c r="Y46" s="11">
        <f t="shared" si="139"/>
        <v>21</v>
      </c>
      <c r="Z46" s="11">
        <f t="shared" si="139"/>
        <v>43</v>
      </c>
      <c r="AA46" s="11">
        <f t="shared" si="139"/>
        <v>220</v>
      </c>
      <c r="AB46" s="11">
        <f t="shared" si="139"/>
        <v>132</v>
      </c>
      <c r="AC46" s="11">
        <f t="shared" si="139"/>
        <v>34</v>
      </c>
      <c r="AD46" s="11">
        <f t="shared" si="139"/>
        <v>9</v>
      </c>
      <c r="AE46" s="11">
        <f t="shared" si="139"/>
        <v>3</v>
      </c>
      <c r="AF46" s="11">
        <f t="shared" si="139"/>
        <v>108</v>
      </c>
      <c r="AG46" s="11">
        <f t="shared" si="139"/>
        <v>4</v>
      </c>
      <c r="AH46" s="11">
        <f t="shared" si="139"/>
        <v>6</v>
      </c>
      <c r="AI46" s="11">
        <f t="shared" si="139"/>
        <v>6</v>
      </c>
      <c r="AJ46" s="11">
        <f t="shared" si="139"/>
        <v>6</v>
      </c>
      <c r="AK46" s="11">
        <f t="shared" si="139"/>
        <v>3</v>
      </c>
      <c r="AL46" s="11">
        <f t="shared" si="139"/>
        <v>4</v>
      </c>
      <c r="AM46" s="11">
        <f t="shared" si="139"/>
        <v>5</v>
      </c>
      <c r="AN46" s="11">
        <f t="shared" si="139"/>
        <v>39</v>
      </c>
      <c r="AO46" s="11">
        <f t="shared" si="139"/>
        <v>14</v>
      </c>
      <c r="AP46" s="11">
        <f t="shared" si="139"/>
        <v>6</v>
      </c>
      <c r="AQ46" s="11">
        <f t="shared" si="139"/>
        <v>15</v>
      </c>
      <c r="AR46" s="11">
        <f t="shared" si="139"/>
        <v>0</v>
      </c>
    </row>
    <row r="47" spans="2:51" ht="14.25" customHeight="1" x14ac:dyDescent="0.2">
      <c r="B47"/>
      <c r="D47" s="11">
        <f>D39+D27+D25</f>
        <v>360</v>
      </c>
      <c r="E47" s="11">
        <f t="shared" ref="E47:AR47" si="140">E39+E27+E25</f>
        <v>267</v>
      </c>
      <c r="F47" s="11">
        <f t="shared" si="140"/>
        <v>583</v>
      </c>
      <c r="G47" s="11">
        <f t="shared" si="140"/>
        <v>4</v>
      </c>
      <c r="H47" s="11">
        <f t="shared" si="140"/>
        <v>7</v>
      </c>
      <c r="I47" s="11">
        <f t="shared" si="140"/>
        <v>8</v>
      </c>
      <c r="J47" s="11">
        <f t="shared" si="140"/>
        <v>8</v>
      </c>
      <c r="K47" s="11">
        <f t="shared" si="140"/>
        <v>11</v>
      </c>
      <c r="L47" s="11">
        <f t="shared" si="140"/>
        <v>25</v>
      </c>
      <c r="M47" s="11">
        <f t="shared" si="140"/>
        <v>48</v>
      </c>
      <c r="N47" s="11">
        <f t="shared" si="140"/>
        <v>259</v>
      </c>
      <c r="O47" s="11">
        <f t="shared" si="140"/>
        <v>146</v>
      </c>
      <c r="P47" s="11">
        <f t="shared" si="140"/>
        <v>40</v>
      </c>
      <c r="Q47" s="11">
        <f t="shared" si="140"/>
        <v>24</v>
      </c>
      <c r="R47" s="11">
        <f t="shared" si="140"/>
        <v>3</v>
      </c>
      <c r="S47" s="11">
        <f t="shared" si="140"/>
        <v>475</v>
      </c>
      <c r="T47" s="11">
        <f t="shared" si="140"/>
        <v>0</v>
      </c>
      <c r="U47" s="11">
        <f t="shared" si="140"/>
        <v>1</v>
      </c>
      <c r="V47" s="11">
        <f t="shared" si="140"/>
        <v>2</v>
      </c>
      <c r="W47" s="11">
        <f t="shared" si="140"/>
        <v>2</v>
      </c>
      <c r="X47" s="11">
        <f t="shared" si="140"/>
        <v>8</v>
      </c>
      <c r="Y47" s="11">
        <f t="shared" si="140"/>
        <v>21</v>
      </c>
      <c r="Z47" s="11">
        <f t="shared" si="140"/>
        <v>43</v>
      </c>
      <c r="AA47" s="11">
        <f t="shared" si="140"/>
        <v>220</v>
      </c>
      <c r="AB47" s="11">
        <f t="shared" si="140"/>
        <v>132</v>
      </c>
      <c r="AC47" s="11">
        <f t="shared" si="140"/>
        <v>34</v>
      </c>
      <c r="AD47" s="11">
        <f t="shared" si="140"/>
        <v>9</v>
      </c>
      <c r="AE47" s="11">
        <f t="shared" si="140"/>
        <v>3</v>
      </c>
      <c r="AF47" s="11">
        <f t="shared" si="140"/>
        <v>108</v>
      </c>
      <c r="AG47" s="11">
        <f t="shared" si="140"/>
        <v>4</v>
      </c>
      <c r="AH47" s="11">
        <f t="shared" si="140"/>
        <v>6</v>
      </c>
      <c r="AI47" s="11">
        <f t="shared" si="140"/>
        <v>6</v>
      </c>
      <c r="AJ47" s="11">
        <f t="shared" si="140"/>
        <v>6</v>
      </c>
      <c r="AK47" s="11">
        <f t="shared" si="140"/>
        <v>3</v>
      </c>
      <c r="AL47" s="11">
        <f t="shared" si="140"/>
        <v>4</v>
      </c>
      <c r="AM47" s="11">
        <f t="shared" si="140"/>
        <v>5</v>
      </c>
      <c r="AN47" s="11">
        <f t="shared" si="140"/>
        <v>39</v>
      </c>
      <c r="AO47" s="11">
        <f t="shared" si="140"/>
        <v>14</v>
      </c>
      <c r="AP47" s="11">
        <f t="shared" si="140"/>
        <v>6</v>
      </c>
      <c r="AQ47" s="11">
        <f t="shared" si="140"/>
        <v>15</v>
      </c>
      <c r="AR47" s="11">
        <f t="shared" si="140"/>
        <v>0</v>
      </c>
    </row>
    <row r="48" spans="2:51" x14ac:dyDescent="0.2">
      <c r="B48"/>
    </row>
    <row r="49" spans="2:44" s="454" customFormat="1" ht="10.8" x14ac:dyDescent="0.15">
      <c r="B49" s="453" t="s">
        <v>238</v>
      </c>
      <c r="D49" s="455">
        <f t="shared" ref="D49:AR50" si="141">D43-D11</f>
        <v>0</v>
      </c>
      <c r="E49" s="455">
        <f t="shared" si="141"/>
        <v>0</v>
      </c>
      <c r="F49" s="455">
        <f t="shared" si="141"/>
        <v>0</v>
      </c>
      <c r="G49" s="455">
        <f t="shared" si="141"/>
        <v>0</v>
      </c>
      <c r="H49" s="455">
        <f t="shared" si="141"/>
        <v>0</v>
      </c>
      <c r="I49" s="455">
        <f t="shared" si="141"/>
        <v>0</v>
      </c>
      <c r="J49" s="455">
        <f t="shared" si="141"/>
        <v>0</v>
      </c>
      <c r="K49" s="455">
        <f t="shared" si="141"/>
        <v>0</v>
      </c>
      <c r="L49" s="455">
        <f t="shared" si="141"/>
        <v>0</v>
      </c>
      <c r="M49" s="455">
        <f t="shared" si="141"/>
        <v>0</v>
      </c>
      <c r="N49" s="455">
        <f t="shared" si="141"/>
        <v>0</v>
      </c>
      <c r="O49" s="455">
        <f t="shared" si="141"/>
        <v>0</v>
      </c>
      <c r="P49" s="455">
        <f t="shared" si="141"/>
        <v>0</v>
      </c>
      <c r="Q49" s="455">
        <f t="shared" si="141"/>
        <v>0</v>
      </c>
      <c r="R49" s="455">
        <f t="shared" si="141"/>
        <v>0</v>
      </c>
      <c r="S49" s="455">
        <f t="shared" si="141"/>
        <v>0</v>
      </c>
      <c r="T49" s="455">
        <f t="shared" si="141"/>
        <v>0</v>
      </c>
      <c r="U49" s="455">
        <f t="shared" si="141"/>
        <v>0</v>
      </c>
      <c r="V49" s="455">
        <f t="shared" si="141"/>
        <v>0</v>
      </c>
      <c r="W49" s="455">
        <f t="shared" si="141"/>
        <v>0</v>
      </c>
      <c r="X49" s="455">
        <f t="shared" si="141"/>
        <v>0</v>
      </c>
      <c r="Y49" s="455">
        <f t="shared" si="141"/>
        <v>0</v>
      </c>
      <c r="Z49" s="455">
        <f t="shared" si="141"/>
        <v>0</v>
      </c>
      <c r="AA49" s="455">
        <f t="shared" si="141"/>
        <v>0</v>
      </c>
      <c r="AB49" s="455">
        <f t="shared" si="141"/>
        <v>0</v>
      </c>
      <c r="AC49" s="455">
        <f t="shared" si="141"/>
        <v>0</v>
      </c>
      <c r="AD49" s="455">
        <f t="shared" si="141"/>
        <v>0</v>
      </c>
      <c r="AE49" s="455">
        <f t="shared" si="141"/>
        <v>0</v>
      </c>
      <c r="AF49" s="455">
        <f t="shared" si="141"/>
        <v>0</v>
      </c>
      <c r="AG49" s="455">
        <f t="shared" si="141"/>
        <v>0</v>
      </c>
      <c r="AH49" s="455">
        <f t="shared" si="141"/>
        <v>0</v>
      </c>
      <c r="AI49" s="455">
        <f t="shared" si="141"/>
        <v>0</v>
      </c>
      <c r="AJ49" s="455">
        <f t="shared" si="141"/>
        <v>0</v>
      </c>
      <c r="AK49" s="455">
        <f t="shared" si="141"/>
        <v>0</v>
      </c>
      <c r="AL49" s="455">
        <f t="shared" si="141"/>
        <v>0</v>
      </c>
      <c r="AM49" s="455">
        <f t="shared" si="141"/>
        <v>0</v>
      </c>
      <c r="AN49" s="455">
        <f t="shared" si="141"/>
        <v>0</v>
      </c>
      <c r="AO49" s="455">
        <f t="shared" si="141"/>
        <v>0</v>
      </c>
      <c r="AP49" s="455">
        <f t="shared" si="141"/>
        <v>0</v>
      </c>
      <c r="AQ49" s="455">
        <f t="shared" si="141"/>
        <v>0</v>
      </c>
      <c r="AR49" s="455">
        <f t="shared" si="141"/>
        <v>0</v>
      </c>
    </row>
    <row r="50" spans="2:44" s="454" customFormat="1" ht="10.8" x14ac:dyDescent="0.15">
      <c r="D50" s="455">
        <f>D44-D12</f>
        <v>0</v>
      </c>
      <c r="E50" s="455"/>
      <c r="F50" s="455"/>
      <c r="G50" s="455">
        <f t="shared" si="141"/>
        <v>0</v>
      </c>
      <c r="H50" s="455">
        <f t="shared" si="141"/>
        <v>0</v>
      </c>
      <c r="I50" s="455">
        <f t="shared" si="141"/>
        <v>0</v>
      </c>
      <c r="J50" s="455">
        <f t="shared" si="141"/>
        <v>0</v>
      </c>
      <c r="K50" s="455">
        <f t="shared" si="141"/>
        <v>0</v>
      </c>
      <c r="L50" s="455">
        <f t="shared" si="141"/>
        <v>0</v>
      </c>
      <c r="M50" s="455">
        <f t="shared" si="141"/>
        <v>0</v>
      </c>
      <c r="N50" s="455">
        <f t="shared" si="141"/>
        <v>0</v>
      </c>
      <c r="O50" s="455">
        <f t="shared" si="141"/>
        <v>0</v>
      </c>
      <c r="P50" s="455">
        <f t="shared" si="141"/>
        <v>0</v>
      </c>
      <c r="Q50" s="455">
        <f t="shared" si="141"/>
        <v>0</v>
      </c>
      <c r="R50" s="455">
        <f t="shared" si="141"/>
        <v>0</v>
      </c>
      <c r="S50" s="455"/>
      <c r="T50" s="455">
        <f t="shared" si="141"/>
        <v>0</v>
      </c>
      <c r="U50" s="455">
        <f t="shared" si="141"/>
        <v>0</v>
      </c>
      <c r="V50" s="455">
        <f t="shared" si="141"/>
        <v>0</v>
      </c>
      <c r="W50" s="455">
        <f t="shared" si="141"/>
        <v>0</v>
      </c>
      <c r="X50" s="455">
        <f t="shared" si="141"/>
        <v>0</v>
      </c>
      <c r="Y50" s="455">
        <f t="shared" si="141"/>
        <v>0</v>
      </c>
      <c r="Z50" s="455">
        <f t="shared" si="141"/>
        <v>0</v>
      </c>
      <c r="AA50" s="455">
        <f t="shared" si="141"/>
        <v>0</v>
      </c>
      <c r="AB50" s="455">
        <f t="shared" si="141"/>
        <v>0</v>
      </c>
      <c r="AC50" s="455">
        <f t="shared" si="141"/>
        <v>0</v>
      </c>
      <c r="AD50" s="455">
        <f t="shared" si="141"/>
        <v>0</v>
      </c>
      <c r="AE50" s="455">
        <f t="shared" si="141"/>
        <v>0</v>
      </c>
      <c r="AF50" s="455"/>
      <c r="AG50" s="455">
        <f t="shared" si="141"/>
        <v>0</v>
      </c>
      <c r="AH50" s="455">
        <f t="shared" si="141"/>
        <v>0</v>
      </c>
      <c r="AI50" s="455">
        <f t="shared" si="141"/>
        <v>0</v>
      </c>
      <c r="AJ50" s="455">
        <f t="shared" si="141"/>
        <v>0</v>
      </c>
      <c r="AK50" s="455">
        <f t="shared" si="141"/>
        <v>0</v>
      </c>
      <c r="AL50" s="455">
        <f t="shared" si="141"/>
        <v>0</v>
      </c>
      <c r="AM50" s="455">
        <f t="shared" si="141"/>
        <v>0</v>
      </c>
      <c r="AN50" s="455">
        <f t="shared" si="141"/>
        <v>0</v>
      </c>
      <c r="AO50" s="455">
        <f t="shared" si="141"/>
        <v>0</v>
      </c>
      <c r="AP50" s="455">
        <f t="shared" si="141"/>
        <v>0</v>
      </c>
      <c r="AQ50" s="455">
        <f t="shared" si="141"/>
        <v>0</v>
      </c>
      <c r="AR50" s="455">
        <f t="shared" si="141"/>
        <v>0</v>
      </c>
    </row>
    <row r="51" spans="2:44" s="454" customFormat="1" ht="13.5" customHeight="1" x14ac:dyDescent="0.15"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  <c r="AD51" s="455"/>
      <c r="AE51" s="455"/>
      <c r="AF51" s="455"/>
      <c r="AG51" s="455"/>
      <c r="AH51" s="455"/>
      <c r="AI51" s="455"/>
      <c r="AJ51" s="455"/>
      <c r="AK51" s="455"/>
      <c r="AL51" s="455"/>
      <c r="AM51" s="455"/>
      <c r="AN51" s="455"/>
      <c r="AO51" s="455"/>
      <c r="AP51" s="455"/>
      <c r="AQ51" s="455"/>
      <c r="AR51" s="455"/>
    </row>
    <row r="52" spans="2:44" s="454" customFormat="1" ht="10.8" x14ac:dyDescent="0.15">
      <c r="D52" s="455">
        <f>D46-D43</f>
        <v>0</v>
      </c>
      <c r="E52" s="455">
        <f t="shared" ref="E52:AR52" si="142">E46-E43</f>
        <v>0</v>
      </c>
      <c r="F52" s="455">
        <f t="shared" si="142"/>
        <v>0</v>
      </c>
      <c r="G52" s="455">
        <f t="shared" si="142"/>
        <v>0</v>
      </c>
      <c r="H52" s="455">
        <f t="shared" si="142"/>
        <v>0</v>
      </c>
      <c r="I52" s="455">
        <f t="shared" si="142"/>
        <v>0</v>
      </c>
      <c r="J52" s="455">
        <f t="shared" si="142"/>
        <v>0</v>
      </c>
      <c r="K52" s="455">
        <f t="shared" si="142"/>
        <v>0</v>
      </c>
      <c r="L52" s="455">
        <f t="shared" si="142"/>
        <v>0</v>
      </c>
      <c r="M52" s="455">
        <f t="shared" si="142"/>
        <v>0</v>
      </c>
      <c r="N52" s="455">
        <f t="shared" si="142"/>
        <v>0</v>
      </c>
      <c r="O52" s="455">
        <f t="shared" si="142"/>
        <v>0</v>
      </c>
      <c r="P52" s="455">
        <f t="shared" si="142"/>
        <v>0</v>
      </c>
      <c r="Q52" s="455">
        <f t="shared" si="142"/>
        <v>0</v>
      </c>
      <c r="R52" s="455">
        <f t="shared" si="142"/>
        <v>0</v>
      </c>
      <c r="S52" s="455">
        <f t="shared" si="142"/>
        <v>0</v>
      </c>
      <c r="T52" s="455">
        <f t="shared" si="142"/>
        <v>0</v>
      </c>
      <c r="U52" s="455">
        <f t="shared" si="142"/>
        <v>0</v>
      </c>
      <c r="V52" s="455">
        <f t="shared" si="142"/>
        <v>0</v>
      </c>
      <c r="W52" s="455">
        <f t="shared" si="142"/>
        <v>0</v>
      </c>
      <c r="X52" s="455">
        <f t="shared" si="142"/>
        <v>0</v>
      </c>
      <c r="Y52" s="455">
        <f t="shared" si="142"/>
        <v>0</v>
      </c>
      <c r="Z52" s="455">
        <f t="shared" si="142"/>
        <v>0</v>
      </c>
      <c r="AA52" s="455">
        <f>AA46-AA43</f>
        <v>0</v>
      </c>
      <c r="AB52" s="455">
        <f t="shared" si="142"/>
        <v>0</v>
      </c>
      <c r="AC52" s="455">
        <f t="shared" si="142"/>
        <v>0</v>
      </c>
      <c r="AD52" s="455">
        <f t="shared" si="142"/>
        <v>0</v>
      </c>
      <c r="AE52" s="455">
        <f t="shared" si="142"/>
        <v>0</v>
      </c>
      <c r="AF52" s="455">
        <f t="shared" si="142"/>
        <v>0</v>
      </c>
      <c r="AG52" s="455">
        <f t="shared" si="142"/>
        <v>0</v>
      </c>
      <c r="AH52" s="455">
        <f t="shared" si="142"/>
        <v>0</v>
      </c>
      <c r="AI52" s="455">
        <f t="shared" si="142"/>
        <v>0</v>
      </c>
      <c r="AJ52" s="455">
        <f t="shared" si="142"/>
        <v>0</v>
      </c>
      <c r="AK52" s="455">
        <f t="shared" si="142"/>
        <v>0</v>
      </c>
      <c r="AL52" s="455">
        <f t="shared" si="142"/>
        <v>0</v>
      </c>
      <c r="AM52" s="455">
        <f t="shared" si="142"/>
        <v>0</v>
      </c>
      <c r="AN52" s="455">
        <f t="shared" si="142"/>
        <v>0</v>
      </c>
      <c r="AO52" s="455">
        <f t="shared" si="142"/>
        <v>0</v>
      </c>
      <c r="AP52" s="455">
        <f t="shared" si="142"/>
        <v>0</v>
      </c>
      <c r="AQ52" s="455">
        <f t="shared" si="142"/>
        <v>0</v>
      </c>
      <c r="AR52" s="455">
        <f t="shared" si="142"/>
        <v>0</v>
      </c>
    </row>
    <row r="53" spans="2:44" s="454" customFormat="1" ht="13.5" customHeight="1" x14ac:dyDescent="0.15">
      <c r="D53" s="455">
        <f>D47-D43</f>
        <v>0</v>
      </c>
      <c r="E53" s="455">
        <f t="shared" ref="E53:AR53" si="143">E47-E43</f>
        <v>0</v>
      </c>
      <c r="F53" s="455">
        <f t="shared" si="143"/>
        <v>0</v>
      </c>
      <c r="G53" s="455">
        <f t="shared" si="143"/>
        <v>0</v>
      </c>
      <c r="H53" s="455">
        <f t="shared" si="143"/>
        <v>0</v>
      </c>
      <c r="I53" s="455">
        <f t="shared" si="143"/>
        <v>0</v>
      </c>
      <c r="J53" s="455">
        <f t="shared" si="143"/>
        <v>0</v>
      </c>
      <c r="K53" s="455">
        <f t="shared" si="143"/>
        <v>0</v>
      </c>
      <c r="L53" s="455">
        <f t="shared" si="143"/>
        <v>0</v>
      </c>
      <c r="M53" s="455">
        <f t="shared" si="143"/>
        <v>0</v>
      </c>
      <c r="N53" s="455">
        <f t="shared" si="143"/>
        <v>0</v>
      </c>
      <c r="O53" s="455">
        <f t="shared" si="143"/>
        <v>0</v>
      </c>
      <c r="P53" s="455">
        <f t="shared" si="143"/>
        <v>0</v>
      </c>
      <c r="Q53" s="455">
        <f t="shared" si="143"/>
        <v>0</v>
      </c>
      <c r="R53" s="455">
        <f t="shared" si="143"/>
        <v>0</v>
      </c>
      <c r="S53" s="455">
        <f t="shared" si="143"/>
        <v>0</v>
      </c>
      <c r="T53" s="455">
        <f t="shared" si="143"/>
        <v>0</v>
      </c>
      <c r="U53" s="455">
        <f t="shared" si="143"/>
        <v>0</v>
      </c>
      <c r="V53" s="455">
        <f t="shared" si="143"/>
        <v>0</v>
      </c>
      <c r="W53" s="455">
        <f t="shared" si="143"/>
        <v>0</v>
      </c>
      <c r="X53" s="455">
        <f t="shared" si="143"/>
        <v>0</v>
      </c>
      <c r="Y53" s="455">
        <f t="shared" si="143"/>
        <v>0</v>
      </c>
      <c r="Z53" s="455">
        <f t="shared" si="143"/>
        <v>0</v>
      </c>
      <c r="AA53" s="455">
        <f t="shared" si="143"/>
        <v>0</v>
      </c>
      <c r="AB53" s="455">
        <f t="shared" si="143"/>
        <v>0</v>
      </c>
      <c r="AC53" s="455">
        <f t="shared" si="143"/>
        <v>0</v>
      </c>
      <c r="AD53" s="455">
        <f t="shared" si="143"/>
        <v>0</v>
      </c>
      <c r="AE53" s="455">
        <f t="shared" si="143"/>
        <v>0</v>
      </c>
      <c r="AF53" s="455">
        <f t="shared" si="143"/>
        <v>0</v>
      </c>
      <c r="AG53" s="455">
        <f t="shared" si="143"/>
        <v>0</v>
      </c>
      <c r="AH53" s="455">
        <f t="shared" si="143"/>
        <v>0</v>
      </c>
      <c r="AI53" s="455">
        <f t="shared" si="143"/>
        <v>0</v>
      </c>
      <c r="AJ53" s="455">
        <f t="shared" si="143"/>
        <v>0</v>
      </c>
      <c r="AK53" s="455">
        <f t="shared" si="143"/>
        <v>0</v>
      </c>
      <c r="AL53" s="455">
        <f t="shared" si="143"/>
        <v>0</v>
      </c>
      <c r="AM53" s="455">
        <f t="shared" si="143"/>
        <v>0</v>
      </c>
      <c r="AN53" s="455">
        <f t="shared" si="143"/>
        <v>0</v>
      </c>
      <c r="AO53" s="455">
        <f t="shared" si="143"/>
        <v>0</v>
      </c>
      <c r="AP53" s="455">
        <f t="shared" si="143"/>
        <v>0</v>
      </c>
      <c r="AQ53" s="455">
        <f t="shared" si="143"/>
        <v>0</v>
      </c>
      <c r="AR53" s="455">
        <f t="shared" si="143"/>
        <v>0</v>
      </c>
    </row>
    <row r="56" spans="2:44" ht="13.5" customHeight="1" x14ac:dyDescent="0.2"/>
    <row r="58" spans="2:44" ht="13.5" customHeight="1" x14ac:dyDescent="0.2"/>
    <row r="60" spans="2:44" ht="13.5" customHeight="1" x14ac:dyDescent="0.2"/>
    <row r="64" spans="2:44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R8"/>
    <mergeCell ref="S8:AE8"/>
    <mergeCell ref="AF8:AR8"/>
    <mergeCell ref="F9:F10"/>
    <mergeCell ref="S9:S10"/>
    <mergeCell ref="AF9:AF10"/>
  </mergeCells>
  <phoneticPr fontId="3"/>
  <pageMargins left="0.70866141732283472" right="0.19685039370078741" top="0.62992125984251968" bottom="0.39370078740157483" header="0.35433070866141736" footer="0.19685039370078741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DF38-D8F5-4D6B-8B69-39D32E8C278D}">
  <sheetPr>
    <tabColor rgb="FF92D050"/>
    <pageSetUpPr fitToPage="1"/>
  </sheetPr>
  <dimension ref="B2:AJ59"/>
  <sheetViews>
    <sheetView view="pageBreakPreview" zoomScale="90" zoomScaleNormal="100" zoomScaleSheetLayoutView="90" workbookViewId="0"/>
  </sheetViews>
  <sheetFormatPr defaultColWidth="9" defaultRowHeight="13.2" x14ac:dyDescent="0.2"/>
  <cols>
    <col min="1" max="1" width="4.6640625" style="11" customWidth="1"/>
    <col min="2" max="2" width="3.109375" style="11" customWidth="1"/>
    <col min="3" max="3" width="16.44140625" style="11" customWidth="1"/>
    <col min="4" max="5" width="9.44140625" style="11" customWidth="1"/>
    <col min="6" max="29" width="7.6640625" style="11" customWidth="1"/>
    <col min="30" max="30" width="4.6640625" style="11" customWidth="1"/>
    <col min="31" max="31" width="9.88671875" style="11" bestFit="1" customWidth="1"/>
    <col min="32" max="33" width="7.88671875" style="11" bestFit="1" customWidth="1"/>
    <col min="34" max="36" width="6.44140625" style="11" customWidth="1"/>
    <col min="37" max="40" width="4.6640625" style="11" customWidth="1"/>
    <col min="41" max="16384" width="9" style="11"/>
  </cols>
  <sheetData>
    <row r="2" spans="2:36" ht="14.4" x14ac:dyDescent="0.2">
      <c r="B2" s="12" t="s">
        <v>327</v>
      </c>
    </row>
    <row r="3" spans="2:36" ht="14.4" x14ac:dyDescent="0.2">
      <c r="B3" s="12"/>
      <c r="Y3" s="138" t="s">
        <v>270</v>
      </c>
    </row>
    <row r="4" spans="2:36" ht="14.4" x14ac:dyDescent="0.2">
      <c r="B4" s="12"/>
      <c r="Y4" s="138" t="s">
        <v>271</v>
      </c>
    </row>
    <row r="5" spans="2:36" ht="8.25" customHeight="1" x14ac:dyDescent="0.2">
      <c r="B5" s="12"/>
      <c r="X5" s="13"/>
    </row>
    <row r="6" spans="2:36" ht="13.8" thickBot="1" x14ac:dyDescent="0.25">
      <c r="B6" s="11" t="s">
        <v>272</v>
      </c>
      <c r="AC6" s="14" t="s">
        <v>273</v>
      </c>
    </row>
    <row r="7" spans="2:36" ht="23.1" customHeight="1" thickBot="1" x14ac:dyDescent="0.25">
      <c r="B7" s="15"/>
      <c r="C7" s="16"/>
      <c r="D7" s="248" t="s">
        <v>274</v>
      </c>
      <c r="E7" s="88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51"/>
    </row>
    <row r="8" spans="2:36" ht="23.1" customHeight="1" x14ac:dyDescent="0.2">
      <c r="B8" s="23"/>
      <c r="C8" s="24"/>
      <c r="D8" s="252"/>
      <c r="E8" s="79"/>
      <c r="F8" s="253"/>
      <c r="G8" s="254"/>
      <c r="H8" s="254"/>
      <c r="I8" s="254"/>
      <c r="J8" s="254"/>
      <c r="K8" s="254"/>
      <c r="L8" s="254"/>
      <c r="M8" s="254"/>
      <c r="N8" s="255" t="s">
        <v>277</v>
      </c>
      <c r="O8" s="256"/>
      <c r="P8" s="256"/>
      <c r="Q8" s="256"/>
      <c r="R8" s="256"/>
      <c r="S8" s="256"/>
      <c r="T8" s="256"/>
      <c r="U8" s="256"/>
      <c r="V8" s="255" t="s">
        <v>278</v>
      </c>
      <c r="W8" s="256"/>
      <c r="X8" s="256"/>
      <c r="Y8" s="256"/>
      <c r="Z8" s="256"/>
      <c r="AA8" s="256"/>
      <c r="AB8" s="256"/>
      <c r="AC8" s="257"/>
    </row>
    <row r="9" spans="2:36" ht="23.1" customHeight="1" x14ac:dyDescent="0.2">
      <c r="B9" s="23"/>
      <c r="C9" s="24"/>
      <c r="D9" s="252"/>
      <c r="E9" s="79"/>
      <c r="F9" s="258" t="s">
        <v>328</v>
      </c>
      <c r="G9" s="259"/>
      <c r="H9" s="259"/>
      <c r="I9" s="259"/>
      <c r="J9" s="259"/>
      <c r="K9" s="259"/>
      <c r="L9" s="259"/>
      <c r="M9" s="259"/>
      <c r="N9" s="258" t="s">
        <v>328</v>
      </c>
      <c r="O9" s="259"/>
      <c r="P9" s="259"/>
      <c r="Q9" s="259"/>
      <c r="R9" s="259"/>
      <c r="S9" s="259"/>
      <c r="T9" s="259"/>
      <c r="U9" s="259"/>
      <c r="V9" s="258" t="s">
        <v>328</v>
      </c>
      <c r="W9" s="259"/>
      <c r="X9" s="259"/>
      <c r="Y9" s="259"/>
      <c r="Z9" s="259"/>
      <c r="AA9" s="259"/>
      <c r="AB9" s="259"/>
      <c r="AC9" s="260"/>
    </row>
    <row r="10" spans="2:36" ht="42" customHeight="1" x14ac:dyDescent="0.2">
      <c r="B10" s="32"/>
      <c r="C10" s="33"/>
      <c r="D10" s="261"/>
      <c r="E10" s="262"/>
      <c r="F10" s="263"/>
      <c r="G10" s="264" t="s">
        <v>329</v>
      </c>
      <c r="H10" s="264" t="s">
        <v>330</v>
      </c>
      <c r="I10" s="264" t="s">
        <v>331</v>
      </c>
      <c r="J10" s="264" t="s">
        <v>332</v>
      </c>
      <c r="K10" s="264" t="s">
        <v>333</v>
      </c>
      <c r="L10" s="264" t="s">
        <v>334</v>
      </c>
      <c r="M10" s="264" t="s">
        <v>335</v>
      </c>
      <c r="N10" s="263"/>
      <c r="O10" s="264" t="s">
        <v>329</v>
      </c>
      <c r="P10" s="264" t="s">
        <v>330</v>
      </c>
      <c r="Q10" s="264" t="s">
        <v>331</v>
      </c>
      <c r="R10" s="264" t="s">
        <v>332</v>
      </c>
      <c r="S10" s="264" t="s">
        <v>333</v>
      </c>
      <c r="T10" s="264" t="s">
        <v>334</v>
      </c>
      <c r="U10" s="264" t="s">
        <v>335</v>
      </c>
      <c r="V10" s="263"/>
      <c r="W10" s="264" t="s">
        <v>329</v>
      </c>
      <c r="X10" s="264" t="s">
        <v>330</v>
      </c>
      <c r="Y10" s="264" t="s">
        <v>331</v>
      </c>
      <c r="Z10" s="264" t="s">
        <v>332</v>
      </c>
      <c r="AA10" s="264" t="s">
        <v>333</v>
      </c>
      <c r="AB10" s="264" t="s">
        <v>334</v>
      </c>
      <c r="AC10" s="266" t="s">
        <v>335</v>
      </c>
      <c r="AE10" s="11" t="s">
        <v>211</v>
      </c>
      <c r="AF10" s="11" t="s">
        <v>252</v>
      </c>
      <c r="AG10" s="11" t="s">
        <v>253</v>
      </c>
      <c r="AH10" s="31" t="s">
        <v>215</v>
      </c>
    </row>
    <row r="11" spans="2:36" ht="27.9" customHeight="1" x14ac:dyDescent="0.2">
      <c r="B11" s="42" t="s">
        <v>292</v>
      </c>
      <c r="C11" s="43"/>
      <c r="D11" s="267">
        <f>SUM(D13:D24)</f>
        <v>379</v>
      </c>
      <c r="E11" s="268">
        <f>SUM(E13:E24)</f>
        <v>283</v>
      </c>
      <c r="F11" s="269">
        <f>SUM(G11:M11)</f>
        <v>453</v>
      </c>
      <c r="G11" s="241">
        <f>G13+G15+G17+G19+G21+G23</f>
        <v>45</v>
      </c>
      <c r="H11" s="241">
        <f t="shared" ref="H11:M11" si="0">H13+H15+H17+H19+H21+H23</f>
        <v>78</v>
      </c>
      <c r="I11" s="241">
        <f t="shared" si="0"/>
        <v>35</v>
      </c>
      <c r="J11" s="241">
        <f t="shared" si="0"/>
        <v>34</v>
      </c>
      <c r="K11" s="241">
        <f t="shared" si="0"/>
        <v>190</v>
      </c>
      <c r="L11" s="241">
        <f>L13+L15+L17+L19+L21+L23</f>
        <v>5</v>
      </c>
      <c r="M11" s="241">
        <f t="shared" si="0"/>
        <v>66</v>
      </c>
      <c r="N11" s="269">
        <f>SUM(O11:U11)</f>
        <v>411</v>
      </c>
      <c r="O11" s="241">
        <f>O13+O15+O17+O19+O21+O23</f>
        <v>43</v>
      </c>
      <c r="P11" s="241">
        <f>P13+P15+P17+P19+P21+P23</f>
        <v>78</v>
      </c>
      <c r="Q11" s="241">
        <f t="shared" ref="Q11:U11" si="1">Q13+Q15+Q17+Q19+Q21+Q23</f>
        <v>34</v>
      </c>
      <c r="R11" s="241">
        <f t="shared" si="1"/>
        <v>31</v>
      </c>
      <c r="S11" s="241">
        <f t="shared" si="1"/>
        <v>187</v>
      </c>
      <c r="T11" s="241">
        <f>T13+T15+T17+T19+T21+T23</f>
        <v>5</v>
      </c>
      <c r="U11" s="241">
        <f t="shared" si="1"/>
        <v>33</v>
      </c>
      <c r="V11" s="269">
        <f>SUM(W11:AC11)</f>
        <v>42</v>
      </c>
      <c r="W11" s="241">
        <f t="shared" ref="W11:AC11" si="2">W13+W15+W17+W19+W21+W23</f>
        <v>2</v>
      </c>
      <c r="X11" s="241">
        <f t="shared" si="2"/>
        <v>0</v>
      </c>
      <c r="Y11" s="241">
        <f t="shared" si="2"/>
        <v>1</v>
      </c>
      <c r="Z11" s="241">
        <f t="shared" si="2"/>
        <v>3</v>
      </c>
      <c r="AA11" s="241">
        <f t="shared" si="2"/>
        <v>3</v>
      </c>
      <c r="AB11" s="241">
        <f t="shared" si="2"/>
        <v>0</v>
      </c>
      <c r="AC11" s="271">
        <f t="shared" si="2"/>
        <v>33</v>
      </c>
      <c r="AE11" s="11">
        <f t="shared" ref="AE11:AE40" si="3">SUM(G11:M11)</f>
        <v>453</v>
      </c>
      <c r="AF11" s="11">
        <f t="shared" ref="AF11:AF40" si="4">SUM(O11:U11)</f>
        <v>411</v>
      </c>
      <c r="AG11" s="11">
        <f t="shared" ref="AG11:AG40" si="5">SUM(W11:AC11)</f>
        <v>42</v>
      </c>
      <c r="AH11" s="41">
        <f>AE11-F11</f>
        <v>0</v>
      </c>
      <c r="AI11" s="41">
        <f>AF11-N11</f>
        <v>0</v>
      </c>
      <c r="AJ11" s="41">
        <f>AG11-V11</f>
        <v>0</v>
      </c>
    </row>
    <row r="12" spans="2:36" ht="27.9" customHeight="1" thickBot="1" x14ac:dyDescent="0.25">
      <c r="B12" s="61"/>
      <c r="C12" s="62"/>
      <c r="D12" s="272"/>
      <c r="E12" s="273"/>
      <c r="F12" s="274"/>
      <c r="G12" s="275">
        <f>IFERROR(G11/$F11,"-")</f>
        <v>9.9337748344370855E-2</v>
      </c>
      <c r="H12" s="275">
        <f t="shared" ref="H12:M12" si="6">IFERROR(H11/$F11,"-")</f>
        <v>0.17218543046357615</v>
      </c>
      <c r="I12" s="275">
        <f t="shared" si="6"/>
        <v>7.7262693156732898E-2</v>
      </c>
      <c r="J12" s="275">
        <f t="shared" si="6"/>
        <v>7.505518763796909E-2</v>
      </c>
      <c r="K12" s="275">
        <f t="shared" si="6"/>
        <v>0.41942604856512139</v>
      </c>
      <c r="L12" s="275">
        <f t="shared" si="6"/>
        <v>1.1037527593818985E-2</v>
      </c>
      <c r="M12" s="275">
        <f t="shared" si="6"/>
        <v>0.14569536423841059</v>
      </c>
      <c r="N12" s="274"/>
      <c r="O12" s="275">
        <f>IFERROR(O11/$N11,"-")</f>
        <v>0.10462287104622871</v>
      </c>
      <c r="P12" s="275">
        <f t="shared" ref="P12:U12" si="7">IFERROR(P11/$N11,"-")</f>
        <v>0.18978102189781021</v>
      </c>
      <c r="Q12" s="275">
        <f t="shared" si="7"/>
        <v>8.2725060827250604E-2</v>
      </c>
      <c r="R12" s="275">
        <f t="shared" si="7"/>
        <v>7.5425790754257913E-2</v>
      </c>
      <c r="S12" s="275">
        <f t="shared" si="7"/>
        <v>0.45498783454987834</v>
      </c>
      <c r="T12" s="275">
        <f t="shared" si="7"/>
        <v>1.2165450121654502E-2</v>
      </c>
      <c r="U12" s="275">
        <f t="shared" si="7"/>
        <v>8.0291970802919707E-2</v>
      </c>
      <c r="V12" s="274"/>
      <c r="W12" s="275">
        <f>IFERROR(W11/$V11,"-")</f>
        <v>4.7619047619047616E-2</v>
      </c>
      <c r="X12" s="275">
        <f t="shared" ref="X12:AC12" si="8">IFERROR(X11/$V11,"-")</f>
        <v>0</v>
      </c>
      <c r="Y12" s="275">
        <f t="shared" si="8"/>
        <v>2.3809523809523808E-2</v>
      </c>
      <c r="Z12" s="275">
        <f t="shared" si="8"/>
        <v>7.1428571428571425E-2</v>
      </c>
      <c r="AA12" s="275">
        <f t="shared" si="8"/>
        <v>7.1428571428571425E-2</v>
      </c>
      <c r="AB12" s="275">
        <f t="shared" si="8"/>
        <v>0</v>
      </c>
      <c r="AC12" s="277">
        <f t="shared" si="8"/>
        <v>0.7857142857142857</v>
      </c>
      <c r="AE12" s="51">
        <f t="shared" si="3"/>
        <v>0.99999999999999989</v>
      </c>
      <c r="AF12" s="51">
        <f t="shared" si="4"/>
        <v>1</v>
      </c>
      <c r="AG12" s="51">
        <f t="shared" si="5"/>
        <v>1</v>
      </c>
      <c r="AH12" s="41">
        <f>1-AE12</f>
        <v>0</v>
      </c>
      <c r="AI12" s="41">
        <f t="shared" ref="AI12:AJ12" si="9">1-AF12</f>
        <v>0</v>
      </c>
      <c r="AJ12" s="41">
        <f t="shared" si="9"/>
        <v>0</v>
      </c>
    </row>
    <row r="13" spans="2:36" ht="27.9" customHeight="1" thickTop="1" x14ac:dyDescent="0.2">
      <c r="B13" s="70" t="s">
        <v>293</v>
      </c>
      <c r="C13" s="278" t="s">
        <v>294</v>
      </c>
      <c r="D13" s="279">
        <f>[1]表1!E14</f>
        <v>44</v>
      </c>
      <c r="E13" s="280">
        <f>[1]表1!G14</f>
        <v>11</v>
      </c>
      <c r="F13" s="281">
        <f>SUM(G13:M13)</f>
        <v>13</v>
      </c>
      <c r="G13" s="282">
        <f t="shared" ref="G13:M13" si="10">O13+W13</f>
        <v>1</v>
      </c>
      <c r="H13" s="282">
        <f t="shared" si="10"/>
        <v>1</v>
      </c>
      <c r="I13" s="282">
        <f t="shared" si="10"/>
        <v>1</v>
      </c>
      <c r="J13" s="282">
        <f t="shared" si="10"/>
        <v>4</v>
      </c>
      <c r="K13" s="282">
        <f t="shared" si="10"/>
        <v>4</v>
      </c>
      <c r="L13" s="282">
        <f t="shared" si="10"/>
        <v>0</v>
      </c>
      <c r="M13" s="282">
        <f t="shared" si="10"/>
        <v>2</v>
      </c>
      <c r="N13" s="281">
        <f>SUM(O13:U13)</f>
        <v>12</v>
      </c>
      <c r="O13" s="282">
        <f>'表15-5'!O13+'表15-6'!O13</f>
        <v>1</v>
      </c>
      <c r="P13" s="282">
        <f>'表15-5'!P13+'表15-6'!P13</f>
        <v>1</v>
      </c>
      <c r="Q13" s="282">
        <f>'表15-5'!Q13+'表15-6'!Q13</f>
        <v>1</v>
      </c>
      <c r="R13" s="282">
        <f>'表15-5'!R13+'表15-6'!R13</f>
        <v>4</v>
      </c>
      <c r="S13" s="282">
        <f>'表15-5'!S13+'表15-6'!S13</f>
        <v>3</v>
      </c>
      <c r="T13" s="282">
        <f>'表15-5'!T13+'表15-6'!T13</f>
        <v>0</v>
      </c>
      <c r="U13" s="282">
        <f>'表15-5'!U13+'表15-6'!U13</f>
        <v>2</v>
      </c>
      <c r="V13" s="281">
        <f>SUM(W13:AC13)</f>
        <v>1</v>
      </c>
      <c r="W13" s="282">
        <f>'表15-5'!W13+'表15-6'!W13</f>
        <v>0</v>
      </c>
      <c r="X13" s="282">
        <f>'表15-5'!X13+'表15-6'!X13</f>
        <v>0</v>
      </c>
      <c r="Y13" s="282">
        <f>'表15-5'!Y13+'表15-6'!Y13</f>
        <v>0</v>
      </c>
      <c r="Z13" s="282">
        <f>'表15-5'!Z13+'表15-6'!Z13</f>
        <v>0</v>
      </c>
      <c r="AA13" s="282">
        <f>'表15-5'!AA13+'表15-6'!AA13</f>
        <v>1</v>
      </c>
      <c r="AB13" s="282">
        <f>'表15-5'!AB13+'表15-6'!AB13</f>
        <v>0</v>
      </c>
      <c r="AC13" s="284">
        <f>'表15-5'!AC13+'表15-6'!AC13</f>
        <v>0</v>
      </c>
      <c r="AE13" s="11">
        <f t="shared" si="3"/>
        <v>13</v>
      </c>
      <c r="AF13" s="11">
        <f t="shared" si="4"/>
        <v>12</v>
      </c>
      <c r="AG13" s="11">
        <f t="shared" si="5"/>
        <v>1</v>
      </c>
      <c r="AH13" s="41">
        <f>AE13-F13</f>
        <v>0</v>
      </c>
      <c r="AI13" s="41">
        <f>AF13-N13</f>
        <v>0</v>
      </c>
      <c r="AJ13" s="41">
        <f>AG13-V13</f>
        <v>0</v>
      </c>
    </row>
    <row r="14" spans="2:36" ht="27.9" customHeight="1" x14ac:dyDescent="0.2">
      <c r="B14" s="78"/>
      <c r="C14" s="252"/>
      <c r="D14" s="285"/>
      <c r="E14" s="286"/>
      <c r="F14" s="287"/>
      <c r="G14" s="288">
        <f>IFERROR(G13/$F13,"-")</f>
        <v>7.6923076923076927E-2</v>
      </c>
      <c r="H14" s="288">
        <f t="shared" ref="H14:M14" si="11">IFERROR(H13/$F13,"-")</f>
        <v>7.6923076923076927E-2</v>
      </c>
      <c r="I14" s="288">
        <f t="shared" si="11"/>
        <v>7.6923076923076927E-2</v>
      </c>
      <c r="J14" s="288">
        <f t="shared" si="11"/>
        <v>0.30769230769230771</v>
      </c>
      <c r="K14" s="288">
        <f t="shared" si="11"/>
        <v>0.30769230769230771</v>
      </c>
      <c r="L14" s="288">
        <f t="shared" si="11"/>
        <v>0</v>
      </c>
      <c r="M14" s="289">
        <f t="shared" si="11"/>
        <v>0.15384615384615385</v>
      </c>
      <c r="N14" s="287"/>
      <c r="O14" s="288">
        <f>IFERROR(O13/$N13,"-")</f>
        <v>8.3333333333333329E-2</v>
      </c>
      <c r="P14" s="288">
        <f t="shared" ref="P14:U14" si="12">IFERROR(P13/$N13,"-")</f>
        <v>8.3333333333333329E-2</v>
      </c>
      <c r="Q14" s="288">
        <f t="shared" si="12"/>
        <v>8.3333333333333329E-2</v>
      </c>
      <c r="R14" s="288">
        <f t="shared" si="12"/>
        <v>0.33333333333333331</v>
      </c>
      <c r="S14" s="288">
        <f t="shared" si="12"/>
        <v>0.25</v>
      </c>
      <c r="T14" s="288">
        <f t="shared" si="12"/>
        <v>0</v>
      </c>
      <c r="U14" s="289">
        <f t="shared" si="12"/>
        <v>0.16666666666666666</v>
      </c>
      <c r="V14" s="293"/>
      <c r="W14" s="294">
        <f>IFERROR(W13/$V13,"-")</f>
        <v>0</v>
      </c>
      <c r="X14" s="294">
        <f t="shared" ref="X14:AC14" si="13">IFERROR(X13/$V13,"-")</f>
        <v>0</v>
      </c>
      <c r="Y14" s="294">
        <f t="shared" si="13"/>
        <v>0</v>
      </c>
      <c r="Z14" s="294">
        <f t="shared" si="13"/>
        <v>0</v>
      </c>
      <c r="AA14" s="294">
        <f t="shared" si="13"/>
        <v>1</v>
      </c>
      <c r="AB14" s="294">
        <f t="shared" si="13"/>
        <v>0</v>
      </c>
      <c r="AC14" s="295">
        <f t="shared" si="13"/>
        <v>0</v>
      </c>
      <c r="AE14" s="51">
        <f t="shared" si="3"/>
        <v>1</v>
      </c>
      <c r="AF14" s="51">
        <f t="shared" si="4"/>
        <v>0.99999999999999989</v>
      </c>
      <c r="AG14" s="51">
        <f t="shared" si="5"/>
        <v>1</v>
      </c>
      <c r="AH14" s="41">
        <f t="shared" ref="AH14:AI14" si="14">1-AE14</f>
        <v>0</v>
      </c>
      <c r="AI14" s="41">
        <f t="shared" si="14"/>
        <v>0</v>
      </c>
      <c r="AJ14" s="41">
        <f>1-AG14</f>
        <v>0</v>
      </c>
    </row>
    <row r="15" spans="2:36" ht="27.9" customHeight="1" x14ac:dyDescent="0.2">
      <c r="B15" s="78"/>
      <c r="C15" s="248" t="s">
        <v>295</v>
      </c>
      <c r="D15" s="296">
        <f>[1]表1!E17</f>
        <v>73</v>
      </c>
      <c r="E15" s="297">
        <f>[1]表1!G17</f>
        <v>58</v>
      </c>
      <c r="F15" s="269">
        <f>SUM(G15:M15)</f>
        <v>203</v>
      </c>
      <c r="G15" s="241">
        <f t="shared" ref="G15:M15" si="15">O15+W15</f>
        <v>12</v>
      </c>
      <c r="H15" s="241">
        <f t="shared" si="15"/>
        <v>29</v>
      </c>
      <c r="I15" s="241">
        <f t="shared" si="15"/>
        <v>12</v>
      </c>
      <c r="J15" s="241">
        <f t="shared" si="15"/>
        <v>11</v>
      </c>
      <c r="K15" s="241">
        <f t="shared" si="15"/>
        <v>126</v>
      </c>
      <c r="L15" s="241">
        <f t="shared" si="15"/>
        <v>1</v>
      </c>
      <c r="M15" s="241">
        <f t="shared" si="15"/>
        <v>12</v>
      </c>
      <c r="N15" s="269">
        <f>SUM(O15:U15)</f>
        <v>203</v>
      </c>
      <c r="O15" s="241">
        <f>'表15-5'!O15+'表15-6'!O15</f>
        <v>12</v>
      </c>
      <c r="P15" s="241">
        <f>'表15-5'!P15+'表15-6'!P15</f>
        <v>29</v>
      </c>
      <c r="Q15" s="241">
        <f>'表15-5'!Q15+'表15-6'!Q15</f>
        <v>12</v>
      </c>
      <c r="R15" s="241">
        <f>'表15-5'!R15+'表15-6'!R15</f>
        <v>11</v>
      </c>
      <c r="S15" s="241">
        <f>'表15-5'!S15+'表15-6'!S15</f>
        <v>126</v>
      </c>
      <c r="T15" s="241">
        <f>'表15-5'!T15+'表15-6'!T15</f>
        <v>1</v>
      </c>
      <c r="U15" s="241">
        <f>'表15-5'!U15+'表15-6'!U15</f>
        <v>12</v>
      </c>
      <c r="V15" s="298">
        <f>SUM(W15:AC15)</f>
        <v>0</v>
      </c>
      <c r="W15" s="241">
        <f>'表15-5'!W15+'表15-6'!W15</f>
        <v>0</v>
      </c>
      <c r="X15" s="241">
        <f>'表15-5'!X15+'表15-6'!X15</f>
        <v>0</v>
      </c>
      <c r="Y15" s="241">
        <f>'表15-5'!Y15+'表15-6'!Y15</f>
        <v>0</v>
      </c>
      <c r="Z15" s="241">
        <f>'表15-5'!Z15+'表15-6'!Z15</f>
        <v>0</v>
      </c>
      <c r="AA15" s="241">
        <f>'表15-5'!AA15+'表15-6'!AA15</f>
        <v>0</v>
      </c>
      <c r="AB15" s="241">
        <f>'表15-5'!AB15+'表15-6'!AB15</f>
        <v>0</v>
      </c>
      <c r="AC15" s="271">
        <f>'表15-5'!AC15+'表15-6'!AC15</f>
        <v>0</v>
      </c>
      <c r="AE15" s="11">
        <f t="shared" si="3"/>
        <v>203</v>
      </c>
      <c r="AF15" s="11">
        <f t="shared" si="4"/>
        <v>203</v>
      </c>
      <c r="AG15" s="11">
        <f t="shared" si="5"/>
        <v>0</v>
      </c>
      <c r="AH15" s="41">
        <f>AE15-F15</f>
        <v>0</v>
      </c>
      <c r="AI15" s="41">
        <f>AF15-N15</f>
        <v>0</v>
      </c>
      <c r="AJ15" s="41">
        <f>AG15-V15</f>
        <v>0</v>
      </c>
    </row>
    <row r="16" spans="2:36" ht="27.9" customHeight="1" x14ac:dyDescent="0.2">
      <c r="B16" s="78"/>
      <c r="C16" s="252"/>
      <c r="D16" s="299"/>
      <c r="E16" s="286"/>
      <c r="F16" s="293"/>
      <c r="G16" s="300">
        <f>IFERROR(G15/$F15,"-")</f>
        <v>5.9113300492610835E-2</v>
      </c>
      <c r="H16" s="300">
        <f t="shared" ref="H16:M16" si="16">IFERROR(H15/$F15,"-")</f>
        <v>0.14285714285714285</v>
      </c>
      <c r="I16" s="300">
        <f t="shared" si="16"/>
        <v>5.9113300492610835E-2</v>
      </c>
      <c r="J16" s="300">
        <f t="shared" si="16"/>
        <v>5.4187192118226604E-2</v>
      </c>
      <c r="K16" s="300">
        <f t="shared" si="16"/>
        <v>0.62068965517241381</v>
      </c>
      <c r="L16" s="300">
        <f t="shared" si="16"/>
        <v>4.9261083743842365E-3</v>
      </c>
      <c r="M16" s="289">
        <f t="shared" si="16"/>
        <v>5.9113300492610835E-2</v>
      </c>
      <c r="N16" s="293"/>
      <c r="O16" s="302">
        <f>IFERROR(O15/$N15,"-")</f>
        <v>5.9113300492610835E-2</v>
      </c>
      <c r="P16" s="302">
        <f t="shared" ref="P16:U16" si="17">IFERROR(P15/$N15,"-")</f>
        <v>0.14285714285714285</v>
      </c>
      <c r="Q16" s="302">
        <f t="shared" si="17"/>
        <v>5.9113300492610835E-2</v>
      </c>
      <c r="R16" s="302">
        <f t="shared" si="17"/>
        <v>5.4187192118226604E-2</v>
      </c>
      <c r="S16" s="302">
        <f t="shared" si="17"/>
        <v>0.62068965517241381</v>
      </c>
      <c r="T16" s="302">
        <f t="shared" si="17"/>
        <v>4.9261083743842365E-3</v>
      </c>
      <c r="U16" s="289">
        <f t="shared" si="17"/>
        <v>5.9113300492610835E-2</v>
      </c>
      <c r="V16" s="293"/>
      <c r="W16" s="300" t="str">
        <f>IFERROR(W15/$V15,"-")</f>
        <v>-</v>
      </c>
      <c r="X16" s="300" t="str">
        <f t="shared" ref="X16:AC16" si="18">IFERROR(X15/$V15,"-")</f>
        <v>-</v>
      </c>
      <c r="Y16" s="300" t="str">
        <f t="shared" si="18"/>
        <v>-</v>
      </c>
      <c r="Z16" s="300" t="str">
        <f t="shared" si="18"/>
        <v>-</v>
      </c>
      <c r="AA16" s="300" t="str">
        <f t="shared" si="18"/>
        <v>-</v>
      </c>
      <c r="AB16" s="300" t="str">
        <f t="shared" si="18"/>
        <v>-</v>
      </c>
      <c r="AC16" s="310" t="str">
        <f t="shared" si="18"/>
        <v>-</v>
      </c>
      <c r="AE16" s="51">
        <f t="shared" si="3"/>
        <v>1</v>
      </c>
      <c r="AF16" s="51">
        <f t="shared" si="4"/>
        <v>1</v>
      </c>
      <c r="AG16" s="51">
        <f t="shared" si="5"/>
        <v>0</v>
      </c>
      <c r="AH16" s="41">
        <f t="shared" ref="AH16:AJ16" si="19">1-AE16</f>
        <v>0</v>
      </c>
      <c r="AI16" s="41">
        <f t="shared" si="19"/>
        <v>0</v>
      </c>
      <c r="AJ16" s="41">
        <f t="shared" si="19"/>
        <v>1</v>
      </c>
    </row>
    <row r="17" spans="2:36" ht="27.9" customHeight="1" x14ac:dyDescent="0.2">
      <c r="B17" s="78"/>
      <c r="C17" s="248" t="s">
        <v>296</v>
      </c>
      <c r="D17" s="305">
        <f>[1]表1!E20</f>
        <v>24</v>
      </c>
      <c r="E17" s="297">
        <f>[1]表1!G20</f>
        <v>13</v>
      </c>
      <c r="F17" s="298">
        <f>SUM(G17:M17)</f>
        <v>37</v>
      </c>
      <c r="G17" s="306">
        <f t="shared" ref="G17:M17" si="20">O17+W17</f>
        <v>12</v>
      </c>
      <c r="H17" s="306">
        <f t="shared" si="20"/>
        <v>22</v>
      </c>
      <c r="I17" s="306">
        <f t="shared" si="20"/>
        <v>1</v>
      </c>
      <c r="J17" s="306">
        <f t="shared" si="20"/>
        <v>0</v>
      </c>
      <c r="K17" s="306">
        <f t="shared" si="20"/>
        <v>2</v>
      </c>
      <c r="L17" s="306">
        <f t="shared" si="20"/>
        <v>0</v>
      </c>
      <c r="M17" s="306">
        <f t="shared" si="20"/>
        <v>0</v>
      </c>
      <c r="N17" s="298">
        <f>SUM(O17:U17)</f>
        <v>37</v>
      </c>
      <c r="O17" s="241">
        <f>'表15-5'!O17+'表15-6'!O17</f>
        <v>12</v>
      </c>
      <c r="P17" s="241">
        <f>'表15-5'!P17+'表15-6'!P17</f>
        <v>22</v>
      </c>
      <c r="Q17" s="241">
        <f>'表15-5'!Q17+'表15-6'!Q17</f>
        <v>1</v>
      </c>
      <c r="R17" s="241">
        <f>'表15-5'!R17+'表15-6'!R17</f>
        <v>0</v>
      </c>
      <c r="S17" s="241">
        <f>'表15-5'!S17+'表15-6'!S17</f>
        <v>2</v>
      </c>
      <c r="T17" s="241">
        <f>'表15-5'!T17+'表15-6'!T17</f>
        <v>0</v>
      </c>
      <c r="U17" s="241">
        <f>'表15-5'!U17+'表15-6'!U17</f>
        <v>0</v>
      </c>
      <c r="V17" s="298">
        <f>SUM(W17:AC17)</f>
        <v>0</v>
      </c>
      <c r="W17" s="241">
        <f>'表15-5'!W17+'表15-6'!W17</f>
        <v>0</v>
      </c>
      <c r="X17" s="241">
        <f>'表15-5'!X17+'表15-6'!X17</f>
        <v>0</v>
      </c>
      <c r="Y17" s="241">
        <f>'表15-5'!Y17+'表15-6'!Y17</f>
        <v>0</v>
      </c>
      <c r="Z17" s="241">
        <f>'表15-5'!Z17+'表15-6'!Z17</f>
        <v>0</v>
      </c>
      <c r="AA17" s="241">
        <f>'表15-5'!AA17+'表15-6'!AA17</f>
        <v>0</v>
      </c>
      <c r="AB17" s="241">
        <f>'表15-5'!AB17+'表15-6'!AB17</f>
        <v>0</v>
      </c>
      <c r="AC17" s="271">
        <f>'表15-5'!AC17+'表15-6'!AC17</f>
        <v>0</v>
      </c>
      <c r="AE17" s="11">
        <f t="shared" si="3"/>
        <v>37</v>
      </c>
      <c r="AF17" s="11">
        <f t="shared" si="4"/>
        <v>37</v>
      </c>
      <c r="AG17" s="11">
        <f t="shared" si="5"/>
        <v>0</v>
      </c>
      <c r="AH17" s="41">
        <f>AE17-F17</f>
        <v>0</v>
      </c>
      <c r="AI17" s="41">
        <f>AF17-N17</f>
        <v>0</v>
      </c>
      <c r="AJ17" s="41">
        <f>AG17-V17</f>
        <v>0</v>
      </c>
    </row>
    <row r="18" spans="2:36" ht="27.9" customHeight="1" x14ac:dyDescent="0.2">
      <c r="B18" s="78"/>
      <c r="C18" s="252"/>
      <c r="D18" s="285"/>
      <c r="E18" s="286"/>
      <c r="F18" s="287"/>
      <c r="G18" s="302">
        <f>IFERROR(G17/$F17,"-")</f>
        <v>0.32432432432432434</v>
      </c>
      <c r="H18" s="302">
        <f t="shared" ref="H18:M18" si="21">IFERROR(H17/$F17,"-")</f>
        <v>0.59459459459459463</v>
      </c>
      <c r="I18" s="302">
        <f t="shared" si="21"/>
        <v>2.7027027027027029E-2</v>
      </c>
      <c r="J18" s="302">
        <f t="shared" si="21"/>
        <v>0</v>
      </c>
      <c r="K18" s="302">
        <f t="shared" si="21"/>
        <v>5.4054054054054057E-2</v>
      </c>
      <c r="L18" s="302">
        <f t="shared" si="21"/>
        <v>0</v>
      </c>
      <c r="M18" s="289">
        <f t="shared" si="21"/>
        <v>0</v>
      </c>
      <c r="N18" s="287"/>
      <c r="O18" s="302">
        <f>IFERROR(O17/$N17,"-")</f>
        <v>0.32432432432432434</v>
      </c>
      <c r="P18" s="302">
        <f t="shared" ref="P18:U18" si="22">IFERROR(P17/$N17,"-")</f>
        <v>0.59459459459459463</v>
      </c>
      <c r="Q18" s="302">
        <f t="shared" si="22"/>
        <v>2.7027027027027029E-2</v>
      </c>
      <c r="R18" s="302">
        <f t="shared" si="22"/>
        <v>0</v>
      </c>
      <c r="S18" s="302">
        <f t="shared" si="22"/>
        <v>5.4054054054054057E-2</v>
      </c>
      <c r="T18" s="302">
        <f t="shared" si="22"/>
        <v>0</v>
      </c>
      <c r="U18" s="289">
        <f t="shared" si="22"/>
        <v>0</v>
      </c>
      <c r="V18" s="309"/>
      <c r="W18" s="289" t="str">
        <f>IFERROR(W17/$V17,"-")</f>
        <v>-</v>
      </c>
      <c r="X18" s="289" t="str">
        <f t="shared" ref="X18:AC18" si="23">IFERROR(X17/$V17,"-")</f>
        <v>-</v>
      </c>
      <c r="Y18" s="289" t="str">
        <f t="shared" si="23"/>
        <v>-</v>
      </c>
      <c r="Z18" s="289" t="str">
        <f t="shared" si="23"/>
        <v>-</v>
      </c>
      <c r="AA18" s="289" t="str">
        <f t="shared" si="23"/>
        <v>-</v>
      </c>
      <c r="AB18" s="289" t="str">
        <f t="shared" si="23"/>
        <v>-</v>
      </c>
      <c r="AC18" s="310" t="str">
        <f t="shared" si="23"/>
        <v>-</v>
      </c>
      <c r="AE18" s="51">
        <f t="shared" si="3"/>
        <v>1</v>
      </c>
      <c r="AF18" s="51">
        <f t="shared" si="4"/>
        <v>1</v>
      </c>
      <c r="AG18" s="51">
        <f t="shared" si="5"/>
        <v>0</v>
      </c>
      <c r="AH18" s="41">
        <f t="shared" ref="AH18:AI18" si="24">1-AE18</f>
        <v>0</v>
      </c>
      <c r="AI18" s="41">
        <f t="shared" si="24"/>
        <v>0</v>
      </c>
      <c r="AJ18" s="41">
        <f>1-AG18</f>
        <v>1</v>
      </c>
    </row>
    <row r="19" spans="2:36" ht="27.9" customHeight="1" x14ac:dyDescent="0.2">
      <c r="B19" s="78"/>
      <c r="C19" s="248" t="s">
        <v>297</v>
      </c>
      <c r="D19" s="296">
        <f>[1]表1!E23</f>
        <v>81</v>
      </c>
      <c r="E19" s="297">
        <f>[1]表1!G23</f>
        <v>70</v>
      </c>
      <c r="F19" s="269">
        <f>SUM(G19:M19)</f>
        <v>22</v>
      </c>
      <c r="G19" s="241">
        <f t="shared" ref="G19:M19" si="25">O19+W19</f>
        <v>2</v>
      </c>
      <c r="H19" s="241">
        <f t="shared" si="25"/>
        <v>5</v>
      </c>
      <c r="I19" s="241">
        <f t="shared" si="25"/>
        <v>0</v>
      </c>
      <c r="J19" s="241">
        <f t="shared" si="25"/>
        <v>1</v>
      </c>
      <c r="K19" s="241">
        <f t="shared" si="25"/>
        <v>3</v>
      </c>
      <c r="L19" s="241">
        <f t="shared" si="25"/>
        <v>3</v>
      </c>
      <c r="M19" s="241">
        <f t="shared" si="25"/>
        <v>8</v>
      </c>
      <c r="N19" s="269">
        <f>SUM(O19:U19)</f>
        <v>19</v>
      </c>
      <c r="O19" s="241">
        <f>'表15-5'!O19+'表15-6'!O19</f>
        <v>1</v>
      </c>
      <c r="P19" s="241">
        <f>'表15-5'!P19+'表15-6'!P19</f>
        <v>5</v>
      </c>
      <c r="Q19" s="241">
        <f>'表15-5'!Q19+'表15-6'!Q19</f>
        <v>0</v>
      </c>
      <c r="R19" s="241">
        <f>'表15-5'!R19+'表15-6'!R19</f>
        <v>1</v>
      </c>
      <c r="S19" s="241">
        <f>'表15-5'!S19+'表15-6'!S19</f>
        <v>3</v>
      </c>
      <c r="T19" s="241">
        <f>'表15-5'!T19+'表15-6'!T19</f>
        <v>3</v>
      </c>
      <c r="U19" s="241">
        <f>'表15-5'!U19+'表15-6'!U19</f>
        <v>6</v>
      </c>
      <c r="V19" s="298">
        <f>SUM(W19:AC19)</f>
        <v>3</v>
      </c>
      <c r="W19" s="306">
        <f>'表15-5'!W19+'表15-6'!W19</f>
        <v>1</v>
      </c>
      <c r="X19" s="306">
        <f>'表15-5'!X19+'表15-6'!X19</f>
        <v>0</v>
      </c>
      <c r="Y19" s="306">
        <f>'表15-5'!Y19+'表15-6'!Y19</f>
        <v>0</v>
      </c>
      <c r="Z19" s="306">
        <f>'表15-5'!Z19+'表15-6'!Z19</f>
        <v>0</v>
      </c>
      <c r="AA19" s="306">
        <f>'表15-5'!AA19+'表15-6'!AA19</f>
        <v>0</v>
      </c>
      <c r="AB19" s="306">
        <f>'表15-5'!AB19+'表15-6'!AB19</f>
        <v>0</v>
      </c>
      <c r="AC19" s="311">
        <f>'表15-5'!AC19+'表15-6'!AC19</f>
        <v>2</v>
      </c>
      <c r="AE19" s="11">
        <f t="shared" si="3"/>
        <v>22</v>
      </c>
      <c r="AF19" s="11">
        <f t="shared" si="4"/>
        <v>19</v>
      </c>
      <c r="AG19" s="11">
        <f t="shared" si="5"/>
        <v>3</v>
      </c>
      <c r="AH19" s="41">
        <f>AE19-F19</f>
        <v>0</v>
      </c>
      <c r="AI19" s="41">
        <f>AF19-N19</f>
        <v>0</v>
      </c>
      <c r="AJ19" s="41">
        <f>AG19-V19</f>
        <v>0</v>
      </c>
    </row>
    <row r="20" spans="2:36" ht="27.9" customHeight="1" x14ac:dyDescent="0.2">
      <c r="B20" s="78"/>
      <c r="C20" s="252"/>
      <c r="D20" s="299"/>
      <c r="E20" s="286"/>
      <c r="F20" s="293"/>
      <c r="G20" s="300">
        <f>IFERROR(G19/$F19,"-")</f>
        <v>9.0909090909090912E-2</v>
      </c>
      <c r="H20" s="300">
        <f t="shared" ref="H20:M20" si="26">IFERROR(H19/$F19,"-")</f>
        <v>0.22727272727272727</v>
      </c>
      <c r="I20" s="300">
        <f t="shared" si="26"/>
        <v>0</v>
      </c>
      <c r="J20" s="300">
        <f t="shared" si="26"/>
        <v>4.5454545454545456E-2</v>
      </c>
      <c r="K20" s="300">
        <f t="shared" si="26"/>
        <v>0.13636363636363635</v>
      </c>
      <c r="L20" s="300">
        <f t="shared" si="26"/>
        <v>0.13636363636363635</v>
      </c>
      <c r="M20" s="289">
        <f t="shared" si="26"/>
        <v>0.36363636363636365</v>
      </c>
      <c r="N20" s="293"/>
      <c r="O20" s="302">
        <f>IFERROR(O19/$N19,"-")</f>
        <v>5.2631578947368418E-2</v>
      </c>
      <c r="P20" s="302">
        <f t="shared" ref="P20:U20" si="27">IFERROR(P19/$N19,"-")</f>
        <v>0.26315789473684209</v>
      </c>
      <c r="Q20" s="302">
        <f t="shared" si="27"/>
        <v>0</v>
      </c>
      <c r="R20" s="302">
        <f t="shared" si="27"/>
        <v>5.2631578947368418E-2</v>
      </c>
      <c r="S20" s="302">
        <f t="shared" si="27"/>
        <v>0.15789473684210525</v>
      </c>
      <c r="T20" s="302">
        <f t="shared" si="27"/>
        <v>0.15789473684210525</v>
      </c>
      <c r="U20" s="289">
        <f t="shared" si="27"/>
        <v>0.31578947368421051</v>
      </c>
      <c r="V20" s="309"/>
      <c r="W20" s="312">
        <f>IFERROR(W19/$V19,"-")</f>
        <v>0.33333333333333331</v>
      </c>
      <c r="X20" s="312">
        <f t="shared" ref="X20:AC20" si="28">IFERROR(X19/$V19,"-")</f>
        <v>0</v>
      </c>
      <c r="Y20" s="312">
        <f t="shared" si="28"/>
        <v>0</v>
      </c>
      <c r="Z20" s="312">
        <f t="shared" si="28"/>
        <v>0</v>
      </c>
      <c r="AA20" s="312">
        <f t="shared" si="28"/>
        <v>0</v>
      </c>
      <c r="AB20" s="312">
        <f t="shared" si="28"/>
        <v>0</v>
      </c>
      <c r="AC20" s="310">
        <f t="shared" si="28"/>
        <v>0.66666666666666663</v>
      </c>
      <c r="AE20" s="51">
        <f t="shared" si="3"/>
        <v>1</v>
      </c>
      <c r="AF20" s="51">
        <f t="shared" si="4"/>
        <v>0.99999999999999989</v>
      </c>
      <c r="AG20" s="51">
        <f t="shared" si="5"/>
        <v>1</v>
      </c>
      <c r="AH20" s="41">
        <f t="shared" ref="AH20:AJ20" si="29">1-AE20</f>
        <v>0</v>
      </c>
      <c r="AI20" s="41">
        <f t="shared" si="29"/>
        <v>0</v>
      </c>
      <c r="AJ20" s="41">
        <f t="shared" si="29"/>
        <v>0</v>
      </c>
    </row>
    <row r="21" spans="2:36" ht="27.9" customHeight="1" x14ac:dyDescent="0.2">
      <c r="B21" s="78"/>
      <c r="C21" s="248" t="s">
        <v>298</v>
      </c>
      <c r="D21" s="305">
        <f>[1]表1!E26</f>
        <v>8</v>
      </c>
      <c r="E21" s="314">
        <f>[1]表1!G26</f>
        <v>6</v>
      </c>
      <c r="F21" s="298">
        <f>SUM(G21:M21)</f>
        <v>28</v>
      </c>
      <c r="G21" s="306">
        <f t="shared" ref="G21:M21" si="30">O21+W21</f>
        <v>2</v>
      </c>
      <c r="H21" s="306">
        <f t="shared" si="30"/>
        <v>4</v>
      </c>
      <c r="I21" s="306">
        <f t="shared" si="30"/>
        <v>3</v>
      </c>
      <c r="J21" s="306">
        <f t="shared" si="30"/>
        <v>4</v>
      </c>
      <c r="K21" s="306">
        <f t="shared" si="30"/>
        <v>15</v>
      </c>
      <c r="L21" s="306">
        <f t="shared" si="30"/>
        <v>0</v>
      </c>
      <c r="M21" s="306">
        <f t="shared" si="30"/>
        <v>0</v>
      </c>
      <c r="N21" s="298">
        <f>SUM(O21:U21)</f>
        <v>27</v>
      </c>
      <c r="O21" s="241">
        <f>'表15-5'!O21+'表15-6'!O21</f>
        <v>2</v>
      </c>
      <c r="P21" s="241">
        <f>'表15-5'!P21+'表15-6'!P21</f>
        <v>4</v>
      </c>
      <c r="Q21" s="241">
        <f>'表15-5'!Q21+'表15-6'!Q21</f>
        <v>3</v>
      </c>
      <c r="R21" s="241">
        <f>'表15-5'!R21+'表15-6'!R21</f>
        <v>3</v>
      </c>
      <c r="S21" s="241">
        <f>'表15-5'!S21+'表15-6'!S21</f>
        <v>15</v>
      </c>
      <c r="T21" s="241">
        <f>'表15-5'!T21+'表15-6'!T21</f>
        <v>0</v>
      </c>
      <c r="U21" s="241">
        <f>'表15-5'!U21+'表15-6'!U21</f>
        <v>0</v>
      </c>
      <c r="V21" s="298">
        <f>SUM(W21:AC21)</f>
        <v>1</v>
      </c>
      <c r="W21" s="306">
        <f>'表15-5'!W21+'表15-6'!W21</f>
        <v>0</v>
      </c>
      <c r="X21" s="306">
        <f>'表15-5'!X21+'表15-6'!X21</f>
        <v>0</v>
      </c>
      <c r="Y21" s="306">
        <f>'表15-5'!Y21+'表15-6'!Y21</f>
        <v>0</v>
      </c>
      <c r="Z21" s="306">
        <f>'表15-5'!Z21+'表15-6'!Z21</f>
        <v>1</v>
      </c>
      <c r="AA21" s="306">
        <f>'表15-5'!AA21+'表15-6'!AA21</f>
        <v>0</v>
      </c>
      <c r="AB21" s="306">
        <f>'表15-5'!AB21+'表15-6'!AB21</f>
        <v>0</v>
      </c>
      <c r="AC21" s="311">
        <f>'表15-5'!AC21+'表15-6'!AC21</f>
        <v>0</v>
      </c>
      <c r="AE21" s="11">
        <f t="shared" si="3"/>
        <v>28</v>
      </c>
      <c r="AF21" s="11">
        <f t="shared" si="4"/>
        <v>27</v>
      </c>
      <c r="AG21" s="11">
        <f t="shared" si="5"/>
        <v>1</v>
      </c>
      <c r="AH21" s="41">
        <f>AE21-F21</f>
        <v>0</v>
      </c>
      <c r="AI21" s="41">
        <f>AF21-N21</f>
        <v>0</v>
      </c>
      <c r="AJ21" s="41">
        <f>AG21-V21</f>
        <v>0</v>
      </c>
    </row>
    <row r="22" spans="2:36" ht="27.9" customHeight="1" x14ac:dyDescent="0.2">
      <c r="B22" s="78"/>
      <c r="C22" s="252"/>
      <c r="D22" s="285"/>
      <c r="E22" s="315"/>
      <c r="F22" s="287"/>
      <c r="G22" s="302">
        <f>IFERROR(G21/$F21,"-")</f>
        <v>7.1428571428571425E-2</v>
      </c>
      <c r="H22" s="302">
        <f t="shared" ref="H22:M22" si="31">IFERROR(H21/$F21,"-")</f>
        <v>0.14285714285714285</v>
      </c>
      <c r="I22" s="302">
        <f t="shared" si="31"/>
        <v>0.10714285714285714</v>
      </c>
      <c r="J22" s="302">
        <f t="shared" si="31"/>
        <v>0.14285714285714285</v>
      </c>
      <c r="K22" s="302">
        <f t="shared" si="31"/>
        <v>0.5357142857142857</v>
      </c>
      <c r="L22" s="302">
        <f t="shared" si="31"/>
        <v>0</v>
      </c>
      <c r="M22" s="289">
        <f t="shared" si="31"/>
        <v>0</v>
      </c>
      <c r="N22" s="287"/>
      <c r="O22" s="302">
        <f>IFERROR(O21/$N21,"-")</f>
        <v>7.407407407407407E-2</v>
      </c>
      <c r="P22" s="302">
        <f t="shared" ref="P22:U22" si="32">IFERROR(P21/$N21,"-")</f>
        <v>0.14814814814814814</v>
      </c>
      <c r="Q22" s="302">
        <f t="shared" si="32"/>
        <v>0.1111111111111111</v>
      </c>
      <c r="R22" s="302">
        <f t="shared" si="32"/>
        <v>0.1111111111111111</v>
      </c>
      <c r="S22" s="302">
        <f t="shared" si="32"/>
        <v>0.55555555555555558</v>
      </c>
      <c r="T22" s="302">
        <f t="shared" si="32"/>
        <v>0</v>
      </c>
      <c r="U22" s="289">
        <f t="shared" si="32"/>
        <v>0</v>
      </c>
      <c r="V22" s="309"/>
      <c r="W22" s="316">
        <f>IFERROR(W21/$V21,"-")</f>
        <v>0</v>
      </c>
      <c r="X22" s="316">
        <f t="shared" ref="X22:AC22" si="33">IFERROR(X21/$V21,"-")</f>
        <v>0</v>
      </c>
      <c r="Y22" s="316">
        <f t="shared" si="33"/>
        <v>0</v>
      </c>
      <c r="Z22" s="316">
        <f t="shared" si="33"/>
        <v>1</v>
      </c>
      <c r="AA22" s="316">
        <f t="shared" si="33"/>
        <v>0</v>
      </c>
      <c r="AB22" s="316">
        <f t="shared" si="33"/>
        <v>0</v>
      </c>
      <c r="AC22" s="317">
        <f t="shared" si="33"/>
        <v>0</v>
      </c>
      <c r="AE22" s="51">
        <f t="shared" si="3"/>
        <v>1</v>
      </c>
      <c r="AF22" s="51">
        <f t="shared" si="4"/>
        <v>1</v>
      </c>
      <c r="AG22" s="51">
        <f t="shared" si="5"/>
        <v>1</v>
      </c>
      <c r="AH22" s="41">
        <f t="shared" ref="AH22:AJ22" si="34">1-AE22</f>
        <v>0</v>
      </c>
      <c r="AI22" s="41">
        <f t="shared" si="34"/>
        <v>0</v>
      </c>
      <c r="AJ22" s="41">
        <f t="shared" si="34"/>
        <v>0</v>
      </c>
    </row>
    <row r="23" spans="2:36" ht="27.9" customHeight="1" x14ac:dyDescent="0.2">
      <c r="B23" s="78"/>
      <c r="C23" s="248" t="s">
        <v>299</v>
      </c>
      <c r="D23" s="305">
        <f>[1]表1!E29</f>
        <v>149</v>
      </c>
      <c r="E23" s="297">
        <f>[1]表1!G29</f>
        <v>125</v>
      </c>
      <c r="F23" s="269">
        <f>SUM(G23:M23)</f>
        <v>150</v>
      </c>
      <c r="G23" s="241">
        <f t="shared" ref="G23:M23" si="35">O23+W23</f>
        <v>16</v>
      </c>
      <c r="H23" s="241">
        <f t="shared" si="35"/>
        <v>17</v>
      </c>
      <c r="I23" s="241">
        <f t="shared" si="35"/>
        <v>18</v>
      </c>
      <c r="J23" s="241">
        <f t="shared" si="35"/>
        <v>14</v>
      </c>
      <c r="K23" s="241">
        <f t="shared" si="35"/>
        <v>40</v>
      </c>
      <c r="L23" s="241">
        <f t="shared" si="35"/>
        <v>1</v>
      </c>
      <c r="M23" s="241">
        <f t="shared" si="35"/>
        <v>44</v>
      </c>
      <c r="N23" s="269">
        <f>SUM(O23:U23)</f>
        <v>113</v>
      </c>
      <c r="O23" s="241">
        <f>'表15-5'!O23+'表15-6'!O23</f>
        <v>15</v>
      </c>
      <c r="P23" s="241">
        <f>'表15-5'!P23+'表15-6'!P23</f>
        <v>17</v>
      </c>
      <c r="Q23" s="241">
        <f>'表15-5'!Q23+'表15-6'!Q23</f>
        <v>17</v>
      </c>
      <c r="R23" s="241">
        <f>'表15-5'!R23+'表15-6'!R23</f>
        <v>12</v>
      </c>
      <c r="S23" s="241">
        <f>'表15-5'!S23+'表15-6'!S23</f>
        <v>38</v>
      </c>
      <c r="T23" s="241">
        <f>'表15-5'!T23+'表15-6'!T23</f>
        <v>1</v>
      </c>
      <c r="U23" s="241">
        <f>'表15-5'!U23+'表15-6'!U23</f>
        <v>13</v>
      </c>
      <c r="V23" s="298">
        <f>SUM(W23:AC23)</f>
        <v>37</v>
      </c>
      <c r="W23" s="306">
        <f>'表15-5'!W23+'表15-6'!W23</f>
        <v>1</v>
      </c>
      <c r="X23" s="306">
        <f>'表15-5'!X23+'表15-6'!X23</f>
        <v>0</v>
      </c>
      <c r="Y23" s="306">
        <f>'表15-5'!Y23+'表15-6'!Y23</f>
        <v>1</v>
      </c>
      <c r="Z23" s="306">
        <f>'表15-5'!Z23+'表15-6'!Z23</f>
        <v>2</v>
      </c>
      <c r="AA23" s="306">
        <f>'表15-5'!AA23+'表15-6'!AA23</f>
        <v>2</v>
      </c>
      <c r="AB23" s="306">
        <f>'表15-5'!AB23+'表15-6'!AB23</f>
        <v>0</v>
      </c>
      <c r="AC23" s="311">
        <f>'表15-5'!AC23+'表15-6'!AC23</f>
        <v>31</v>
      </c>
      <c r="AE23" s="11">
        <f t="shared" si="3"/>
        <v>150</v>
      </c>
      <c r="AF23" s="11">
        <f t="shared" si="4"/>
        <v>113</v>
      </c>
      <c r="AG23" s="11">
        <f t="shared" si="5"/>
        <v>37</v>
      </c>
      <c r="AH23" s="41">
        <f>AE23-F23</f>
        <v>0</v>
      </c>
      <c r="AI23" s="41">
        <f>AF23-N23</f>
        <v>0</v>
      </c>
      <c r="AJ23" s="41">
        <f>AG23-V23</f>
        <v>0</v>
      </c>
    </row>
    <row r="24" spans="2:36" ht="27.9" customHeight="1" thickBot="1" x14ac:dyDescent="0.25">
      <c r="B24" s="98"/>
      <c r="C24" s="318"/>
      <c r="D24" s="285"/>
      <c r="E24" s="319"/>
      <c r="F24" s="274"/>
      <c r="G24" s="275">
        <f>IFERROR(G23/$F23,"-")</f>
        <v>0.10666666666666667</v>
      </c>
      <c r="H24" s="275">
        <f t="shared" ref="H24:M24" si="36">IFERROR(H23/$F23,"-")</f>
        <v>0.11333333333333333</v>
      </c>
      <c r="I24" s="275">
        <f t="shared" si="36"/>
        <v>0.12</v>
      </c>
      <c r="J24" s="275">
        <f t="shared" si="36"/>
        <v>9.3333333333333338E-2</v>
      </c>
      <c r="K24" s="275">
        <f t="shared" si="36"/>
        <v>0.26666666666666666</v>
      </c>
      <c r="L24" s="275">
        <f t="shared" si="36"/>
        <v>6.6666666666666671E-3</v>
      </c>
      <c r="M24" s="275">
        <f t="shared" si="36"/>
        <v>0.29333333333333333</v>
      </c>
      <c r="N24" s="274"/>
      <c r="O24" s="275">
        <f>IFERROR(O23/$N23,"-")</f>
        <v>0.13274336283185842</v>
      </c>
      <c r="P24" s="275">
        <f t="shared" ref="P24:U24" si="37">IFERROR(P23/$N23,"-")</f>
        <v>0.15044247787610621</v>
      </c>
      <c r="Q24" s="275">
        <f t="shared" si="37"/>
        <v>0.15044247787610621</v>
      </c>
      <c r="R24" s="275">
        <f t="shared" si="37"/>
        <v>0.10619469026548672</v>
      </c>
      <c r="S24" s="275">
        <f t="shared" si="37"/>
        <v>0.33628318584070799</v>
      </c>
      <c r="T24" s="275">
        <f t="shared" si="37"/>
        <v>8.8495575221238937E-3</v>
      </c>
      <c r="U24" s="275">
        <f t="shared" si="37"/>
        <v>0.11504424778761062</v>
      </c>
      <c r="V24" s="274"/>
      <c r="W24" s="275">
        <f>IFERROR(W23/$V23,"-")</f>
        <v>2.7027027027027029E-2</v>
      </c>
      <c r="X24" s="275">
        <f t="shared" ref="X24:AC24" si="38">IFERROR(X23/$V23,"-")</f>
        <v>0</v>
      </c>
      <c r="Y24" s="275">
        <f t="shared" si="38"/>
        <v>2.7027027027027029E-2</v>
      </c>
      <c r="Z24" s="275">
        <f t="shared" si="38"/>
        <v>5.4054054054054057E-2</v>
      </c>
      <c r="AA24" s="275">
        <f t="shared" si="38"/>
        <v>5.4054054054054057E-2</v>
      </c>
      <c r="AB24" s="275">
        <f t="shared" si="38"/>
        <v>0</v>
      </c>
      <c r="AC24" s="277">
        <f t="shared" si="38"/>
        <v>0.83783783783783783</v>
      </c>
      <c r="AE24" s="51">
        <f t="shared" si="3"/>
        <v>1</v>
      </c>
      <c r="AF24" s="51">
        <f t="shared" si="4"/>
        <v>1</v>
      </c>
      <c r="AG24" s="51">
        <f t="shared" si="5"/>
        <v>1</v>
      </c>
      <c r="AH24" s="41">
        <f t="shared" ref="AH24:AJ24" si="39">1-AE24</f>
        <v>0</v>
      </c>
      <c r="AI24" s="41">
        <f t="shared" si="39"/>
        <v>0</v>
      </c>
      <c r="AJ24" s="41">
        <f t="shared" si="39"/>
        <v>0</v>
      </c>
    </row>
    <row r="25" spans="2:36" ht="27.9" customHeight="1" thickTop="1" x14ac:dyDescent="0.2">
      <c r="B25" s="70" t="s">
        <v>224</v>
      </c>
      <c r="C25" s="252" t="s">
        <v>300</v>
      </c>
      <c r="D25" s="279">
        <f>[1]表1!E32</f>
        <v>79</v>
      </c>
      <c r="E25" s="320">
        <f>[1]表1!G32</f>
        <v>48</v>
      </c>
      <c r="F25" s="298">
        <f>SUM(G25:M25)</f>
        <v>5</v>
      </c>
      <c r="G25" s="306">
        <f t="shared" ref="G25:M25" si="40">O25+W25</f>
        <v>2</v>
      </c>
      <c r="H25" s="306">
        <f t="shared" si="40"/>
        <v>1</v>
      </c>
      <c r="I25" s="306">
        <f t="shared" si="40"/>
        <v>0</v>
      </c>
      <c r="J25" s="306">
        <f t="shared" si="40"/>
        <v>0</v>
      </c>
      <c r="K25" s="306">
        <f t="shared" si="40"/>
        <v>0</v>
      </c>
      <c r="L25" s="306">
        <f t="shared" si="40"/>
        <v>0</v>
      </c>
      <c r="M25" s="306">
        <f t="shared" si="40"/>
        <v>2</v>
      </c>
      <c r="N25" s="298">
        <f>SUM(O25:U25)</f>
        <v>4</v>
      </c>
      <c r="O25" s="306">
        <f>'表15-5'!O25+'表15-6'!O25</f>
        <v>1</v>
      </c>
      <c r="P25" s="306">
        <f>'表15-5'!P25+'表15-6'!P25</f>
        <v>1</v>
      </c>
      <c r="Q25" s="306">
        <f>'表15-5'!Q25+'表15-6'!Q25</f>
        <v>0</v>
      </c>
      <c r="R25" s="306">
        <f>'表15-5'!R25+'表15-6'!R25</f>
        <v>0</v>
      </c>
      <c r="S25" s="306">
        <f>'表15-5'!S25+'表15-6'!S25</f>
        <v>0</v>
      </c>
      <c r="T25" s="306">
        <f>'表15-5'!T25+'表15-6'!T25</f>
        <v>0</v>
      </c>
      <c r="U25" s="306">
        <f>'表15-5'!U25+'表15-6'!U25</f>
        <v>2</v>
      </c>
      <c r="V25" s="298">
        <f>SUM(W25:AC25)</f>
        <v>1</v>
      </c>
      <c r="W25" s="306">
        <f>'表15-5'!W25+'表15-6'!W25</f>
        <v>1</v>
      </c>
      <c r="X25" s="306">
        <f>'表15-5'!X25+'表15-6'!X25</f>
        <v>0</v>
      </c>
      <c r="Y25" s="306">
        <f>'表15-5'!Y25+'表15-6'!Y25</f>
        <v>0</v>
      </c>
      <c r="Z25" s="306">
        <f>'表15-5'!Z25+'表15-6'!Z25</f>
        <v>0</v>
      </c>
      <c r="AA25" s="306">
        <f>'表15-5'!AA25+'表15-6'!AA25</f>
        <v>0</v>
      </c>
      <c r="AB25" s="306">
        <f>'表15-5'!AB25+'表15-6'!AB25</f>
        <v>0</v>
      </c>
      <c r="AC25" s="311">
        <f>'表15-5'!AC25+'表15-6'!AC25</f>
        <v>0</v>
      </c>
      <c r="AE25" s="11">
        <f t="shared" si="3"/>
        <v>5</v>
      </c>
      <c r="AF25" s="11">
        <f t="shared" si="4"/>
        <v>4</v>
      </c>
      <c r="AG25" s="11">
        <f t="shared" si="5"/>
        <v>1</v>
      </c>
      <c r="AH25" s="41">
        <f>AE25-F25</f>
        <v>0</v>
      </c>
      <c r="AI25" s="41">
        <f>AF25-N25</f>
        <v>0</v>
      </c>
      <c r="AJ25" s="41">
        <f>AG25-V25</f>
        <v>0</v>
      </c>
    </row>
    <row r="26" spans="2:36" ht="27.9" customHeight="1" x14ac:dyDescent="0.2">
      <c r="B26" s="78"/>
      <c r="C26" s="252"/>
      <c r="D26" s="285"/>
      <c r="E26" s="315"/>
      <c r="F26" s="287"/>
      <c r="G26" s="302">
        <f>IFERROR(G25/$F25,"-")</f>
        <v>0.4</v>
      </c>
      <c r="H26" s="302">
        <f t="shared" ref="H26:M26" si="41">IFERROR(H25/$F25,"-")</f>
        <v>0.2</v>
      </c>
      <c r="I26" s="302">
        <f t="shared" si="41"/>
        <v>0</v>
      </c>
      <c r="J26" s="302">
        <f t="shared" si="41"/>
        <v>0</v>
      </c>
      <c r="K26" s="302">
        <f t="shared" si="41"/>
        <v>0</v>
      </c>
      <c r="L26" s="302">
        <f t="shared" si="41"/>
        <v>0</v>
      </c>
      <c r="M26" s="302">
        <f t="shared" si="41"/>
        <v>0.4</v>
      </c>
      <c r="N26" s="287"/>
      <c r="O26" s="289">
        <f>IFERROR(O25/$N25,"-")</f>
        <v>0.25</v>
      </c>
      <c r="P26" s="289">
        <f t="shared" ref="P26:U26" si="42">IFERROR(P25/$N25,"-")</f>
        <v>0.25</v>
      </c>
      <c r="Q26" s="289">
        <f t="shared" si="42"/>
        <v>0</v>
      </c>
      <c r="R26" s="289">
        <f t="shared" si="42"/>
        <v>0</v>
      </c>
      <c r="S26" s="289">
        <f t="shared" si="42"/>
        <v>0</v>
      </c>
      <c r="T26" s="289">
        <f t="shared" si="42"/>
        <v>0</v>
      </c>
      <c r="U26" s="289">
        <f t="shared" si="42"/>
        <v>0.5</v>
      </c>
      <c r="V26" s="287"/>
      <c r="W26" s="289">
        <f>IFERROR(W25/$V25,"-")</f>
        <v>1</v>
      </c>
      <c r="X26" s="289">
        <f t="shared" ref="X26:AC26" si="43">IFERROR(X25/$V25,"-")</f>
        <v>0</v>
      </c>
      <c r="Y26" s="289">
        <f t="shared" si="43"/>
        <v>0</v>
      </c>
      <c r="Z26" s="289">
        <f t="shared" si="43"/>
        <v>0</v>
      </c>
      <c r="AA26" s="289">
        <f t="shared" si="43"/>
        <v>0</v>
      </c>
      <c r="AB26" s="289">
        <f t="shared" si="43"/>
        <v>0</v>
      </c>
      <c r="AC26" s="310">
        <f t="shared" si="43"/>
        <v>0</v>
      </c>
      <c r="AE26" s="51">
        <f t="shared" si="3"/>
        <v>1</v>
      </c>
      <c r="AF26" s="51">
        <f t="shared" si="4"/>
        <v>1</v>
      </c>
      <c r="AG26" s="51">
        <f t="shared" si="5"/>
        <v>1</v>
      </c>
      <c r="AH26" s="41">
        <f t="shared" ref="AH26:AI26" si="44">1-AE26</f>
        <v>0</v>
      </c>
      <c r="AI26" s="41">
        <f t="shared" si="44"/>
        <v>0</v>
      </c>
      <c r="AJ26" s="41">
        <f>1-AG26</f>
        <v>0</v>
      </c>
    </row>
    <row r="27" spans="2:36" ht="27.9" customHeight="1" x14ac:dyDescent="0.2">
      <c r="B27" s="78"/>
      <c r="C27" s="248" t="s">
        <v>301</v>
      </c>
      <c r="D27" s="305">
        <f>[1]表1!E35</f>
        <v>164</v>
      </c>
      <c r="E27" s="297">
        <f>[1]表1!G35</f>
        <v>119</v>
      </c>
      <c r="F27" s="269">
        <f>SUM(G27:M27)</f>
        <v>29</v>
      </c>
      <c r="G27" s="241">
        <f t="shared" ref="G27:M27" si="45">O27+W27</f>
        <v>1</v>
      </c>
      <c r="H27" s="241">
        <f t="shared" si="45"/>
        <v>0</v>
      </c>
      <c r="I27" s="241">
        <f t="shared" si="45"/>
        <v>2</v>
      </c>
      <c r="J27" s="241">
        <f t="shared" si="45"/>
        <v>5</v>
      </c>
      <c r="K27" s="241">
        <f t="shared" si="45"/>
        <v>10</v>
      </c>
      <c r="L27" s="241">
        <f t="shared" si="45"/>
        <v>2</v>
      </c>
      <c r="M27" s="241">
        <f t="shared" si="45"/>
        <v>9</v>
      </c>
      <c r="N27" s="269">
        <f>SUM(O27:U27)</f>
        <v>27</v>
      </c>
      <c r="O27" s="241">
        <f>'表15-5'!O27+'表15-6'!O27</f>
        <v>1</v>
      </c>
      <c r="P27" s="241">
        <f>'表15-5'!P27+'表15-6'!P27</f>
        <v>0</v>
      </c>
      <c r="Q27" s="241">
        <f>'表15-5'!Q27+'表15-6'!Q27</f>
        <v>2</v>
      </c>
      <c r="R27" s="241">
        <f>'表15-5'!R27+'表15-6'!R27</f>
        <v>5</v>
      </c>
      <c r="S27" s="241">
        <f>'表15-5'!S27+'表15-6'!S27</f>
        <v>9</v>
      </c>
      <c r="T27" s="241">
        <f>'表15-5'!T27+'表15-6'!T27</f>
        <v>2</v>
      </c>
      <c r="U27" s="241">
        <f>'表15-5'!U27+'表15-6'!U27</f>
        <v>8</v>
      </c>
      <c r="V27" s="269">
        <f>SUM(W27:AC27)</f>
        <v>2</v>
      </c>
      <c r="W27" s="241">
        <f>'表15-5'!W27+'表15-6'!W27</f>
        <v>0</v>
      </c>
      <c r="X27" s="241">
        <f>'表15-5'!X27+'表15-6'!X27</f>
        <v>0</v>
      </c>
      <c r="Y27" s="241">
        <f>'表15-5'!Y27+'表15-6'!Y27</f>
        <v>0</v>
      </c>
      <c r="Z27" s="241">
        <f>'表15-5'!Z27+'表15-6'!Z27</f>
        <v>0</v>
      </c>
      <c r="AA27" s="241">
        <f>'表15-5'!AA27+'表15-6'!AA27</f>
        <v>1</v>
      </c>
      <c r="AB27" s="241">
        <f>'表15-5'!AB27+'表15-6'!AB27</f>
        <v>0</v>
      </c>
      <c r="AC27" s="271">
        <f>'表15-5'!AC27+'表15-6'!AC27</f>
        <v>1</v>
      </c>
      <c r="AE27" s="11">
        <f t="shared" si="3"/>
        <v>29</v>
      </c>
      <c r="AF27" s="11">
        <f t="shared" si="4"/>
        <v>27</v>
      </c>
      <c r="AG27" s="11">
        <f t="shared" si="5"/>
        <v>2</v>
      </c>
      <c r="AH27" s="41">
        <f>AE27-F27</f>
        <v>0</v>
      </c>
      <c r="AI27" s="41">
        <f>AF27-N27</f>
        <v>0</v>
      </c>
      <c r="AJ27" s="41">
        <f>AG27-V27</f>
        <v>0</v>
      </c>
    </row>
    <row r="28" spans="2:36" ht="27.9" customHeight="1" x14ac:dyDescent="0.2">
      <c r="B28" s="78"/>
      <c r="C28" s="252"/>
      <c r="D28" s="285"/>
      <c r="E28" s="286"/>
      <c r="F28" s="293"/>
      <c r="G28" s="302">
        <f>IFERROR(G27/$F27,"-")</f>
        <v>3.4482758620689655E-2</v>
      </c>
      <c r="H28" s="302">
        <f t="shared" ref="H28:M28" si="46">IFERROR(H27/$F27,"-")</f>
        <v>0</v>
      </c>
      <c r="I28" s="302">
        <f t="shared" si="46"/>
        <v>6.8965517241379309E-2</v>
      </c>
      <c r="J28" s="302">
        <f t="shared" si="46"/>
        <v>0.17241379310344829</v>
      </c>
      <c r="K28" s="302">
        <f t="shared" si="46"/>
        <v>0.34482758620689657</v>
      </c>
      <c r="L28" s="302">
        <f t="shared" si="46"/>
        <v>6.8965517241379309E-2</v>
      </c>
      <c r="M28" s="289">
        <f t="shared" si="46"/>
        <v>0.31034482758620691</v>
      </c>
      <c r="N28" s="293"/>
      <c r="O28" s="302">
        <f>IFERROR(O27/$N27,"-")</f>
        <v>3.7037037037037035E-2</v>
      </c>
      <c r="P28" s="302">
        <f t="shared" ref="P28:U28" si="47">IFERROR(P27/$N27,"-")</f>
        <v>0</v>
      </c>
      <c r="Q28" s="302">
        <f t="shared" si="47"/>
        <v>7.407407407407407E-2</v>
      </c>
      <c r="R28" s="302">
        <f t="shared" si="47"/>
        <v>0.18518518518518517</v>
      </c>
      <c r="S28" s="302">
        <f t="shared" si="47"/>
        <v>0.33333333333333331</v>
      </c>
      <c r="T28" s="302">
        <f t="shared" si="47"/>
        <v>7.407407407407407E-2</v>
      </c>
      <c r="U28" s="289">
        <f t="shared" si="47"/>
        <v>0.29629629629629628</v>
      </c>
      <c r="V28" s="293"/>
      <c r="W28" s="300">
        <f>IFERROR(W27/$V27,"-")</f>
        <v>0</v>
      </c>
      <c r="X28" s="300">
        <f t="shared" ref="X28:AC28" si="48">IFERROR(X27/$V27,"-")</f>
        <v>0</v>
      </c>
      <c r="Y28" s="300">
        <f t="shared" si="48"/>
        <v>0</v>
      </c>
      <c r="Z28" s="300">
        <f t="shared" si="48"/>
        <v>0</v>
      </c>
      <c r="AA28" s="300">
        <f t="shared" si="48"/>
        <v>0.5</v>
      </c>
      <c r="AB28" s="300">
        <f t="shared" si="48"/>
        <v>0</v>
      </c>
      <c r="AC28" s="310">
        <f t="shared" si="48"/>
        <v>0.5</v>
      </c>
      <c r="AE28" s="51">
        <f t="shared" si="3"/>
        <v>1</v>
      </c>
      <c r="AF28" s="51">
        <f t="shared" si="4"/>
        <v>0.99999999999999989</v>
      </c>
      <c r="AG28" s="51">
        <f t="shared" si="5"/>
        <v>1</v>
      </c>
      <c r="AH28" s="41">
        <f t="shared" ref="AH28:AJ28" si="49">1-AE28</f>
        <v>0</v>
      </c>
      <c r="AI28" s="41">
        <f t="shared" si="49"/>
        <v>0</v>
      </c>
      <c r="AJ28" s="41">
        <f t="shared" si="49"/>
        <v>0</v>
      </c>
    </row>
    <row r="29" spans="2:36" ht="27.9" customHeight="1" x14ac:dyDescent="0.2">
      <c r="B29" s="78"/>
      <c r="C29" s="248" t="s">
        <v>302</v>
      </c>
      <c r="D29" s="305">
        <f>[1]表1!E38</f>
        <v>53</v>
      </c>
      <c r="E29" s="314">
        <f>[1]表1!G38</f>
        <v>43</v>
      </c>
      <c r="F29" s="269">
        <f>SUM(G29:M29)</f>
        <v>27</v>
      </c>
      <c r="G29" s="241">
        <f t="shared" ref="G29:M29" si="50">O29+W29</f>
        <v>2</v>
      </c>
      <c r="H29" s="241">
        <f t="shared" si="50"/>
        <v>6</v>
      </c>
      <c r="I29" s="241">
        <f t="shared" si="50"/>
        <v>3</v>
      </c>
      <c r="J29" s="241">
        <f t="shared" si="50"/>
        <v>2</v>
      </c>
      <c r="K29" s="241">
        <f t="shared" si="50"/>
        <v>9</v>
      </c>
      <c r="L29" s="241">
        <f t="shared" si="50"/>
        <v>2</v>
      </c>
      <c r="M29" s="241">
        <f t="shared" si="50"/>
        <v>3</v>
      </c>
      <c r="N29" s="269">
        <f>SUM(O29:U29)</f>
        <v>25</v>
      </c>
      <c r="O29" s="241">
        <f>'表15-5'!O29+'表15-6'!O29</f>
        <v>1</v>
      </c>
      <c r="P29" s="241">
        <f>'表15-5'!P29+'表15-6'!P29</f>
        <v>6</v>
      </c>
      <c r="Q29" s="241">
        <f>'表15-5'!Q29+'表15-6'!Q29</f>
        <v>3</v>
      </c>
      <c r="R29" s="241">
        <f>'表15-5'!R29+'表15-6'!R29</f>
        <v>2</v>
      </c>
      <c r="S29" s="241">
        <f>'表15-5'!S29+'表15-6'!S29</f>
        <v>8</v>
      </c>
      <c r="T29" s="241">
        <f>'表15-5'!T29+'表15-6'!T29</f>
        <v>2</v>
      </c>
      <c r="U29" s="241">
        <f>'表15-5'!U29+'表15-6'!U29</f>
        <v>3</v>
      </c>
      <c r="V29" s="269">
        <f>SUM(W29:AC29)</f>
        <v>2</v>
      </c>
      <c r="W29" s="241">
        <f>'表15-5'!W29+'表15-6'!W29</f>
        <v>1</v>
      </c>
      <c r="X29" s="241">
        <f>'表15-5'!X29+'表15-6'!X29</f>
        <v>0</v>
      </c>
      <c r="Y29" s="241">
        <f>'表15-5'!Y29+'表15-6'!Y29</f>
        <v>0</v>
      </c>
      <c r="Z29" s="241">
        <f>'表15-5'!Z29+'表15-6'!Z29</f>
        <v>0</v>
      </c>
      <c r="AA29" s="241">
        <f>'表15-5'!AA29+'表15-6'!AA29</f>
        <v>1</v>
      </c>
      <c r="AB29" s="241">
        <f>'表15-5'!AB29+'表15-6'!AB29</f>
        <v>0</v>
      </c>
      <c r="AC29" s="271">
        <f>'表15-5'!AC29+'表15-6'!AC29</f>
        <v>0</v>
      </c>
      <c r="AE29" s="11">
        <f t="shared" si="3"/>
        <v>27</v>
      </c>
      <c r="AF29" s="11">
        <f t="shared" si="4"/>
        <v>25</v>
      </c>
      <c r="AG29" s="11">
        <f t="shared" si="5"/>
        <v>2</v>
      </c>
      <c r="AH29" s="41">
        <f>AE29-F29</f>
        <v>0</v>
      </c>
      <c r="AI29" s="41">
        <f>AF29-N29</f>
        <v>0</v>
      </c>
      <c r="AJ29" s="41">
        <f>AG29-V29</f>
        <v>0</v>
      </c>
    </row>
    <row r="30" spans="2:36" ht="27.9" customHeight="1" x14ac:dyDescent="0.2">
      <c r="B30" s="78"/>
      <c r="C30" s="252"/>
      <c r="D30" s="285"/>
      <c r="E30" s="315"/>
      <c r="F30" s="293"/>
      <c r="G30" s="300">
        <f>IFERROR(G29/$F29,"-")</f>
        <v>7.407407407407407E-2</v>
      </c>
      <c r="H30" s="300">
        <f t="shared" ref="H30:M30" si="51">IFERROR(H29/$F29,"-")</f>
        <v>0.22222222222222221</v>
      </c>
      <c r="I30" s="300">
        <f t="shared" si="51"/>
        <v>0.1111111111111111</v>
      </c>
      <c r="J30" s="300">
        <f t="shared" si="51"/>
        <v>7.407407407407407E-2</v>
      </c>
      <c r="K30" s="300">
        <f t="shared" si="51"/>
        <v>0.33333333333333331</v>
      </c>
      <c r="L30" s="300">
        <f t="shared" si="51"/>
        <v>7.407407407407407E-2</v>
      </c>
      <c r="M30" s="289">
        <f t="shared" si="51"/>
        <v>0.1111111111111111</v>
      </c>
      <c r="N30" s="293"/>
      <c r="O30" s="300">
        <f>IFERROR(O29/$N29,"-")</f>
        <v>0.04</v>
      </c>
      <c r="P30" s="300">
        <f t="shared" ref="P30:U30" si="52">IFERROR(P29/$N29,"-")</f>
        <v>0.24</v>
      </c>
      <c r="Q30" s="300">
        <f t="shared" si="52"/>
        <v>0.12</v>
      </c>
      <c r="R30" s="300">
        <f t="shared" si="52"/>
        <v>0.08</v>
      </c>
      <c r="S30" s="300">
        <f t="shared" si="52"/>
        <v>0.32</v>
      </c>
      <c r="T30" s="300">
        <f t="shared" si="52"/>
        <v>0.08</v>
      </c>
      <c r="U30" s="289">
        <f t="shared" si="52"/>
        <v>0.12</v>
      </c>
      <c r="V30" s="293"/>
      <c r="W30" s="321">
        <f>IFERROR(W29/$V29,"-")</f>
        <v>0.5</v>
      </c>
      <c r="X30" s="321">
        <f t="shared" ref="X30:AC30" si="53">IFERROR(X29/$V29,"-")</f>
        <v>0</v>
      </c>
      <c r="Y30" s="321">
        <f t="shared" si="53"/>
        <v>0</v>
      </c>
      <c r="Z30" s="322">
        <f t="shared" si="53"/>
        <v>0</v>
      </c>
      <c r="AA30" s="301">
        <f t="shared" si="53"/>
        <v>0.5</v>
      </c>
      <c r="AB30" s="245">
        <f t="shared" si="53"/>
        <v>0</v>
      </c>
      <c r="AC30" s="310">
        <f t="shared" si="53"/>
        <v>0</v>
      </c>
      <c r="AE30" s="51">
        <f t="shared" si="3"/>
        <v>1</v>
      </c>
      <c r="AF30" s="51">
        <f t="shared" si="4"/>
        <v>1</v>
      </c>
      <c r="AG30" s="51">
        <f t="shared" si="5"/>
        <v>1</v>
      </c>
      <c r="AH30" s="41">
        <f t="shared" ref="AH30:AJ30" si="54">1-AE30</f>
        <v>0</v>
      </c>
      <c r="AI30" s="41">
        <f t="shared" si="54"/>
        <v>0</v>
      </c>
      <c r="AJ30" s="41">
        <f t="shared" si="54"/>
        <v>0</v>
      </c>
    </row>
    <row r="31" spans="2:36" ht="27.9" customHeight="1" x14ac:dyDescent="0.2">
      <c r="B31" s="78"/>
      <c r="C31" s="248" t="s">
        <v>303</v>
      </c>
      <c r="D31" s="305">
        <f>[1]表1!E41</f>
        <v>26</v>
      </c>
      <c r="E31" s="314">
        <f>[1]表1!G41</f>
        <v>26</v>
      </c>
      <c r="F31" s="298">
        <f>SUM(G31:M31)</f>
        <v>16</v>
      </c>
      <c r="G31" s="306">
        <f t="shared" ref="G31:M31" si="55">O31+W31</f>
        <v>1</v>
      </c>
      <c r="H31" s="306">
        <f t="shared" si="55"/>
        <v>1</v>
      </c>
      <c r="I31" s="306">
        <f t="shared" si="55"/>
        <v>2</v>
      </c>
      <c r="J31" s="306">
        <f t="shared" si="55"/>
        <v>1</v>
      </c>
      <c r="K31" s="306">
        <f t="shared" si="55"/>
        <v>0</v>
      </c>
      <c r="L31" s="306">
        <f t="shared" si="55"/>
        <v>0</v>
      </c>
      <c r="M31" s="306">
        <f t="shared" si="55"/>
        <v>11</v>
      </c>
      <c r="N31" s="298">
        <f>SUM(O31:U31)</f>
        <v>13</v>
      </c>
      <c r="O31" s="241">
        <f>'表15-5'!O31+'表15-6'!O31</f>
        <v>1</v>
      </c>
      <c r="P31" s="241">
        <f>'表15-5'!P31+'表15-6'!P31</f>
        <v>1</v>
      </c>
      <c r="Q31" s="241">
        <f>'表15-5'!Q31+'表15-6'!Q31</f>
        <v>2</v>
      </c>
      <c r="R31" s="241">
        <f>'表15-5'!R31+'表15-6'!R31</f>
        <v>0</v>
      </c>
      <c r="S31" s="241">
        <f>'表15-5'!S31+'表15-6'!S31</f>
        <v>0</v>
      </c>
      <c r="T31" s="241">
        <f>'表15-5'!T31+'表15-6'!T31</f>
        <v>0</v>
      </c>
      <c r="U31" s="241">
        <f>'表15-5'!U31+'表15-6'!U31</f>
        <v>9</v>
      </c>
      <c r="V31" s="269">
        <f>SUM(W31:AC31)</f>
        <v>3</v>
      </c>
      <c r="W31" s="241">
        <f>'表15-5'!W31+'表15-6'!W31</f>
        <v>0</v>
      </c>
      <c r="X31" s="241">
        <f>'表15-5'!X31+'表15-6'!X31</f>
        <v>0</v>
      </c>
      <c r="Y31" s="241">
        <f>'表15-5'!Y31+'表15-6'!Y31</f>
        <v>0</v>
      </c>
      <c r="Z31" s="241">
        <f>'表15-5'!Z31+'表15-6'!Z31</f>
        <v>1</v>
      </c>
      <c r="AA31" s="241">
        <f>'表15-5'!AA31+'表15-6'!AA31</f>
        <v>0</v>
      </c>
      <c r="AB31" s="241">
        <f>'表15-5'!AB31+'表15-6'!AB31</f>
        <v>0</v>
      </c>
      <c r="AC31" s="271">
        <f>'表15-5'!AC31+'表15-6'!AC31</f>
        <v>2</v>
      </c>
      <c r="AE31" s="11">
        <f t="shared" si="3"/>
        <v>16</v>
      </c>
      <c r="AF31" s="11">
        <f t="shared" si="4"/>
        <v>13</v>
      </c>
      <c r="AG31" s="11">
        <f t="shared" si="5"/>
        <v>3</v>
      </c>
      <c r="AH31" s="41">
        <f>AE31-F31</f>
        <v>0</v>
      </c>
      <c r="AI31" s="41">
        <f>AF31-N31</f>
        <v>0</v>
      </c>
      <c r="AJ31" s="41">
        <f>AG31-V31</f>
        <v>0</v>
      </c>
    </row>
    <row r="32" spans="2:36" ht="27.9" customHeight="1" x14ac:dyDescent="0.2">
      <c r="B32" s="78"/>
      <c r="C32" s="252"/>
      <c r="D32" s="285"/>
      <c r="E32" s="315"/>
      <c r="F32" s="287"/>
      <c r="G32" s="302">
        <f>IFERROR(G31/$F31,"-")</f>
        <v>6.25E-2</v>
      </c>
      <c r="H32" s="302">
        <f t="shared" ref="H32:M32" si="56">IFERROR(H31/$F31,"-")</f>
        <v>6.25E-2</v>
      </c>
      <c r="I32" s="302">
        <f t="shared" si="56"/>
        <v>0.125</v>
      </c>
      <c r="J32" s="302">
        <f t="shared" si="56"/>
        <v>6.25E-2</v>
      </c>
      <c r="K32" s="302">
        <f t="shared" si="56"/>
        <v>0</v>
      </c>
      <c r="L32" s="302">
        <f t="shared" si="56"/>
        <v>0</v>
      </c>
      <c r="M32" s="289">
        <f t="shared" si="56"/>
        <v>0.6875</v>
      </c>
      <c r="N32" s="287"/>
      <c r="O32" s="302">
        <f>IFERROR(O31/$N31,"-")</f>
        <v>7.6923076923076927E-2</v>
      </c>
      <c r="P32" s="302">
        <f t="shared" ref="P32:U32" si="57">IFERROR(P31/$N31,"-")</f>
        <v>7.6923076923076927E-2</v>
      </c>
      <c r="Q32" s="302">
        <f t="shared" si="57"/>
        <v>0.15384615384615385</v>
      </c>
      <c r="R32" s="302">
        <f t="shared" si="57"/>
        <v>0</v>
      </c>
      <c r="S32" s="302">
        <f t="shared" si="57"/>
        <v>0</v>
      </c>
      <c r="T32" s="302">
        <f t="shared" si="57"/>
        <v>0</v>
      </c>
      <c r="U32" s="289">
        <f t="shared" si="57"/>
        <v>0.69230769230769229</v>
      </c>
      <c r="V32" s="287"/>
      <c r="W32" s="324">
        <f>IFERROR(W31/$V31,"-")</f>
        <v>0</v>
      </c>
      <c r="X32" s="324">
        <f t="shared" ref="X32:AC32" si="58">IFERROR(X31/$V31,"-")</f>
        <v>0</v>
      </c>
      <c r="Y32" s="324">
        <f t="shared" si="58"/>
        <v>0</v>
      </c>
      <c r="Z32" s="324">
        <f t="shared" si="58"/>
        <v>0.33333333333333331</v>
      </c>
      <c r="AA32" s="324">
        <f t="shared" si="58"/>
        <v>0</v>
      </c>
      <c r="AB32" s="324">
        <f t="shared" si="58"/>
        <v>0</v>
      </c>
      <c r="AC32" s="310">
        <f t="shared" si="58"/>
        <v>0.66666666666666663</v>
      </c>
      <c r="AE32" s="51">
        <f t="shared" si="3"/>
        <v>1</v>
      </c>
      <c r="AF32" s="51">
        <f t="shared" si="4"/>
        <v>1</v>
      </c>
      <c r="AG32" s="51">
        <f t="shared" si="5"/>
        <v>1</v>
      </c>
      <c r="AH32" s="41">
        <f t="shared" ref="AH32:AJ32" si="59">1-AE32</f>
        <v>0</v>
      </c>
      <c r="AI32" s="41">
        <f t="shared" si="59"/>
        <v>0</v>
      </c>
      <c r="AJ32" s="41">
        <f t="shared" si="59"/>
        <v>0</v>
      </c>
    </row>
    <row r="33" spans="2:36" ht="27.9" customHeight="1" x14ac:dyDescent="0.2">
      <c r="B33" s="78"/>
      <c r="C33" s="248" t="s">
        <v>304</v>
      </c>
      <c r="D33" s="305">
        <f>[1]表1!E44</f>
        <v>31</v>
      </c>
      <c r="E33" s="297">
        <f>[1]表1!G44</f>
        <v>28</v>
      </c>
      <c r="F33" s="269">
        <f>SUM(G33:M33)</f>
        <v>49</v>
      </c>
      <c r="G33" s="241">
        <f t="shared" ref="G33:M33" si="60">O33+W33</f>
        <v>1</v>
      </c>
      <c r="H33" s="241">
        <f t="shared" si="60"/>
        <v>26</v>
      </c>
      <c r="I33" s="241">
        <f t="shared" si="60"/>
        <v>6</v>
      </c>
      <c r="J33" s="241">
        <f t="shared" si="60"/>
        <v>2</v>
      </c>
      <c r="K33" s="241">
        <f t="shared" si="60"/>
        <v>3</v>
      </c>
      <c r="L33" s="241">
        <f t="shared" si="60"/>
        <v>1</v>
      </c>
      <c r="M33" s="241">
        <f t="shared" si="60"/>
        <v>10</v>
      </c>
      <c r="N33" s="269">
        <f>SUM(O33:U33)</f>
        <v>47</v>
      </c>
      <c r="O33" s="241">
        <f>'表15-5'!O33+'表15-6'!O33</f>
        <v>1</v>
      </c>
      <c r="P33" s="241">
        <f>'表15-5'!P33+'表15-6'!P33</f>
        <v>26</v>
      </c>
      <c r="Q33" s="241">
        <f>'表15-5'!Q33+'表15-6'!Q33</f>
        <v>5</v>
      </c>
      <c r="R33" s="241">
        <f>'表15-5'!R33+'表15-6'!R33</f>
        <v>1</v>
      </c>
      <c r="S33" s="241">
        <f>'表15-5'!S33+'表15-6'!S33</f>
        <v>3</v>
      </c>
      <c r="T33" s="241">
        <f>'表15-5'!T33+'表15-6'!T33</f>
        <v>1</v>
      </c>
      <c r="U33" s="241">
        <f>'表15-5'!U33+'表15-6'!U33</f>
        <v>10</v>
      </c>
      <c r="V33" s="269">
        <f>SUM(W33:AC33)</f>
        <v>2</v>
      </c>
      <c r="W33" s="241">
        <f>'表15-5'!W33+'表15-6'!W33</f>
        <v>0</v>
      </c>
      <c r="X33" s="241">
        <f>'表15-5'!X33+'表15-6'!X33</f>
        <v>0</v>
      </c>
      <c r="Y33" s="241">
        <f>'表15-5'!Y33+'表15-6'!Y33</f>
        <v>1</v>
      </c>
      <c r="Z33" s="241">
        <f>'表15-5'!Z33+'表15-6'!Z33</f>
        <v>1</v>
      </c>
      <c r="AA33" s="241">
        <f>'表15-5'!AA33+'表15-6'!AA33</f>
        <v>0</v>
      </c>
      <c r="AB33" s="241">
        <f>'表15-5'!AB33+'表15-6'!AB33</f>
        <v>0</v>
      </c>
      <c r="AC33" s="271">
        <f>'表15-5'!AC33+'表15-6'!AC33</f>
        <v>0</v>
      </c>
      <c r="AE33" s="11">
        <f t="shared" si="3"/>
        <v>49</v>
      </c>
      <c r="AF33" s="11">
        <f t="shared" si="4"/>
        <v>47</v>
      </c>
      <c r="AG33" s="11">
        <f t="shared" si="5"/>
        <v>2</v>
      </c>
      <c r="AH33" s="41">
        <f>AE33-F33</f>
        <v>0</v>
      </c>
      <c r="AI33" s="41">
        <f>AF33-N33</f>
        <v>0</v>
      </c>
      <c r="AJ33" s="41">
        <f>AG33-V33</f>
        <v>0</v>
      </c>
    </row>
    <row r="34" spans="2:36" ht="27.9" customHeight="1" x14ac:dyDescent="0.2">
      <c r="B34" s="78"/>
      <c r="C34" s="261"/>
      <c r="D34" s="285"/>
      <c r="E34" s="286"/>
      <c r="F34" s="293"/>
      <c r="G34" s="302">
        <f>IFERROR(G33/$F33,"-")</f>
        <v>2.0408163265306121E-2</v>
      </c>
      <c r="H34" s="302">
        <f t="shared" ref="H34:M34" si="61">IFERROR(H33/$F33,"-")</f>
        <v>0.53061224489795922</v>
      </c>
      <c r="I34" s="302">
        <f t="shared" si="61"/>
        <v>0.12244897959183673</v>
      </c>
      <c r="J34" s="302">
        <f t="shared" si="61"/>
        <v>4.0816326530612242E-2</v>
      </c>
      <c r="K34" s="302">
        <f t="shared" si="61"/>
        <v>6.1224489795918366E-2</v>
      </c>
      <c r="L34" s="302">
        <f t="shared" si="61"/>
        <v>2.0408163265306121E-2</v>
      </c>
      <c r="M34" s="289">
        <f t="shared" si="61"/>
        <v>0.20408163265306123</v>
      </c>
      <c r="N34" s="293"/>
      <c r="O34" s="302">
        <f>IFERROR(O33/$N33,"-")</f>
        <v>2.1276595744680851E-2</v>
      </c>
      <c r="P34" s="302">
        <f t="shared" ref="P34:U34" si="62">IFERROR(P33/$N33,"-")</f>
        <v>0.55319148936170215</v>
      </c>
      <c r="Q34" s="302">
        <f t="shared" si="62"/>
        <v>0.10638297872340426</v>
      </c>
      <c r="R34" s="302">
        <f t="shared" si="62"/>
        <v>2.1276595744680851E-2</v>
      </c>
      <c r="S34" s="302">
        <f t="shared" si="62"/>
        <v>6.3829787234042548E-2</v>
      </c>
      <c r="T34" s="302">
        <f t="shared" si="62"/>
        <v>2.1276595744680851E-2</v>
      </c>
      <c r="U34" s="289">
        <f t="shared" si="62"/>
        <v>0.21276595744680851</v>
      </c>
      <c r="V34" s="293"/>
      <c r="W34" s="324">
        <f>IFERROR(W33/$V33,"-")</f>
        <v>0</v>
      </c>
      <c r="X34" s="324">
        <f t="shared" ref="X34:AC34" si="63">IFERROR(X33/$V33,"-")</f>
        <v>0</v>
      </c>
      <c r="Y34" s="324">
        <f t="shared" si="63"/>
        <v>0.5</v>
      </c>
      <c r="Z34" s="324">
        <f t="shared" si="63"/>
        <v>0.5</v>
      </c>
      <c r="AA34" s="324">
        <f t="shared" si="63"/>
        <v>0</v>
      </c>
      <c r="AB34" s="324">
        <f t="shared" si="63"/>
        <v>0</v>
      </c>
      <c r="AC34" s="310">
        <f t="shared" si="63"/>
        <v>0</v>
      </c>
      <c r="AE34" s="51">
        <f t="shared" si="3"/>
        <v>1</v>
      </c>
      <c r="AF34" s="51">
        <f t="shared" si="4"/>
        <v>1.0000000000000002</v>
      </c>
      <c r="AG34" s="51">
        <f t="shared" si="5"/>
        <v>1</v>
      </c>
      <c r="AH34" s="41">
        <f t="shared" ref="AH34:AJ34" si="64">1-AE34</f>
        <v>0</v>
      </c>
      <c r="AI34" s="41">
        <f t="shared" si="64"/>
        <v>0</v>
      </c>
      <c r="AJ34" s="41">
        <f t="shared" si="64"/>
        <v>0</v>
      </c>
    </row>
    <row r="35" spans="2:36" ht="27.9" customHeight="1" x14ac:dyDescent="0.2">
      <c r="B35" s="78"/>
      <c r="C35" s="252" t="s">
        <v>305</v>
      </c>
      <c r="D35" s="305">
        <f>[1]表1!E47</f>
        <v>26</v>
      </c>
      <c r="E35" s="297">
        <f>[1]表1!G47</f>
        <v>19</v>
      </c>
      <c r="F35" s="269">
        <f>SUM(G35:M35)</f>
        <v>327</v>
      </c>
      <c r="G35" s="241">
        <f t="shared" ref="G35:M35" si="65">O35+W35</f>
        <v>38</v>
      </c>
      <c r="H35" s="241">
        <f t="shared" si="65"/>
        <v>44</v>
      </c>
      <c r="I35" s="241">
        <f t="shared" si="65"/>
        <v>22</v>
      </c>
      <c r="J35" s="241">
        <f t="shared" si="65"/>
        <v>24</v>
      </c>
      <c r="K35" s="241">
        <f t="shared" si="65"/>
        <v>168</v>
      </c>
      <c r="L35" s="241">
        <f t="shared" si="65"/>
        <v>0</v>
      </c>
      <c r="M35" s="241">
        <f t="shared" si="65"/>
        <v>31</v>
      </c>
      <c r="N35" s="269">
        <f>SUM(O35:U35)</f>
        <v>295</v>
      </c>
      <c r="O35" s="241">
        <f>'表15-5'!O35+'表15-6'!O35</f>
        <v>38</v>
      </c>
      <c r="P35" s="241">
        <f>'表15-5'!P35+'表15-6'!P35</f>
        <v>44</v>
      </c>
      <c r="Q35" s="241">
        <f>'表15-5'!Q35+'表15-6'!Q35</f>
        <v>22</v>
      </c>
      <c r="R35" s="241">
        <f>'表15-5'!R35+'表15-6'!R35</f>
        <v>23</v>
      </c>
      <c r="S35" s="241">
        <f>'表15-5'!S35+'表15-6'!S35</f>
        <v>167</v>
      </c>
      <c r="T35" s="241">
        <f>'表15-5'!T35+'表15-6'!T35</f>
        <v>0</v>
      </c>
      <c r="U35" s="241">
        <f>'表15-5'!U35+'表15-6'!U35</f>
        <v>1</v>
      </c>
      <c r="V35" s="269">
        <f>SUM(W35:AC35)</f>
        <v>32</v>
      </c>
      <c r="W35" s="241">
        <f>'表15-5'!W35+'表15-6'!W35</f>
        <v>0</v>
      </c>
      <c r="X35" s="241">
        <f>'表15-5'!X35+'表15-6'!X35</f>
        <v>0</v>
      </c>
      <c r="Y35" s="241">
        <f>'表15-5'!Y35+'表15-6'!Y35</f>
        <v>0</v>
      </c>
      <c r="Z35" s="241">
        <f>'表15-5'!Z35+'表15-6'!Z35</f>
        <v>1</v>
      </c>
      <c r="AA35" s="241">
        <f>'表15-5'!AA35+'表15-6'!AA35</f>
        <v>1</v>
      </c>
      <c r="AB35" s="241">
        <f>'表15-5'!AB35+'表15-6'!AB35</f>
        <v>0</v>
      </c>
      <c r="AC35" s="271">
        <f>'表15-5'!AC35+'表15-6'!AC35</f>
        <v>30</v>
      </c>
      <c r="AE35" s="11">
        <f t="shared" si="3"/>
        <v>327</v>
      </c>
      <c r="AF35" s="11">
        <f t="shared" si="4"/>
        <v>295</v>
      </c>
      <c r="AG35" s="11">
        <f t="shared" si="5"/>
        <v>32</v>
      </c>
      <c r="AH35" s="41">
        <f>AE35-F35</f>
        <v>0</v>
      </c>
      <c r="AI35" s="41">
        <f>AF35-N35</f>
        <v>0</v>
      </c>
      <c r="AJ35" s="41">
        <f>AG35-V35</f>
        <v>0</v>
      </c>
    </row>
    <row r="36" spans="2:36" ht="27.9" customHeight="1" thickBot="1" x14ac:dyDescent="0.25">
      <c r="B36" s="78"/>
      <c r="C36" s="318"/>
      <c r="D36" s="326"/>
      <c r="E36" s="319"/>
      <c r="F36" s="274"/>
      <c r="G36" s="275">
        <f>IFERROR(G35/$F35,"-")</f>
        <v>0.11620795107033639</v>
      </c>
      <c r="H36" s="275">
        <f t="shared" ref="H36:M36" si="66">IFERROR(H35/$F35,"-")</f>
        <v>0.13455657492354739</v>
      </c>
      <c r="I36" s="275">
        <f t="shared" si="66"/>
        <v>6.7278287461773695E-2</v>
      </c>
      <c r="J36" s="275">
        <f t="shared" si="66"/>
        <v>7.3394495412844041E-2</v>
      </c>
      <c r="K36" s="275">
        <f t="shared" si="66"/>
        <v>0.51376146788990829</v>
      </c>
      <c r="L36" s="275">
        <f t="shared" si="66"/>
        <v>0</v>
      </c>
      <c r="M36" s="327">
        <f t="shared" si="66"/>
        <v>9.480122324159021E-2</v>
      </c>
      <c r="N36" s="274"/>
      <c r="O36" s="275">
        <f>IFERROR(O35/$N35,"-")</f>
        <v>0.12881355932203389</v>
      </c>
      <c r="P36" s="275">
        <f t="shared" ref="P36:U36" si="67">IFERROR(P35/$N35,"-")</f>
        <v>0.14915254237288136</v>
      </c>
      <c r="Q36" s="275">
        <f t="shared" si="67"/>
        <v>7.4576271186440682E-2</v>
      </c>
      <c r="R36" s="275">
        <f t="shared" si="67"/>
        <v>7.796610169491526E-2</v>
      </c>
      <c r="S36" s="275">
        <f t="shared" si="67"/>
        <v>0.56610169491525419</v>
      </c>
      <c r="T36" s="275">
        <f t="shared" si="67"/>
        <v>0</v>
      </c>
      <c r="U36" s="327">
        <f t="shared" si="67"/>
        <v>3.3898305084745762E-3</v>
      </c>
      <c r="V36" s="274"/>
      <c r="W36" s="275">
        <f>IFERROR(W35/$V35,"-")</f>
        <v>0</v>
      </c>
      <c r="X36" s="275">
        <f t="shared" ref="X36:AC36" si="68">IFERROR(X35/$V35,"-")</f>
        <v>0</v>
      </c>
      <c r="Y36" s="275">
        <f t="shared" si="68"/>
        <v>0</v>
      </c>
      <c r="Z36" s="275">
        <f t="shared" si="68"/>
        <v>3.125E-2</v>
      </c>
      <c r="AA36" s="275">
        <f t="shared" si="68"/>
        <v>3.125E-2</v>
      </c>
      <c r="AB36" s="275">
        <f t="shared" si="68"/>
        <v>0</v>
      </c>
      <c r="AC36" s="456">
        <f t="shared" si="68"/>
        <v>0.9375</v>
      </c>
      <c r="AE36" s="51">
        <f t="shared" si="3"/>
        <v>1</v>
      </c>
      <c r="AF36" s="51">
        <f t="shared" si="4"/>
        <v>0.99999999999999989</v>
      </c>
      <c r="AG36" s="51">
        <f t="shared" si="5"/>
        <v>1</v>
      </c>
      <c r="AH36" s="41">
        <f t="shared" ref="AH36:AJ36" si="69">1-AE36</f>
        <v>0</v>
      </c>
      <c r="AI36" s="41">
        <f t="shared" si="69"/>
        <v>0</v>
      </c>
      <c r="AJ36" s="41">
        <f t="shared" si="69"/>
        <v>0</v>
      </c>
    </row>
    <row r="37" spans="2:36" ht="27.9" customHeight="1" thickTop="1" x14ac:dyDescent="0.2">
      <c r="B37" s="78"/>
      <c r="C37" s="329" t="s">
        <v>261</v>
      </c>
      <c r="D37" s="330">
        <f>D27+D29+D31+D33</f>
        <v>274</v>
      </c>
      <c r="E37" s="330">
        <f>E27+E29+E31+E33</f>
        <v>216</v>
      </c>
      <c r="F37" s="298">
        <f>SUM(G37:M37)</f>
        <v>121</v>
      </c>
      <c r="G37" s="306">
        <f t="shared" ref="G37:M37" si="70">O37+W37</f>
        <v>5</v>
      </c>
      <c r="H37" s="306">
        <f t="shared" si="70"/>
        <v>33</v>
      </c>
      <c r="I37" s="306">
        <f t="shared" si="70"/>
        <v>13</v>
      </c>
      <c r="J37" s="306">
        <f t="shared" si="70"/>
        <v>10</v>
      </c>
      <c r="K37" s="306">
        <f t="shared" si="70"/>
        <v>22</v>
      </c>
      <c r="L37" s="306">
        <f t="shared" si="70"/>
        <v>5</v>
      </c>
      <c r="M37" s="306">
        <f t="shared" si="70"/>
        <v>33</v>
      </c>
      <c r="N37" s="298">
        <f>SUM(O37:U37)</f>
        <v>112</v>
      </c>
      <c r="O37" s="306">
        <f t="shared" ref="O37:U37" si="71">O27+O29+O31+O33</f>
        <v>4</v>
      </c>
      <c r="P37" s="306">
        <f t="shared" si="71"/>
        <v>33</v>
      </c>
      <c r="Q37" s="306">
        <f t="shared" si="71"/>
        <v>12</v>
      </c>
      <c r="R37" s="306">
        <f t="shared" si="71"/>
        <v>8</v>
      </c>
      <c r="S37" s="306">
        <f t="shared" si="71"/>
        <v>20</v>
      </c>
      <c r="T37" s="306">
        <f t="shared" si="71"/>
        <v>5</v>
      </c>
      <c r="U37" s="306">
        <f t="shared" si="71"/>
        <v>30</v>
      </c>
      <c r="V37" s="298">
        <f>SUM(W37:AC37)</f>
        <v>9</v>
      </c>
      <c r="W37" s="306">
        <f t="shared" ref="W37:AC37" si="72">W27+W29+W31+W33</f>
        <v>1</v>
      </c>
      <c r="X37" s="306">
        <f t="shared" si="72"/>
        <v>0</v>
      </c>
      <c r="Y37" s="306">
        <f t="shared" si="72"/>
        <v>1</v>
      </c>
      <c r="Z37" s="306">
        <f t="shared" si="72"/>
        <v>2</v>
      </c>
      <c r="AA37" s="306">
        <f t="shared" si="72"/>
        <v>2</v>
      </c>
      <c r="AB37" s="306">
        <f t="shared" si="72"/>
        <v>0</v>
      </c>
      <c r="AC37" s="311">
        <f t="shared" si="72"/>
        <v>3</v>
      </c>
      <c r="AE37" s="11">
        <f t="shared" si="3"/>
        <v>121</v>
      </c>
      <c r="AF37" s="11">
        <f t="shared" si="4"/>
        <v>112</v>
      </c>
      <c r="AG37" s="11">
        <f t="shared" si="5"/>
        <v>9</v>
      </c>
      <c r="AH37" s="41">
        <f>AE37-F37</f>
        <v>0</v>
      </c>
      <c r="AI37" s="41">
        <f>AF37-N37</f>
        <v>0</v>
      </c>
      <c r="AJ37" s="41">
        <f>AG37-V37</f>
        <v>0</v>
      </c>
    </row>
    <row r="38" spans="2:36" ht="27.9" customHeight="1" x14ac:dyDescent="0.2">
      <c r="B38" s="78"/>
      <c r="C38" s="331" t="s">
        <v>262</v>
      </c>
      <c r="D38" s="273"/>
      <c r="E38" s="273"/>
      <c r="F38" s="293"/>
      <c r="G38" s="300">
        <f>IFERROR(G37/$F37,"-")</f>
        <v>4.1322314049586778E-2</v>
      </c>
      <c r="H38" s="300">
        <f t="shared" ref="H38:M38" si="73">IFERROR(H37/$F37,"-")</f>
        <v>0.27272727272727271</v>
      </c>
      <c r="I38" s="300">
        <f t="shared" si="73"/>
        <v>0.10743801652892562</v>
      </c>
      <c r="J38" s="300">
        <f t="shared" si="73"/>
        <v>8.2644628099173556E-2</v>
      </c>
      <c r="K38" s="300">
        <f t="shared" si="73"/>
        <v>0.18181818181818182</v>
      </c>
      <c r="L38" s="300">
        <f t="shared" si="73"/>
        <v>4.1322314049586778E-2</v>
      </c>
      <c r="M38" s="289">
        <f t="shared" si="73"/>
        <v>0.27272727272727271</v>
      </c>
      <c r="N38" s="293"/>
      <c r="O38" s="300">
        <f>IFERROR(O37/$N37,"-")</f>
        <v>3.5714285714285712E-2</v>
      </c>
      <c r="P38" s="300">
        <f t="shared" ref="P38:U38" si="74">IFERROR(P37/$N37,"-")</f>
        <v>0.29464285714285715</v>
      </c>
      <c r="Q38" s="300">
        <f t="shared" si="74"/>
        <v>0.10714285714285714</v>
      </c>
      <c r="R38" s="300">
        <f t="shared" si="74"/>
        <v>7.1428571428571425E-2</v>
      </c>
      <c r="S38" s="300">
        <f t="shared" si="74"/>
        <v>0.17857142857142858</v>
      </c>
      <c r="T38" s="300">
        <f t="shared" si="74"/>
        <v>4.4642857142857144E-2</v>
      </c>
      <c r="U38" s="289">
        <f t="shared" si="74"/>
        <v>0.26785714285714285</v>
      </c>
      <c r="V38" s="293"/>
      <c r="W38" s="300">
        <f>IFERROR(W37/$V37,"-")</f>
        <v>0.1111111111111111</v>
      </c>
      <c r="X38" s="300">
        <f t="shared" ref="X38:AC38" si="75">IFERROR(X37/$V37,"-")</f>
        <v>0</v>
      </c>
      <c r="Y38" s="300">
        <f t="shared" si="75"/>
        <v>0.1111111111111111</v>
      </c>
      <c r="Z38" s="300">
        <f t="shared" si="75"/>
        <v>0.22222222222222221</v>
      </c>
      <c r="AA38" s="300">
        <f t="shared" si="75"/>
        <v>0.22222222222222221</v>
      </c>
      <c r="AB38" s="300">
        <f t="shared" si="75"/>
        <v>0</v>
      </c>
      <c r="AC38" s="310">
        <f t="shared" si="75"/>
        <v>0.33333333333333331</v>
      </c>
      <c r="AE38" s="51">
        <f t="shared" si="3"/>
        <v>0.99999999999999989</v>
      </c>
      <c r="AF38" s="51">
        <f t="shared" si="4"/>
        <v>1</v>
      </c>
      <c r="AG38" s="51">
        <f t="shared" si="5"/>
        <v>1</v>
      </c>
      <c r="AH38" s="41">
        <f t="shared" ref="AH38:AJ38" si="76">1-AE38</f>
        <v>0</v>
      </c>
      <c r="AI38" s="41">
        <f t="shared" si="76"/>
        <v>0</v>
      </c>
      <c r="AJ38" s="41">
        <f t="shared" si="76"/>
        <v>0</v>
      </c>
    </row>
    <row r="39" spans="2:36" ht="27.9" customHeight="1" x14ac:dyDescent="0.2">
      <c r="B39" s="78"/>
      <c r="C39" s="329" t="s">
        <v>261</v>
      </c>
      <c r="D39" s="332">
        <f>D29+D31+D33+D35</f>
        <v>136</v>
      </c>
      <c r="E39" s="332">
        <f>E29+E31+E33+E35</f>
        <v>116</v>
      </c>
      <c r="F39" s="298">
        <f>SUM(G39:M39)</f>
        <v>419</v>
      </c>
      <c r="G39" s="306">
        <f t="shared" ref="G39:M39" si="77">O39+W39</f>
        <v>42</v>
      </c>
      <c r="H39" s="306">
        <f t="shared" si="77"/>
        <v>77</v>
      </c>
      <c r="I39" s="306">
        <f t="shared" si="77"/>
        <v>33</v>
      </c>
      <c r="J39" s="306">
        <f t="shared" si="77"/>
        <v>29</v>
      </c>
      <c r="K39" s="306">
        <f t="shared" si="77"/>
        <v>180</v>
      </c>
      <c r="L39" s="306">
        <f t="shared" si="77"/>
        <v>3</v>
      </c>
      <c r="M39" s="306">
        <f t="shared" si="77"/>
        <v>55</v>
      </c>
      <c r="N39" s="298">
        <f>SUM(O39:U39)</f>
        <v>380</v>
      </c>
      <c r="O39" s="306">
        <f t="shared" ref="O39:U39" si="78">O29+O31+O33+O35</f>
        <v>41</v>
      </c>
      <c r="P39" s="306">
        <f t="shared" si="78"/>
        <v>77</v>
      </c>
      <c r="Q39" s="306">
        <f t="shared" si="78"/>
        <v>32</v>
      </c>
      <c r="R39" s="306">
        <f t="shared" si="78"/>
        <v>26</v>
      </c>
      <c r="S39" s="306">
        <f t="shared" si="78"/>
        <v>178</v>
      </c>
      <c r="T39" s="306">
        <f t="shared" si="78"/>
        <v>3</v>
      </c>
      <c r="U39" s="306">
        <f t="shared" si="78"/>
        <v>23</v>
      </c>
      <c r="V39" s="298">
        <f>SUM(W39:AC39)</f>
        <v>39</v>
      </c>
      <c r="W39" s="306">
        <f t="shared" ref="W39:AC39" si="79">W29+W31+W33+W35</f>
        <v>1</v>
      </c>
      <c r="X39" s="306">
        <f t="shared" si="79"/>
        <v>0</v>
      </c>
      <c r="Y39" s="306">
        <f t="shared" si="79"/>
        <v>1</v>
      </c>
      <c r="Z39" s="306">
        <f t="shared" si="79"/>
        <v>3</v>
      </c>
      <c r="AA39" s="306">
        <f t="shared" si="79"/>
        <v>2</v>
      </c>
      <c r="AB39" s="306">
        <f t="shared" si="79"/>
        <v>0</v>
      </c>
      <c r="AC39" s="311">
        <f t="shared" si="79"/>
        <v>32</v>
      </c>
      <c r="AE39" s="11">
        <f t="shared" si="3"/>
        <v>419</v>
      </c>
      <c r="AF39" s="11">
        <f t="shared" si="4"/>
        <v>380</v>
      </c>
      <c r="AG39" s="11">
        <f t="shared" si="5"/>
        <v>39</v>
      </c>
      <c r="AH39" s="41">
        <f>AE39-F39</f>
        <v>0</v>
      </c>
      <c r="AI39" s="41">
        <f>AF39-N39</f>
        <v>0</v>
      </c>
      <c r="AJ39" s="41">
        <f>AG39-V39</f>
        <v>0</v>
      </c>
    </row>
    <row r="40" spans="2:36" ht="27.9" customHeight="1" thickBot="1" x14ac:dyDescent="0.25">
      <c r="B40" s="125"/>
      <c r="C40" s="331" t="s">
        <v>263</v>
      </c>
      <c r="D40" s="333"/>
      <c r="E40" s="333"/>
      <c r="F40" s="334"/>
      <c r="G40" s="335">
        <f>IFERROR(G39/$F39,"-")</f>
        <v>0.10023866348448687</v>
      </c>
      <c r="H40" s="335">
        <f t="shared" ref="H40:M40" si="80">IFERROR(H39/$F39,"-")</f>
        <v>0.18377088305489261</v>
      </c>
      <c r="I40" s="335">
        <f t="shared" si="80"/>
        <v>7.8758949880668255E-2</v>
      </c>
      <c r="J40" s="335">
        <f t="shared" si="80"/>
        <v>6.9212410501193311E-2</v>
      </c>
      <c r="K40" s="335">
        <f t="shared" si="80"/>
        <v>0.4295942720763723</v>
      </c>
      <c r="L40" s="335">
        <f t="shared" si="80"/>
        <v>7.1599045346062056E-3</v>
      </c>
      <c r="M40" s="336">
        <f t="shared" si="80"/>
        <v>0.13126491646778043</v>
      </c>
      <c r="N40" s="339"/>
      <c r="O40" s="335">
        <f>IFERROR(O39/$N39,"-")</f>
        <v>0.10789473684210527</v>
      </c>
      <c r="P40" s="335">
        <f t="shared" ref="P40:U40" si="81">IFERROR(P39/$N39,"-")</f>
        <v>0.20263157894736841</v>
      </c>
      <c r="Q40" s="335">
        <f t="shared" si="81"/>
        <v>8.4210526315789472E-2</v>
      </c>
      <c r="R40" s="335">
        <f t="shared" si="81"/>
        <v>6.8421052631578952E-2</v>
      </c>
      <c r="S40" s="335">
        <f t="shared" si="81"/>
        <v>0.46842105263157896</v>
      </c>
      <c r="T40" s="335">
        <f t="shared" si="81"/>
        <v>7.8947368421052634E-3</v>
      </c>
      <c r="U40" s="336">
        <f t="shared" si="81"/>
        <v>6.0526315789473685E-2</v>
      </c>
      <c r="V40" s="339"/>
      <c r="W40" s="335">
        <f>IFERROR(W39/$V39,"-")</f>
        <v>2.564102564102564E-2</v>
      </c>
      <c r="X40" s="335">
        <f t="shared" ref="X40:AC40" si="82">IFERROR(X39/$V39,"-")</f>
        <v>0</v>
      </c>
      <c r="Y40" s="335">
        <f t="shared" si="82"/>
        <v>2.564102564102564E-2</v>
      </c>
      <c r="Z40" s="335">
        <f t="shared" si="82"/>
        <v>7.6923076923076927E-2</v>
      </c>
      <c r="AA40" s="335">
        <f t="shared" si="82"/>
        <v>5.128205128205128E-2</v>
      </c>
      <c r="AB40" s="335">
        <f t="shared" si="82"/>
        <v>0</v>
      </c>
      <c r="AC40" s="457">
        <f t="shared" si="82"/>
        <v>0.82051282051282048</v>
      </c>
      <c r="AE40" s="51">
        <f t="shared" si="3"/>
        <v>1</v>
      </c>
      <c r="AF40" s="51">
        <f t="shared" si="4"/>
        <v>1</v>
      </c>
      <c r="AG40" s="51">
        <f t="shared" si="5"/>
        <v>1</v>
      </c>
      <c r="AH40" s="41">
        <f t="shared" ref="AH40:AJ40" si="83">1-AE40</f>
        <v>0</v>
      </c>
      <c r="AI40" s="41">
        <f t="shared" si="83"/>
        <v>0</v>
      </c>
      <c r="AJ40" s="41">
        <f t="shared" si="83"/>
        <v>0</v>
      </c>
    </row>
    <row r="41" spans="2:36" x14ac:dyDescent="0.2">
      <c r="B41" s="11" t="s">
        <v>306</v>
      </c>
    </row>
    <row r="43" spans="2:36" x14ac:dyDescent="0.2">
      <c r="B43" s="11" t="s">
        <v>265</v>
      </c>
      <c r="D43" s="11">
        <f t="shared" ref="D43" si="84">D25+D27+D29+D31+D33+D35</f>
        <v>379</v>
      </c>
      <c r="E43" s="11">
        <f>E25+E27+E29+E31+E33+E35</f>
        <v>283</v>
      </c>
      <c r="F43" s="11">
        <f>F25+F27+F29+F31+F33+F35</f>
        <v>453</v>
      </c>
      <c r="G43" s="11">
        <f>G25+G27+G29+G31+G33+G35</f>
        <v>45</v>
      </c>
      <c r="H43" s="11">
        <f t="shared" ref="H43:AC43" si="85">H25+H27+H29+H31+H33+H35</f>
        <v>78</v>
      </c>
      <c r="I43" s="11">
        <f t="shared" si="85"/>
        <v>35</v>
      </c>
      <c r="J43" s="11">
        <f t="shared" si="85"/>
        <v>34</v>
      </c>
      <c r="K43" s="11">
        <f t="shared" si="85"/>
        <v>190</v>
      </c>
      <c r="L43" s="11">
        <f t="shared" si="85"/>
        <v>5</v>
      </c>
      <c r="M43" s="11">
        <f t="shared" si="85"/>
        <v>66</v>
      </c>
      <c r="N43" s="11">
        <f t="shared" si="85"/>
        <v>411</v>
      </c>
      <c r="O43" s="11">
        <f t="shared" si="85"/>
        <v>43</v>
      </c>
      <c r="P43" s="11">
        <f t="shared" si="85"/>
        <v>78</v>
      </c>
      <c r="Q43" s="11">
        <f t="shared" si="85"/>
        <v>34</v>
      </c>
      <c r="R43" s="11">
        <f t="shared" si="85"/>
        <v>31</v>
      </c>
      <c r="S43" s="11">
        <f t="shared" si="85"/>
        <v>187</v>
      </c>
      <c r="T43" s="11">
        <f>T25+T27+T29+T31+T33+T35</f>
        <v>5</v>
      </c>
      <c r="U43" s="11">
        <f t="shared" si="85"/>
        <v>33</v>
      </c>
      <c r="V43" s="11">
        <f t="shared" si="85"/>
        <v>42</v>
      </c>
      <c r="W43" s="11">
        <f t="shared" si="85"/>
        <v>2</v>
      </c>
      <c r="X43" s="11">
        <f t="shared" si="85"/>
        <v>0</v>
      </c>
      <c r="Y43" s="11">
        <f t="shared" si="85"/>
        <v>1</v>
      </c>
      <c r="Z43" s="11">
        <f t="shared" si="85"/>
        <v>3</v>
      </c>
      <c r="AA43" s="11">
        <f t="shared" si="85"/>
        <v>3</v>
      </c>
      <c r="AB43" s="11">
        <f t="shared" si="85"/>
        <v>0</v>
      </c>
      <c r="AC43" s="11">
        <f t="shared" si="85"/>
        <v>33</v>
      </c>
    </row>
    <row r="44" spans="2:36" ht="15" customHeight="1" x14ac:dyDescent="0.2">
      <c r="B44" t="s">
        <v>307</v>
      </c>
      <c r="G44" s="51">
        <f>G43/F43</f>
        <v>9.9337748344370855E-2</v>
      </c>
      <c r="H44" s="51">
        <f>H43/F43</f>
        <v>0.17218543046357615</v>
      </c>
      <c r="I44" s="51">
        <f>I43/F43</f>
        <v>7.7262693156732898E-2</v>
      </c>
      <c r="J44" s="51">
        <f>J43/F43</f>
        <v>7.505518763796909E-2</v>
      </c>
      <c r="K44" s="51">
        <f>K43/F43</f>
        <v>0.41942604856512139</v>
      </c>
      <c r="L44" s="51">
        <f>L43/F43</f>
        <v>1.1037527593818985E-2</v>
      </c>
      <c r="M44" s="51">
        <f>M43/F43</f>
        <v>0.14569536423841059</v>
      </c>
      <c r="N44" s="51"/>
      <c r="O44" s="51">
        <f>O43/N43</f>
        <v>0.10462287104622871</v>
      </c>
      <c r="P44" s="51">
        <f>P43/N43</f>
        <v>0.18978102189781021</v>
      </c>
      <c r="Q44" s="51">
        <f>Q43/N43</f>
        <v>8.2725060827250604E-2</v>
      </c>
      <c r="R44" s="51">
        <f>R43/N43</f>
        <v>7.5425790754257913E-2</v>
      </c>
      <c r="S44" s="51">
        <f>S43/N43</f>
        <v>0.45498783454987834</v>
      </c>
      <c r="T44" s="51">
        <f>T43/N43</f>
        <v>1.2165450121654502E-2</v>
      </c>
      <c r="U44" s="51">
        <f>U43/N43</f>
        <v>8.0291970802919707E-2</v>
      </c>
      <c r="V44" s="51"/>
      <c r="W44" s="51">
        <f>W43/V43</f>
        <v>4.7619047619047616E-2</v>
      </c>
      <c r="X44" s="51">
        <f>X43/V43</f>
        <v>0</v>
      </c>
      <c r="Y44" s="51">
        <f>Y43/V43</f>
        <v>2.3809523809523808E-2</v>
      </c>
      <c r="Z44" s="51">
        <f>Z43/V43</f>
        <v>7.1428571428571425E-2</v>
      </c>
      <c r="AA44" s="51">
        <f>AA43/V43</f>
        <v>7.1428571428571425E-2</v>
      </c>
      <c r="AB44" s="51">
        <f>AB43/V43</f>
        <v>0</v>
      </c>
      <c r="AC44" s="51">
        <f>AC43/V43</f>
        <v>0.7857142857142857</v>
      </c>
    </row>
    <row r="45" spans="2:36" x14ac:dyDescent="0.2">
      <c r="B45"/>
      <c r="G45" s="341"/>
      <c r="H45" s="341"/>
      <c r="I45" s="341"/>
      <c r="J45" s="341"/>
      <c r="K45" s="341"/>
      <c r="L45" s="341"/>
      <c r="M45" s="341"/>
      <c r="O45" s="341"/>
      <c r="P45" s="341"/>
      <c r="Q45" s="341"/>
      <c r="R45" s="341"/>
      <c r="S45" s="341"/>
      <c r="T45" s="341"/>
      <c r="U45" s="341"/>
      <c r="W45" s="341"/>
      <c r="X45" s="341"/>
      <c r="Y45" s="341"/>
      <c r="Z45" s="341"/>
      <c r="AA45" s="341"/>
      <c r="AB45" s="341"/>
      <c r="AC45" s="341"/>
    </row>
    <row r="46" spans="2:36" x14ac:dyDescent="0.2">
      <c r="B46" t="s">
        <v>267</v>
      </c>
      <c r="D46" s="11">
        <f>D37+D35+D25</f>
        <v>379</v>
      </c>
      <c r="E46" s="11">
        <f t="shared" ref="E46:AC46" si="86">E37+E35+E25</f>
        <v>283</v>
      </c>
      <c r="F46" s="11">
        <f t="shared" si="86"/>
        <v>453</v>
      </c>
      <c r="G46" s="11">
        <f t="shared" si="86"/>
        <v>45</v>
      </c>
      <c r="H46" s="11">
        <f t="shared" si="86"/>
        <v>78</v>
      </c>
      <c r="I46" s="11">
        <f t="shared" si="86"/>
        <v>35</v>
      </c>
      <c r="J46" s="11">
        <f t="shared" si="86"/>
        <v>34</v>
      </c>
      <c r="K46" s="11">
        <f t="shared" si="86"/>
        <v>190</v>
      </c>
      <c r="L46" s="11">
        <f t="shared" si="86"/>
        <v>5</v>
      </c>
      <c r="M46" s="11">
        <f t="shared" si="86"/>
        <v>66</v>
      </c>
      <c r="N46" s="11">
        <f t="shared" si="86"/>
        <v>411</v>
      </c>
      <c r="O46" s="11">
        <f t="shared" si="86"/>
        <v>43</v>
      </c>
      <c r="P46" s="11">
        <f t="shared" si="86"/>
        <v>78</v>
      </c>
      <c r="Q46" s="11">
        <f t="shared" si="86"/>
        <v>34</v>
      </c>
      <c r="R46" s="11">
        <f t="shared" si="86"/>
        <v>31</v>
      </c>
      <c r="S46" s="11">
        <f t="shared" si="86"/>
        <v>187</v>
      </c>
      <c r="T46" s="11">
        <f t="shared" si="86"/>
        <v>5</v>
      </c>
      <c r="U46" s="11">
        <f t="shared" si="86"/>
        <v>33</v>
      </c>
      <c r="V46" s="11">
        <f t="shared" si="86"/>
        <v>42</v>
      </c>
      <c r="W46" s="11">
        <f t="shared" si="86"/>
        <v>2</v>
      </c>
      <c r="X46" s="11">
        <f t="shared" si="86"/>
        <v>0</v>
      </c>
      <c r="Y46" s="11">
        <f t="shared" si="86"/>
        <v>1</v>
      </c>
      <c r="Z46" s="11">
        <f t="shared" si="86"/>
        <v>3</v>
      </c>
      <c r="AA46" s="11">
        <f t="shared" si="86"/>
        <v>3</v>
      </c>
      <c r="AB46" s="11">
        <f t="shared" si="86"/>
        <v>0</v>
      </c>
      <c r="AC46" s="11">
        <f t="shared" si="86"/>
        <v>33</v>
      </c>
    </row>
    <row r="47" spans="2:36" ht="14.25" customHeight="1" x14ac:dyDescent="0.2">
      <c r="B47"/>
      <c r="D47" s="11">
        <f>D39+D27+D25</f>
        <v>379</v>
      </c>
      <c r="E47" s="11">
        <f t="shared" ref="E47:AC47" si="87">E39+E27+E25</f>
        <v>283</v>
      </c>
      <c r="F47" s="11">
        <f t="shared" si="87"/>
        <v>453</v>
      </c>
      <c r="G47" s="11">
        <f t="shared" si="87"/>
        <v>45</v>
      </c>
      <c r="H47" s="11">
        <f t="shared" si="87"/>
        <v>78</v>
      </c>
      <c r="I47" s="11">
        <f t="shared" si="87"/>
        <v>35</v>
      </c>
      <c r="J47" s="11">
        <f t="shared" si="87"/>
        <v>34</v>
      </c>
      <c r="K47" s="11">
        <f t="shared" si="87"/>
        <v>190</v>
      </c>
      <c r="L47" s="11">
        <f t="shared" si="87"/>
        <v>5</v>
      </c>
      <c r="M47" s="11">
        <f t="shared" si="87"/>
        <v>66</v>
      </c>
      <c r="N47" s="11">
        <f t="shared" si="87"/>
        <v>411</v>
      </c>
      <c r="O47" s="11">
        <f t="shared" si="87"/>
        <v>43</v>
      </c>
      <c r="P47" s="11">
        <f t="shared" si="87"/>
        <v>78</v>
      </c>
      <c r="Q47" s="11">
        <f t="shared" si="87"/>
        <v>34</v>
      </c>
      <c r="R47" s="11">
        <f t="shared" si="87"/>
        <v>31</v>
      </c>
      <c r="S47" s="11">
        <f t="shared" si="87"/>
        <v>187</v>
      </c>
      <c r="T47" s="11">
        <f t="shared" si="87"/>
        <v>5</v>
      </c>
      <c r="U47" s="11">
        <f t="shared" si="87"/>
        <v>33</v>
      </c>
      <c r="V47" s="11">
        <f t="shared" si="87"/>
        <v>42</v>
      </c>
      <c r="W47" s="11">
        <f t="shared" si="87"/>
        <v>2</v>
      </c>
      <c r="X47" s="11">
        <f t="shared" si="87"/>
        <v>0</v>
      </c>
      <c r="Y47" s="11">
        <f t="shared" si="87"/>
        <v>1</v>
      </c>
      <c r="Z47" s="11">
        <f t="shared" si="87"/>
        <v>3</v>
      </c>
      <c r="AA47" s="11">
        <f t="shared" si="87"/>
        <v>3</v>
      </c>
      <c r="AB47" s="11">
        <f t="shared" si="87"/>
        <v>0</v>
      </c>
      <c r="AC47" s="11">
        <f t="shared" si="87"/>
        <v>33</v>
      </c>
    </row>
    <row r="48" spans="2:36" x14ac:dyDescent="0.2">
      <c r="B48"/>
    </row>
    <row r="49" spans="2:29" x14ac:dyDescent="0.2">
      <c r="B49" s="237" t="s">
        <v>238</v>
      </c>
      <c r="D49" s="342">
        <f t="shared" ref="D49:AC50" si="88">D43-D11</f>
        <v>0</v>
      </c>
      <c r="E49" s="342">
        <f t="shared" si="88"/>
        <v>0</v>
      </c>
      <c r="F49" s="342">
        <f t="shared" si="88"/>
        <v>0</v>
      </c>
      <c r="G49" s="342">
        <f t="shared" si="88"/>
        <v>0</v>
      </c>
      <c r="H49" s="342">
        <f t="shared" si="88"/>
        <v>0</v>
      </c>
      <c r="I49" s="342">
        <f t="shared" si="88"/>
        <v>0</v>
      </c>
      <c r="J49" s="342">
        <f t="shared" si="88"/>
        <v>0</v>
      </c>
      <c r="K49" s="342">
        <f t="shared" si="88"/>
        <v>0</v>
      </c>
      <c r="L49" s="342">
        <f t="shared" si="88"/>
        <v>0</v>
      </c>
      <c r="M49" s="342">
        <f t="shared" si="88"/>
        <v>0</v>
      </c>
      <c r="N49" s="342">
        <f t="shared" si="88"/>
        <v>0</v>
      </c>
      <c r="O49" s="342">
        <f t="shared" si="88"/>
        <v>0</v>
      </c>
      <c r="P49" s="342">
        <f t="shared" si="88"/>
        <v>0</v>
      </c>
      <c r="Q49" s="342">
        <f t="shared" si="88"/>
        <v>0</v>
      </c>
      <c r="R49" s="342">
        <f t="shared" si="88"/>
        <v>0</v>
      </c>
      <c r="S49" s="342">
        <f t="shared" si="88"/>
        <v>0</v>
      </c>
      <c r="T49" s="342">
        <f t="shared" si="88"/>
        <v>0</v>
      </c>
      <c r="U49" s="342">
        <f t="shared" si="88"/>
        <v>0</v>
      </c>
      <c r="V49" s="342">
        <f t="shared" si="88"/>
        <v>0</v>
      </c>
      <c r="W49" s="342">
        <f t="shared" si="88"/>
        <v>0</v>
      </c>
      <c r="X49" s="342">
        <f t="shared" si="88"/>
        <v>0</v>
      </c>
      <c r="Y49" s="342">
        <f t="shared" si="88"/>
        <v>0</v>
      </c>
      <c r="Z49" s="342">
        <f t="shared" si="88"/>
        <v>0</v>
      </c>
      <c r="AA49" s="342">
        <f t="shared" si="88"/>
        <v>0</v>
      </c>
      <c r="AB49" s="342">
        <f t="shared" si="88"/>
        <v>0</v>
      </c>
      <c r="AC49" s="342">
        <f t="shared" si="88"/>
        <v>0</v>
      </c>
    </row>
    <row r="50" spans="2:29" x14ac:dyDescent="0.2">
      <c r="D50" s="342">
        <f>D44-D12</f>
        <v>0</v>
      </c>
      <c r="E50" s="342"/>
      <c r="F50" s="342"/>
      <c r="G50" s="342">
        <f t="shared" si="88"/>
        <v>0</v>
      </c>
      <c r="H50" s="342">
        <f t="shared" si="88"/>
        <v>0</v>
      </c>
      <c r="I50" s="342">
        <f t="shared" si="88"/>
        <v>0</v>
      </c>
      <c r="J50" s="342">
        <f t="shared" si="88"/>
        <v>0</v>
      </c>
      <c r="K50" s="342">
        <f t="shared" si="88"/>
        <v>0</v>
      </c>
      <c r="L50" s="342">
        <f t="shared" si="88"/>
        <v>0</v>
      </c>
      <c r="M50" s="342">
        <f t="shared" si="88"/>
        <v>0</v>
      </c>
      <c r="N50" s="342"/>
      <c r="O50" s="342">
        <f t="shared" si="88"/>
        <v>0</v>
      </c>
      <c r="P50" s="342">
        <f t="shared" si="88"/>
        <v>0</v>
      </c>
      <c r="Q50" s="342">
        <f t="shared" si="88"/>
        <v>0</v>
      </c>
      <c r="R50" s="342">
        <f t="shared" si="88"/>
        <v>0</v>
      </c>
      <c r="S50" s="342">
        <f t="shared" si="88"/>
        <v>0</v>
      </c>
      <c r="T50" s="342">
        <f t="shared" si="88"/>
        <v>0</v>
      </c>
      <c r="U50" s="342">
        <f t="shared" si="88"/>
        <v>0</v>
      </c>
      <c r="V50" s="342"/>
      <c r="W50" s="342">
        <f t="shared" si="88"/>
        <v>0</v>
      </c>
      <c r="X50" s="342">
        <f t="shared" si="88"/>
        <v>0</v>
      </c>
      <c r="Y50" s="342">
        <f t="shared" si="88"/>
        <v>0</v>
      </c>
      <c r="Z50" s="342">
        <f t="shared" si="88"/>
        <v>0</v>
      </c>
      <c r="AA50" s="342">
        <f t="shared" si="88"/>
        <v>0</v>
      </c>
      <c r="AB50" s="342">
        <f t="shared" si="88"/>
        <v>0</v>
      </c>
      <c r="AC50" s="342">
        <f t="shared" si="88"/>
        <v>0</v>
      </c>
    </row>
    <row r="51" spans="2:29" ht="13.5" customHeight="1" x14ac:dyDescent="0.2"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</row>
    <row r="52" spans="2:29" x14ac:dyDescent="0.2">
      <c r="D52" s="342">
        <f>D46-D43</f>
        <v>0</v>
      </c>
      <c r="E52" s="342">
        <f t="shared" ref="E52:AC52" si="89">E46-E43</f>
        <v>0</v>
      </c>
      <c r="F52" s="342">
        <f t="shared" si="89"/>
        <v>0</v>
      </c>
      <c r="G52" s="342">
        <f t="shared" si="89"/>
        <v>0</v>
      </c>
      <c r="H52" s="342">
        <f t="shared" si="89"/>
        <v>0</v>
      </c>
      <c r="I52" s="342">
        <f t="shared" si="89"/>
        <v>0</v>
      </c>
      <c r="J52" s="342">
        <f t="shared" si="89"/>
        <v>0</v>
      </c>
      <c r="K52" s="342">
        <f t="shared" si="89"/>
        <v>0</v>
      </c>
      <c r="L52" s="342">
        <f t="shared" si="89"/>
        <v>0</v>
      </c>
      <c r="M52" s="342">
        <f t="shared" si="89"/>
        <v>0</v>
      </c>
      <c r="N52" s="342">
        <f t="shared" si="89"/>
        <v>0</v>
      </c>
      <c r="O52" s="342">
        <f t="shared" si="89"/>
        <v>0</v>
      </c>
      <c r="P52" s="342">
        <f t="shared" si="89"/>
        <v>0</v>
      </c>
      <c r="Q52" s="342">
        <f t="shared" si="89"/>
        <v>0</v>
      </c>
      <c r="R52" s="342">
        <f t="shared" si="89"/>
        <v>0</v>
      </c>
      <c r="S52" s="342">
        <f t="shared" si="89"/>
        <v>0</v>
      </c>
      <c r="T52" s="342">
        <f t="shared" si="89"/>
        <v>0</v>
      </c>
      <c r="U52" s="342">
        <f t="shared" si="89"/>
        <v>0</v>
      </c>
      <c r="V52" s="342">
        <f t="shared" si="89"/>
        <v>0</v>
      </c>
      <c r="W52" s="342">
        <f t="shared" si="89"/>
        <v>0</v>
      </c>
      <c r="X52" s="342">
        <f t="shared" si="89"/>
        <v>0</v>
      </c>
      <c r="Y52" s="342">
        <f t="shared" si="89"/>
        <v>0</v>
      </c>
      <c r="Z52" s="342">
        <f t="shared" si="89"/>
        <v>0</v>
      </c>
      <c r="AA52" s="342">
        <f t="shared" si="89"/>
        <v>0</v>
      </c>
      <c r="AB52" s="342">
        <f t="shared" si="89"/>
        <v>0</v>
      </c>
      <c r="AC52" s="342">
        <f t="shared" si="89"/>
        <v>0</v>
      </c>
    </row>
    <row r="53" spans="2:29" ht="13.5" customHeight="1" x14ac:dyDescent="0.2">
      <c r="D53" s="342">
        <f>D47-D43</f>
        <v>0</v>
      </c>
      <c r="E53" s="342">
        <f t="shared" ref="E53:AC53" si="90">E47-E43</f>
        <v>0</v>
      </c>
      <c r="F53" s="342">
        <f t="shared" si="90"/>
        <v>0</v>
      </c>
      <c r="G53" s="342">
        <f t="shared" si="90"/>
        <v>0</v>
      </c>
      <c r="H53" s="342">
        <f t="shared" si="90"/>
        <v>0</v>
      </c>
      <c r="I53" s="342">
        <f t="shared" si="90"/>
        <v>0</v>
      </c>
      <c r="J53" s="342">
        <f t="shared" si="90"/>
        <v>0</v>
      </c>
      <c r="K53" s="342">
        <f t="shared" si="90"/>
        <v>0</v>
      </c>
      <c r="L53" s="342">
        <f t="shared" si="90"/>
        <v>0</v>
      </c>
      <c r="M53" s="342">
        <f t="shared" si="90"/>
        <v>0</v>
      </c>
      <c r="N53" s="342">
        <f t="shared" si="90"/>
        <v>0</v>
      </c>
      <c r="O53" s="342">
        <f t="shared" si="90"/>
        <v>0</v>
      </c>
      <c r="P53" s="342">
        <f t="shared" si="90"/>
        <v>0</v>
      </c>
      <c r="Q53" s="342">
        <f t="shared" si="90"/>
        <v>0</v>
      </c>
      <c r="R53" s="342">
        <f t="shared" si="90"/>
        <v>0</v>
      </c>
      <c r="S53" s="342">
        <f t="shared" si="90"/>
        <v>0</v>
      </c>
      <c r="T53" s="342">
        <f t="shared" si="90"/>
        <v>0</v>
      </c>
      <c r="U53" s="342">
        <f t="shared" si="90"/>
        <v>0</v>
      </c>
      <c r="V53" s="342">
        <f t="shared" si="90"/>
        <v>0</v>
      </c>
      <c r="W53" s="342">
        <f t="shared" si="90"/>
        <v>0</v>
      </c>
      <c r="X53" s="342">
        <f t="shared" si="90"/>
        <v>0</v>
      </c>
      <c r="Y53" s="342">
        <f t="shared" si="90"/>
        <v>0</v>
      </c>
      <c r="Z53" s="342">
        <f t="shared" si="90"/>
        <v>0</v>
      </c>
      <c r="AA53" s="342">
        <f t="shared" si="90"/>
        <v>0</v>
      </c>
      <c r="AB53" s="342">
        <f t="shared" si="90"/>
        <v>0</v>
      </c>
      <c r="AC53" s="342">
        <f t="shared" si="90"/>
        <v>0</v>
      </c>
    </row>
    <row r="55" spans="2:29" ht="13.5" customHeight="1" x14ac:dyDescent="0.2"/>
    <row r="59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70866141732283472" right="0.19685039370078741" top="0.6692913385826772" bottom="0.55118110236220474" header="0.35433070866141736" footer="0.19685039370078741"/>
  <pageSetup paperSize="9" scale="52" firstPageNumber="35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B523C-5027-412A-AFDE-3B5838DFB27B}">
  <sheetPr>
    <tabColor rgb="FF92D050"/>
    <pageSetUpPr fitToPage="1"/>
  </sheetPr>
  <dimension ref="B2:AJ70"/>
  <sheetViews>
    <sheetView view="pageBreakPreview" zoomScale="80" zoomScaleNormal="100" zoomScaleSheetLayoutView="80" workbookViewId="0">
      <pane xSplit="3" ySplit="12" topLeftCell="D13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4.6640625" style="11" customWidth="1"/>
    <col min="2" max="2" width="3.109375" style="11" customWidth="1"/>
    <col min="3" max="3" width="16.44140625" style="11" customWidth="1"/>
    <col min="4" max="4" width="8.6640625" style="11" customWidth="1"/>
    <col min="5" max="5" width="9.109375" style="11" customWidth="1"/>
    <col min="6" max="29" width="7.6640625" style="11" customWidth="1"/>
    <col min="30" max="30" width="4.6640625" style="11" customWidth="1"/>
    <col min="31" max="31" width="10.109375" style="11" bestFit="1" customWidth="1"/>
    <col min="32" max="33" width="7.88671875" style="11" bestFit="1" customWidth="1"/>
    <col min="34" max="36" width="6.44140625" style="11" customWidth="1"/>
    <col min="37" max="37" width="4.6640625" style="11" customWidth="1"/>
    <col min="38" max="16384" width="9" style="11"/>
  </cols>
  <sheetData>
    <row r="2" spans="2:36" ht="14.4" x14ac:dyDescent="0.2">
      <c r="B2" s="12" t="s">
        <v>336</v>
      </c>
    </row>
    <row r="3" spans="2:36" ht="14.4" x14ac:dyDescent="0.2">
      <c r="B3" s="12"/>
      <c r="Y3" s="138" t="s">
        <v>270</v>
      </c>
    </row>
    <row r="4" spans="2:36" ht="14.4" x14ac:dyDescent="0.2">
      <c r="B4" s="12"/>
      <c r="Y4" s="138" t="s">
        <v>271</v>
      </c>
    </row>
    <row r="5" spans="2:36" ht="8.25" customHeight="1" x14ac:dyDescent="0.2">
      <c r="B5" s="12"/>
      <c r="X5" s="13"/>
    </row>
    <row r="6" spans="2:36" ht="13.8" thickBot="1" x14ac:dyDescent="0.25">
      <c r="B6" s="11" t="s">
        <v>309</v>
      </c>
      <c r="AC6" s="14" t="s">
        <v>273</v>
      </c>
    </row>
    <row r="7" spans="2:36" ht="23.1" customHeight="1" thickBot="1" x14ac:dyDescent="0.25">
      <c r="B7" s="15"/>
      <c r="C7" s="16"/>
      <c r="D7" s="248" t="s">
        <v>310</v>
      </c>
      <c r="E7" s="88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51"/>
    </row>
    <row r="8" spans="2:36" ht="23.1" customHeight="1" x14ac:dyDescent="0.2">
      <c r="B8" s="23"/>
      <c r="C8" s="24"/>
      <c r="D8" s="252"/>
      <c r="E8" s="79"/>
      <c r="F8" s="253"/>
      <c r="G8" s="254"/>
      <c r="H8" s="254"/>
      <c r="I8" s="254"/>
      <c r="J8" s="254"/>
      <c r="K8" s="254"/>
      <c r="L8" s="254"/>
      <c r="M8" s="254"/>
      <c r="N8" s="255" t="s">
        <v>277</v>
      </c>
      <c r="O8" s="343"/>
      <c r="P8" s="343"/>
      <c r="Q8" s="343"/>
      <c r="R8" s="343"/>
      <c r="S8" s="343"/>
      <c r="T8" s="343"/>
      <c r="U8" s="343"/>
      <c r="V8" s="255" t="s">
        <v>278</v>
      </c>
      <c r="W8" s="343"/>
      <c r="X8" s="343"/>
      <c r="Y8" s="343"/>
      <c r="Z8" s="343"/>
      <c r="AA8" s="343"/>
      <c r="AB8" s="343"/>
      <c r="AC8" s="344"/>
    </row>
    <row r="9" spans="2:36" ht="23.1" customHeight="1" x14ac:dyDescent="0.2">
      <c r="B9" s="23"/>
      <c r="C9" s="24"/>
      <c r="D9" s="252"/>
      <c r="E9" s="79"/>
      <c r="F9" s="258" t="s">
        <v>328</v>
      </c>
      <c r="G9" s="259"/>
      <c r="H9" s="259"/>
      <c r="I9" s="259"/>
      <c r="J9" s="259"/>
      <c r="K9" s="259"/>
      <c r="L9" s="259"/>
      <c r="M9" s="259"/>
      <c r="N9" s="258" t="s">
        <v>328</v>
      </c>
      <c r="O9" s="259"/>
      <c r="P9" s="259"/>
      <c r="Q9" s="259"/>
      <c r="R9" s="259"/>
      <c r="S9" s="259"/>
      <c r="T9" s="259"/>
      <c r="U9" s="259"/>
      <c r="V9" s="258" t="s">
        <v>328</v>
      </c>
      <c r="W9" s="259"/>
      <c r="X9" s="259"/>
      <c r="Y9" s="259"/>
      <c r="Z9" s="259"/>
      <c r="AA9" s="259"/>
      <c r="AB9" s="259"/>
      <c r="AC9" s="260"/>
    </row>
    <row r="10" spans="2:36" ht="42" customHeight="1" x14ac:dyDescent="0.2">
      <c r="B10" s="32"/>
      <c r="C10" s="33"/>
      <c r="D10" s="261"/>
      <c r="E10" s="262"/>
      <c r="F10" s="263"/>
      <c r="G10" s="264" t="s">
        <v>329</v>
      </c>
      <c r="H10" s="264" t="s">
        <v>330</v>
      </c>
      <c r="I10" s="264" t="s">
        <v>331</v>
      </c>
      <c r="J10" s="264" t="s">
        <v>332</v>
      </c>
      <c r="K10" s="264" t="s">
        <v>333</v>
      </c>
      <c r="L10" s="264" t="s">
        <v>334</v>
      </c>
      <c r="M10" s="264" t="s">
        <v>335</v>
      </c>
      <c r="N10" s="263"/>
      <c r="O10" s="264" t="s">
        <v>329</v>
      </c>
      <c r="P10" s="264" t="s">
        <v>330</v>
      </c>
      <c r="Q10" s="264" t="s">
        <v>331</v>
      </c>
      <c r="R10" s="264" t="s">
        <v>332</v>
      </c>
      <c r="S10" s="264" t="s">
        <v>333</v>
      </c>
      <c r="T10" s="264" t="s">
        <v>334</v>
      </c>
      <c r="U10" s="264" t="s">
        <v>335</v>
      </c>
      <c r="V10" s="263"/>
      <c r="W10" s="264" t="s">
        <v>329</v>
      </c>
      <c r="X10" s="264" t="s">
        <v>330</v>
      </c>
      <c r="Y10" s="264" t="s">
        <v>331</v>
      </c>
      <c r="Z10" s="264" t="s">
        <v>332</v>
      </c>
      <c r="AA10" s="264" t="s">
        <v>333</v>
      </c>
      <c r="AB10" s="264" t="s">
        <v>334</v>
      </c>
      <c r="AC10" s="266" t="s">
        <v>335</v>
      </c>
      <c r="AE10" s="11" t="s">
        <v>211</v>
      </c>
      <c r="AF10" s="11" t="s">
        <v>252</v>
      </c>
      <c r="AG10" s="11" t="s">
        <v>253</v>
      </c>
      <c r="AH10" s="31" t="s">
        <v>215</v>
      </c>
    </row>
    <row r="11" spans="2:36" ht="27.9" customHeight="1" x14ac:dyDescent="0.2">
      <c r="B11" s="42" t="s">
        <v>292</v>
      </c>
      <c r="C11" s="43"/>
      <c r="D11" s="345">
        <f>D15+D17+D19+D21+D23+D13</f>
        <v>361</v>
      </c>
      <c r="E11" s="345">
        <f>E15+E17+E19+E21+E23+E13</f>
        <v>175</v>
      </c>
      <c r="F11" s="346">
        <f>SUM(G11:M11)</f>
        <v>290</v>
      </c>
      <c r="G11" s="347">
        <f>G13+G15+G17+G19+G21+G23</f>
        <v>26</v>
      </c>
      <c r="H11" s="347">
        <f t="shared" ref="H11:K11" si="0">H13+H15+H17+H19+H21+H23</f>
        <v>62</v>
      </c>
      <c r="I11" s="347">
        <f t="shared" si="0"/>
        <v>20</v>
      </c>
      <c r="J11" s="347">
        <f t="shared" si="0"/>
        <v>17</v>
      </c>
      <c r="K11" s="347">
        <f t="shared" si="0"/>
        <v>143</v>
      </c>
      <c r="L11" s="347">
        <f>L13+L15+L17+L19+L21+L23</f>
        <v>3</v>
      </c>
      <c r="M11" s="347">
        <f>M13+M15+M17+M19+M21+M23</f>
        <v>19</v>
      </c>
      <c r="N11" s="346">
        <f>SUM(O11:U11)</f>
        <v>273</v>
      </c>
      <c r="O11" s="347">
        <f>O13+O15+O17+O19+O21+O23</f>
        <v>26</v>
      </c>
      <c r="P11" s="347">
        <f t="shared" ref="P11:U11" si="1">P13+P15+P17+P19+P21+P23</f>
        <v>62</v>
      </c>
      <c r="Q11" s="347">
        <f t="shared" si="1"/>
        <v>20</v>
      </c>
      <c r="R11" s="347">
        <f t="shared" si="1"/>
        <v>16</v>
      </c>
      <c r="S11" s="347">
        <f t="shared" si="1"/>
        <v>142</v>
      </c>
      <c r="T11" s="347">
        <f t="shared" si="1"/>
        <v>3</v>
      </c>
      <c r="U11" s="347">
        <f t="shared" si="1"/>
        <v>4</v>
      </c>
      <c r="V11" s="346">
        <f>SUM(W11:AC11)</f>
        <v>17</v>
      </c>
      <c r="W11" s="347">
        <f>W13+W15+W17+W19+W21+W23</f>
        <v>0</v>
      </c>
      <c r="X11" s="347">
        <f t="shared" ref="X11:AC11" si="2">X13+X15+X17+X19+X21+X23</f>
        <v>0</v>
      </c>
      <c r="Y11" s="347">
        <f t="shared" si="2"/>
        <v>0</v>
      </c>
      <c r="Z11" s="347">
        <f t="shared" si="2"/>
        <v>1</v>
      </c>
      <c r="AA11" s="347">
        <f t="shared" si="2"/>
        <v>1</v>
      </c>
      <c r="AB11" s="347">
        <f t="shared" si="2"/>
        <v>0</v>
      </c>
      <c r="AC11" s="349">
        <f t="shared" si="2"/>
        <v>15</v>
      </c>
      <c r="AE11" s="11">
        <f t="shared" ref="AE11:AE40" si="3">SUM(G11:M11)</f>
        <v>290</v>
      </c>
      <c r="AF11" s="11">
        <f t="shared" ref="AF11:AF40" si="4">SUM(O11:U11)</f>
        <v>273</v>
      </c>
      <c r="AG11" s="11">
        <f t="shared" ref="AG11:AG40" si="5">SUM(W11:AC11)</f>
        <v>17</v>
      </c>
      <c r="AH11" s="41">
        <f>AE11-F11</f>
        <v>0</v>
      </c>
      <c r="AI11" s="41">
        <f>AF11-N11</f>
        <v>0</v>
      </c>
      <c r="AJ11" s="41">
        <f>AG11-V11</f>
        <v>0</v>
      </c>
    </row>
    <row r="12" spans="2:36" ht="27.9" customHeight="1" thickBot="1" x14ac:dyDescent="0.25">
      <c r="B12" s="61"/>
      <c r="C12" s="62"/>
      <c r="D12" s="350"/>
      <c r="E12" s="273"/>
      <c r="F12" s="351"/>
      <c r="G12" s="352">
        <f>G11/F11</f>
        <v>8.9655172413793102E-2</v>
      </c>
      <c r="H12" s="352">
        <f>H11/F11</f>
        <v>0.21379310344827587</v>
      </c>
      <c r="I12" s="352">
        <f>I11/F11</f>
        <v>6.8965517241379309E-2</v>
      </c>
      <c r="J12" s="352">
        <f>J11/F11</f>
        <v>5.8620689655172413E-2</v>
      </c>
      <c r="K12" s="352">
        <f>K11/F11</f>
        <v>0.49310344827586206</v>
      </c>
      <c r="L12" s="352">
        <f>L11/F11</f>
        <v>1.0344827586206896E-2</v>
      </c>
      <c r="M12" s="352">
        <f>M11/F11</f>
        <v>6.5517241379310351E-2</v>
      </c>
      <c r="N12" s="354"/>
      <c r="O12" s="352">
        <f>O11/N11</f>
        <v>9.5238095238095233E-2</v>
      </c>
      <c r="P12" s="352">
        <f>P11/N11</f>
        <v>0.2271062271062271</v>
      </c>
      <c r="Q12" s="352">
        <f>Q11/N11</f>
        <v>7.3260073260073263E-2</v>
      </c>
      <c r="R12" s="352">
        <f>R11/N11</f>
        <v>5.8608058608058608E-2</v>
      </c>
      <c r="S12" s="352">
        <f>S11/N11</f>
        <v>0.52014652014652019</v>
      </c>
      <c r="T12" s="352">
        <f>T11/N11</f>
        <v>1.098901098901099E-2</v>
      </c>
      <c r="U12" s="352">
        <f>U11/N11</f>
        <v>1.4652014652014652E-2</v>
      </c>
      <c r="V12" s="354"/>
      <c r="W12" s="356">
        <f>IFERROR(W11/$V11,"-")</f>
        <v>0</v>
      </c>
      <c r="X12" s="356">
        <f t="shared" ref="X12:AC12" si="6">IFERROR(X11/$V11,"-")</f>
        <v>0</v>
      </c>
      <c r="Y12" s="356">
        <f t="shared" si="6"/>
        <v>0</v>
      </c>
      <c r="Z12" s="356">
        <f t="shared" si="6"/>
        <v>5.8823529411764705E-2</v>
      </c>
      <c r="AA12" s="356">
        <f t="shared" si="6"/>
        <v>5.8823529411764705E-2</v>
      </c>
      <c r="AB12" s="356">
        <f>IFERROR(AB11/$V11,"-")</f>
        <v>0</v>
      </c>
      <c r="AC12" s="357">
        <f t="shared" si="6"/>
        <v>0.88235294117647056</v>
      </c>
      <c r="AE12" s="51">
        <f t="shared" si="3"/>
        <v>1</v>
      </c>
      <c r="AF12" s="51">
        <f t="shared" si="4"/>
        <v>1</v>
      </c>
      <c r="AG12" s="51">
        <f t="shared" si="5"/>
        <v>1</v>
      </c>
      <c r="AH12" s="41">
        <f>1-AE12</f>
        <v>0</v>
      </c>
      <c r="AI12" s="41">
        <f t="shared" ref="AI12" si="7">1-AF12</f>
        <v>0</v>
      </c>
      <c r="AJ12" s="41">
        <f>1-AG12</f>
        <v>0</v>
      </c>
    </row>
    <row r="13" spans="2:36" ht="27.9" customHeight="1" thickTop="1" x14ac:dyDescent="0.2">
      <c r="B13" s="70" t="s">
        <v>312</v>
      </c>
      <c r="C13" s="278" t="s">
        <v>294</v>
      </c>
      <c r="D13" s="358">
        <f>[1]表1!M14</f>
        <v>45</v>
      </c>
      <c r="E13" s="359">
        <f>[1]表1!O14</f>
        <v>8</v>
      </c>
      <c r="F13" s="360">
        <f>SUM(G13:M13)</f>
        <v>8</v>
      </c>
      <c r="G13" s="361">
        <f t="shared" ref="G13:M13" si="8">O13+W13</f>
        <v>1</v>
      </c>
      <c r="H13" s="361">
        <f t="shared" si="8"/>
        <v>0</v>
      </c>
      <c r="I13" s="361">
        <f t="shared" si="8"/>
        <v>1</v>
      </c>
      <c r="J13" s="361">
        <f t="shared" si="8"/>
        <v>3</v>
      </c>
      <c r="K13" s="361">
        <f t="shared" si="8"/>
        <v>2</v>
      </c>
      <c r="L13" s="361">
        <f t="shared" si="8"/>
        <v>0</v>
      </c>
      <c r="M13" s="361">
        <f t="shared" si="8"/>
        <v>1</v>
      </c>
      <c r="N13" s="360">
        <f>SUM(O13:U13)</f>
        <v>8</v>
      </c>
      <c r="O13" s="361">
        <v>1</v>
      </c>
      <c r="P13" s="361">
        <v>0</v>
      </c>
      <c r="Q13" s="361">
        <v>1</v>
      </c>
      <c r="R13" s="361">
        <v>3</v>
      </c>
      <c r="S13" s="361">
        <v>2</v>
      </c>
      <c r="T13" s="361">
        <v>0</v>
      </c>
      <c r="U13" s="361">
        <v>1</v>
      </c>
      <c r="V13" s="360">
        <f>SUM(W13:AC13)</f>
        <v>0</v>
      </c>
      <c r="W13" s="361">
        <v>0</v>
      </c>
      <c r="X13" s="361">
        <v>0</v>
      </c>
      <c r="Y13" s="361">
        <v>0</v>
      </c>
      <c r="Z13" s="361">
        <v>0</v>
      </c>
      <c r="AA13" s="361">
        <v>0</v>
      </c>
      <c r="AB13" s="361">
        <v>0</v>
      </c>
      <c r="AC13" s="362">
        <v>0</v>
      </c>
      <c r="AE13" s="11">
        <f t="shared" si="3"/>
        <v>8</v>
      </c>
      <c r="AF13" s="11">
        <f t="shared" si="4"/>
        <v>8</v>
      </c>
      <c r="AG13" s="11">
        <f t="shared" si="5"/>
        <v>0</v>
      </c>
      <c r="AH13" s="41">
        <f>AE13-F13</f>
        <v>0</v>
      </c>
      <c r="AI13" s="41">
        <f>AF13-N13</f>
        <v>0</v>
      </c>
      <c r="AJ13" s="41">
        <f>AG13-V13</f>
        <v>0</v>
      </c>
    </row>
    <row r="14" spans="2:36" ht="27.9" customHeight="1" x14ac:dyDescent="0.2">
      <c r="B14" s="78"/>
      <c r="C14" s="252"/>
      <c r="D14" s="364"/>
      <c r="E14" s="87"/>
      <c r="F14" s="365"/>
      <c r="G14" s="356">
        <f>IFERROR(G13/$F13,"-")</f>
        <v>0.125</v>
      </c>
      <c r="H14" s="356">
        <f t="shared" ref="H14:M14" si="9">IFERROR(H13/$F13,"-")</f>
        <v>0</v>
      </c>
      <c r="I14" s="356">
        <f t="shared" si="9"/>
        <v>0.125</v>
      </c>
      <c r="J14" s="356">
        <f t="shared" si="9"/>
        <v>0.375</v>
      </c>
      <c r="K14" s="356">
        <f t="shared" si="9"/>
        <v>0.25</v>
      </c>
      <c r="L14" s="356">
        <f t="shared" si="9"/>
        <v>0</v>
      </c>
      <c r="M14" s="356">
        <f t="shared" si="9"/>
        <v>0.125</v>
      </c>
      <c r="N14" s="367"/>
      <c r="O14" s="368">
        <f>IFERROR(O13/$N13,"-")</f>
        <v>0.125</v>
      </c>
      <c r="P14" s="369">
        <f t="shared" ref="P14:U14" si="10">IFERROR(P13/$N13,"-")</f>
        <v>0</v>
      </c>
      <c r="Q14" s="369">
        <f t="shared" si="10"/>
        <v>0.125</v>
      </c>
      <c r="R14" s="369">
        <f t="shared" si="10"/>
        <v>0.375</v>
      </c>
      <c r="S14" s="369">
        <f t="shared" si="10"/>
        <v>0.25</v>
      </c>
      <c r="T14" s="369">
        <f t="shared" si="10"/>
        <v>0</v>
      </c>
      <c r="U14" s="369">
        <f t="shared" si="10"/>
        <v>0.125</v>
      </c>
      <c r="V14" s="365"/>
      <c r="W14" s="356" t="str">
        <f>IFERROR(W13/$V13,"-")</f>
        <v>-</v>
      </c>
      <c r="X14" s="356" t="str">
        <f t="shared" ref="X14:AC14" si="11">IFERROR(X13/$V13,"-")</f>
        <v>-</v>
      </c>
      <c r="Y14" s="356" t="str">
        <f t="shared" si="11"/>
        <v>-</v>
      </c>
      <c r="Z14" s="356" t="str">
        <f t="shared" si="11"/>
        <v>-</v>
      </c>
      <c r="AA14" s="356" t="str">
        <f t="shared" si="11"/>
        <v>-</v>
      </c>
      <c r="AB14" s="356" t="str">
        <f t="shared" si="11"/>
        <v>-</v>
      </c>
      <c r="AC14" s="357" t="str">
        <f t="shared" si="11"/>
        <v>-</v>
      </c>
      <c r="AE14" s="51">
        <f t="shared" si="3"/>
        <v>1</v>
      </c>
      <c r="AF14" s="51">
        <f t="shared" si="4"/>
        <v>1</v>
      </c>
      <c r="AG14" s="51">
        <f t="shared" si="5"/>
        <v>0</v>
      </c>
      <c r="AH14" s="41">
        <f>1-AE14</f>
        <v>0</v>
      </c>
      <c r="AI14" s="41">
        <f t="shared" ref="AI14" si="12">1-AF14</f>
        <v>0</v>
      </c>
      <c r="AJ14" s="41">
        <f>1-AG14</f>
        <v>1</v>
      </c>
    </row>
    <row r="15" spans="2:36" ht="27.9" customHeight="1" x14ac:dyDescent="0.2">
      <c r="B15" s="78"/>
      <c r="C15" s="248" t="s">
        <v>295</v>
      </c>
      <c r="D15" s="370">
        <f>[1]表1!M17</f>
        <v>71</v>
      </c>
      <c r="E15" s="371">
        <f>[1]表1!O17</f>
        <v>35</v>
      </c>
      <c r="F15" s="346">
        <f>SUM(G15:M15)</f>
        <v>189</v>
      </c>
      <c r="G15" s="347">
        <f t="shared" ref="G15:M15" si="13">O15+W15</f>
        <v>10</v>
      </c>
      <c r="H15" s="347">
        <f t="shared" si="13"/>
        <v>29</v>
      </c>
      <c r="I15" s="347">
        <f t="shared" si="13"/>
        <v>12</v>
      </c>
      <c r="J15" s="347">
        <f t="shared" si="13"/>
        <v>11</v>
      </c>
      <c r="K15" s="347">
        <f t="shared" si="13"/>
        <v>124</v>
      </c>
      <c r="L15" s="347">
        <f t="shared" si="13"/>
        <v>1</v>
      </c>
      <c r="M15" s="347">
        <f t="shared" si="13"/>
        <v>2</v>
      </c>
      <c r="N15" s="346">
        <f>SUM(O15:U15)</f>
        <v>189</v>
      </c>
      <c r="O15" s="347">
        <v>10</v>
      </c>
      <c r="P15" s="347">
        <v>29</v>
      </c>
      <c r="Q15" s="347">
        <v>12</v>
      </c>
      <c r="R15" s="347">
        <v>11</v>
      </c>
      <c r="S15" s="347">
        <v>124</v>
      </c>
      <c r="T15" s="347">
        <v>1</v>
      </c>
      <c r="U15" s="347">
        <v>2</v>
      </c>
      <c r="V15" s="346">
        <f>SUM(W15:AC15)</f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9">
        <v>0</v>
      </c>
      <c r="AE15" s="11">
        <f t="shared" si="3"/>
        <v>189</v>
      </c>
      <c r="AF15" s="11">
        <f t="shared" si="4"/>
        <v>189</v>
      </c>
      <c r="AG15" s="11">
        <f t="shared" si="5"/>
        <v>0</v>
      </c>
      <c r="AH15" s="41">
        <f>AE15-F15</f>
        <v>0</v>
      </c>
      <c r="AI15" s="41">
        <f>AF15-N15</f>
        <v>0</v>
      </c>
      <c r="AJ15" s="41">
        <f>AG15-V15</f>
        <v>0</v>
      </c>
    </row>
    <row r="16" spans="2:36" ht="27.9" customHeight="1" x14ac:dyDescent="0.2">
      <c r="B16" s="78"/>
      <c r="C16" s="252"/>
      <c r="D16" s="364"/>
      <c r="E16" s="87"/>
      <c r="F16" s="372"/>
      <c r="G16" s="356">
        <f t="shared" ref="G16:M16" si="14">G15/$F$15</f>
        <v>5.2910052910052907E-2</v>
      </c>
      <c r="H16" s="356">
        <f t="shared" si="14"/>
        <v>0.15343915343915343</v>
      </c>
      <c r="I16" s="356">
        <f t="shared" si="14"/>
        <v>6.3492063492063489E-2</v>
      </c>
      <c r="J16" s="356">
        <f t="shared" si="14"/>
        <v>5.8201058201058198E-2</v>
      </c>
      <c r="K16" s="356">
        <f t="shared" si="14"/>
        <v>0.65608465608465605</v>
      </c>
      <c r="L16" s="356">
        <f t="shared" si="14"/>
        <v>5.2910052910052907E-3</v>
      </c>
      <c r="M16" s="356">
        <f t="shared" si="14"/>
        <v>1.0582010582010581E-2</v>
      </c>
      <c r="N16" s="367"/>
      <c r="O16" s="373">
        <f>IFERROR(O15/$N15,"-")</f>
        <v>5.2910052910052907E-2</v>
      </c>
      <c r="P16" s="374">
        <f t="shared" ref="P16:U16" si="15">IFERROR(P15/$N15,"-")</f>
        <v>0.15343915343915343</v>
      </c>
      <c r="Q16" s="373">
        <f t="shared" si="15"/>
        <v>6.3492063492063489E-2</v>
      </c>
      <c r="R16" s="373">
        <f t="shared" si="15"/>
        <v>5.8201058201058198E-2</v>
      </c>
      <c r="S16" s="373">
        <f t="shared" si="15"/>
        <v>0.65608465608465605</v>
      </c>
      <c r="T16" s="373">
        <f t="shared" si="15"/>
        <v>5.2910052910052907E-3</v>
      </c>
      <c r="U16" s="374">
        <f t="shared" si="15"/>
        <v>1.0582010582010581E-2</v>
      </c>
      <c r="V16" s="372"/>
      <c r="W16" s="356" t="str">
        <f>IFERROR(W15/$V15,"-")</f>
        <v>-</v>
      </c>
      <c r="X16" s="356" t="str">
        <f t="shared" ref="X16:AC16" si="16">IFERROR(X15/$V15,"-")</f>
        <v>-</v>
      </c>
      <c r="Y16" s="356" t="str">
        <f t="shared" si="16"/>
        <v>-</v>
      </c>
      <c r="Z16" s="356" t="str">
        <f t="shared" si="16"/>
        <v>-</v>
      </c>
      <c r="AA16" s="356" t="str">
        <f t="shared" si="16"/>
        <v>-</v>
      </c>
      <c r="AB16" s="356" t="str">
        <f t="shared" si="16"/>
        <v>-</v>
      </c>
      <c r="AC16" s="357" t="str">
        <f t="shared" si="16"/>
        <v>-</v>
      </c>
      <c r="AE16" s="51">
        <f t="shared" si="3"/>
        <v>0.99999999999999989</v>
      </c>
      <c r="AF16" s="51">
        <f t="shared" si="4"/>
        <v>0.99999999999999989</v>
      </c>
      <c r="AG16" s="51">
        <f t="shared" si="5"/>
        <v>0</v>
      </c>
      <c r="AH16" s="41">
        <f t="shared" ref="AH16:AI16" si="17">1-AE16</f>
        <v>0</v>
      </c>
      <c r="AI16" s="41">
        <f t="shared" si="17"/>
        <v>0</v>
      </c>
      <c r="AJ16" s="41">
        <f>1-AG16</f>
        <v>1</v>
      </c>
    </row>
    <row r="17" spans="2:36" ht="27.9" customHeight="1" x14ac:dyDescent="0.2">
      <c r="B17" s="78"/>
      <c r="C17" s="248" t="s">
        <v>313</v>
      </c>
      <c r="D17" s="370">
        <f>[1]表1!M20</f>
        <v>24</v>
      </c>
      <c r="E17" s="371">
        <f>[1]表1!O20</f>
        <v>7</v>
      </c>
      <c r="F17" s="375">
        <f>SUM(G17:M17)</f>
        <v>36</v>
      </c>
      <c r="G17" s="347">
        <f t="shared" ref="G17:M17" si="18">O17+W17</f>
        <v>12</v>
      </c>
      <c r="H17" s="347">
        <f t="shared" si="18"/>
        <v>22</v>
      </c>
      <c r="I17" s="347">
        <f t="shared" si="18"/>
        <v>1</v>
      </c>
      <c r="J17" s="347">
        <f t="shared" si="18"/>
        <v>0</v>
      </c>
      <c r="K17" s="347">
        <f t="shared" si="18"/>
        <v>1</v>
      </c>
      <c r="L17" s="347">
        <f t="shared" si="18"/>
        <v>0</v>
      </c>
      <c r="M17" s="347">
        <f t="shared" si="18"/>
        <v>0</v>
      </c>
      <c r="N17" s="346">
        <f>SUM(O17:U17)</f>
        <v>36</v>
      </c>
      <c r="O17" s="347">
        <v>12</v>
      </c>
      <c r="P17" s="347">
        <v>22</v>
      </c>
      <c r="Q17" s="347">
        <v>1</v>
      </c>
      <c r="R17" s="347">
        <v>0</v>
      </c>
      <c r="S17" s="347">
        <v>1</v>
      </c>
      <c r="T17" s="347">
        <v>0</v>
      </c>
      <c r="U17" s="347">
        <v>0</v>
      </c>
      <c r="V17" s="346">
        <f>SUM(W17:AC17)</f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9">
        <v>0</v>
      </c>
      <c r="AE17" s="11">
        <f t="shared" si="3"/>
        <v>36</v>
      </c>
      <c r="AF17" s="11">
        <f t="shared" si="4"/>
        <v>36</v>
      </c>
      <c r="AG17" s="11">
        <f t="shared" si="5"/>
        <v>0</v>
      </c>
      <c r="AH17" s="41">
        <f>AE17-F17</f>
        <v>0</v>
      </c>
      <c r="AI17" s="41">
        <f>AF17-N17</f>
        <v>0</v>
      </c>
      <c r="AJ17" s="41">
        <f>AG17-V17</f>
        <v>0</v>
      </c>
    </row>
    <row r="18" spans="2:36" ht="27.9" customHeight="1" x14ac:dyDescent="0.2">
      <c r="B18" s="78"/>
      <c r="C18" s="252"/>
      <c r="D18" s="364"/>
      <c r="E18" s="87"/>
      <c r="F18" s="367"/>
      <c r="G18" s="356">
        <f>G17/$F$17</f>
        <v>0.33333333333333331</v>
      </c>
      <c r="H18" s="356">
        <f>H17/$F$17</f>
        <v>0.61111111111111116</v>
      </c>
      <c r="I18" s="356">
        <f t="shared" ref="I18:M18" si="19">I17/$F$17</f>
        <v>2.7777777777777776E-2</v>
      </c>
      <c r="J18" s="356">
        <f t="shared" si="19"/>
        <v>0</v>
      </c>
      <c r="K18" s="356">
        <f t="shared" si="19"/>
        <v>2.7777777777777776E-2</v>
      </c>
      <c r="L18" s="356">
        <f t="shared" si="19"/>
        <v>0</v>
      </c>
      <c r="M18" s="356">
        <f t="shared" si="19"/>
        <v>0</v>
      </c>
      <c r="N18" s="372"/>
      <c r="O18" s="373">
        <f>IFERROR(O17/$N17,"-")</f>
        <v>0.33333333333333331</v>
      </c>
      <c r="P18" s="374">
        <f t="shared" ref="P18:U18" si="20">IFERROR(P17/$N17,"-")</f>
        <v>0.61111111111111116</v>
      </c>
      <c r="Q18" s="373">
        <f t="shared" si="20"/>
        <v>2.7777777777777776E-2</v>
      </c>
      <c r="R18" s="373">
        <f t="shared" si="20"/>
        <v>0</v>
      </c>
      <c r="S18" s="373">
        <f t="shared" si="20"/>
        <v>2.7777777777777776E-2</v>
      </c>
      <c r="T18" s="373">
        <f t="shared" si="20"/>
        <v>0</v>
      </c>
      <c r="U18" s="374">
        <f t="shared" si="20"/>
        <v>0</v>
      </c>
      <c r="V18" s="365"/>
      <c r="W18" s="356" t="str">
        <f>IFERROR(W17/$V17,"-")</f>
        <v>-</v>
      </c>
      <c r="X18" s="356" t="str">
        <f t="shared" ref="X18:AC18" si="21">IFERROR(X17/$V17,"-")</f>
        <v>-</v>
      </c>
      <c r="Y18" s="356" t="str">
        <f t="shared" si="21"/>
        <v>-</v>
      </c>
      <c r="Z18" s="356" t="str">
        <f t="shared" si="21"/>
        <v>-</v>
      </c>
      <c r="AA18" s="356" t="str">
        <f t="shared" si="21"/>
        <v>-</v>
      </c>
      <c r="AB18" s="356" t="str">
        <f t="shared" si="21"/>
        <v>-</v>
      </c>
      <c r="AC18" s="357" t="str">
        <f t="shared" si="21"/>
        <v>-</v>
      </c>
      <c r="AE18" s="51">
        <f t="shared" si="3"/>
        <v>1</v>
      </c>
      <c r="AF18" s="51">
        <f t="shared" si="4"/>
        <v>1</v>
      </c>
      <c r="AG18" s="51">
        <f t="shared" si="5"/>
        <v>0</v>
      </c>
      <c r="AH18" s="41">
        <f t="shared" ref="AH18:AJ18" si="22">1-AE18</f>
        <v>0</v>
      </c>
      <c r="AI18" s="41">
        <f t="shared" si="22"/>
        <v>0</v>
      </c>
      <c r="AJ18" s="41">
        <f t="shared" si="22"/>
        <v>1</v>
      </c>
    </row>
    <row r="19" spans="2:36" ht="27.9" customHeight="1" x14ac:dyDescent="0.2">
      <c r="B19" s="78"/>
      <c r="C19" s="248" t="s">
        <v>297</v>
      </c>
      <c r="D19" s="370">
        <f>[1]表1!M23</f>
        <v>75</v>
      </c>
      <c r="E19" s="371">
        <f>[1]表1!O23</f>
        <v>37</v>
      </c>
      <c r="F19" s="346">
        <f>SUM(G19:M19)</f>
        <v>11</v>
      </c>
      <c r="G19" s="347">
        <f t="shared" ref="G19:M19" si="23">O19+W19</f>
        <v>0</v>
      </c>
      <c r="H19" s="347">
        <f t="shared" si="23"/>
        <v>5</v>
      </c>
      <c r="I19" s="347">
        <f t="shared" si="23"/>
        <v>0</v>
      </c>
      <c r="J19" s="347">
        <f t="shared" si="23"/>
        <v>1</v>
      </c>
      <c r="K19" s="347">
        <f t="shared" si="23"/>
        <v>3</v>
      </c>
      <c r="L19" s="347">
        <f t="shared" si="23"/>
        <v>1</v>
      </c>
      <c r="M19" s="347">
        <f t="shared" si="23"/>
        <v>1</v>
      </c>
      <c r="N19" s="346">
        <f>SUM(O19:U19)</f>
        <v>11</v>
      </c>
      <c r="O19" s="347">
        <v>0</v>
      </c>
      <c r="P19" s="347">
        <v>5</v>
      </c>
      <c r="Q19" s="347">
        <v>0</v>
      </c>
      <c r="R19" s="347">
        <v>1</v>
      </c>
      <c r="S19" s="347">
        <v>3</v>
      </c>
      <c r="T19" s="347">
        <v>1</v>
      </c>
      <c r="U19" s="347">
        <v>1</v>
      </c>
      <c r="V19" s="346">
        <f>SUM(W19:AC19)</f>
        <v>0</v>
      </c>
      <c r="W19" s="347">
        <v>0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9">
        <v>0</v>
      </c>
      <c r="AE19" s="11">
        <f t="shared" si="3"/>
        <v>11</v>
      </c>
      <c r="AF19" s="11">
        <f t="shared" si="4"/>
        <v>11</v>
      </c>
      <c r="AG19" s="11">
        <f t="shared" si="5"/>
        <v>0</v>
      </c>
      <c r="AH19" s="41">
        <f>AE19-F19</f>
        <v>0</v>
      </c>
      <c r="AI19" s="41">
        <f>AF19-N19</f>
        <v>0</v>
      </c>
      <c r="AJ19" s="41">
        <f>AG19-V19</f>
        <v>0</v>
      </c>
    </row>
    <row r="20" spans="2:36" ht="27.9" customHeight="1" x14ac:dyDescent="0.2">
      <c r="B20" s="78"/>
      <c r="C20" s="252"/>
      <c r="D20" s="364"/>
      <c r="E20" s="87"/>
      <c r="F20" s="372"/>
      <c r="G20" s="366">
        <f t="shared" ref="G20:M20" si="24">G19/$F$19</f>
        <v>0</v>
      </c>
      <c r="H20" s="366">
        <f t="shared" si="24"/>
        <v>0.45454545454545453</v>
      </c>
      <c r="I20" s="366">
        <f t="shared" si="24"/>
        <v>0</v>
      </c>
      <c r="J20" s="366">
        <f t="shared" si="24"/>
        <v>9.0909090909090912E-2</v>
      </c>
      <c r="K20" s="366">
        <f t="shared" si="24"/>
        <v>0.27272727272727271</v>
      </c>
      <c r="L20" s="366">
        <f t="shared" si="24"/>
        <v>9.0909090909090912E-2</v>
      </c>
      <c r="M20" s="366">
        <f t="shared" si="24"/>
        <v>9.0909090909090912E-2</v>
      </c>
      <c r="N20" s="376"/>
      <c r="O20" s="368">
        <f>IFERROR(O19/$N19,"-")</f>
        <v>0</v>
      </c>
      <c r="P20" s="369">
        <f t="shared" ref="P20:U20" si="25">IFERROR(P19/$N19,"-")</f>
        <v>0.45454545454545453</v>
      </c>
      <c r="Q20" s="368">
        <f t="shared" si="25"/>
        <v>0</v>
      </c>
      <c r="R20" s="368">
        <f t="shared" si="25"/>
        <v>9.0909090909090912E-2</v>
      </c>
      <c r="S20" s="368">
        <f t="shared" si="25"/>
        <v>0.27272727272727271</v>
      </c>
      <c r="T20" s="368">
        <f t="shared" si="25"/>
        <v>9.0909090909090912E-2</v>
      </c>
      <c r="U20" s="368">
        <f t="shared" si="25"/>
        <v>9.0909090909090912E-2</v>
      </c>
      <c r="V20" s="376"/>
      <c r="W20" s="369" t="str">
        <f>IFERROR(W19/$V19,"-")</f>
        <v>-</v>
      </c>
      <c r="X20" s="369" t="str">
        <f t="shared" ref="X20:AC20" si="26">IFERROR(X19/$V19,"-")</f>
        <v>-</v>
      </c>
      <c r="Y20" s="369" t="str">
        <f t="shared" si="26"/>
        <v>-</v>
      </c>
      <c r="Z20" s="369" t="str">
        <f t="shared" si="26"/>
        <v>-</v>
      </c>
      <c r="AA20" s="369" t="str">
        <f t="shared" si="26"/>
        <v>-</v>
      </c>
      <c r="AB20" s="369" t="str">
        <f t="shared" si="26"/>
        <v>-</v>
      </c>
      <c r="AC20" s="458" t="str">
        <f t="shared" si="26"/>
        <v>-</v>
      </c>
      <c r="AE20" s="51">
        <f t="shared" si="3"/>
        <v>1</v>
      </c>
      <c r="AF20" s="51">
        <f t="shared" si="4"/>
        <v>1</v>
      </c>
      <c r="AG20" s="51">
        <f t="shared" si="5"/>
        <v>0</v>
      </c>
      <c r="AH20" s="41">
        <f t="shared" ref="AH20:AJ20" si="27">1-AE20</f>
        <v>0</v>
      </c>
      <c r="AI20" s="41">
        <f>1-AF20</f>
        <v>0</v>
      </c>
      <c r="AJ20" s="41">
        <f t="shared" si="27"/>
        <v>1</v>
      </c>
    </row>
    <row r="21" spans="2:36" ht="27.9" customHeight="1" x14ac:dyDescent="0.2">
      <c r="B21" s="78"/>
      <c r="C21" s="248" t="s">
        <v>298</v>
      </c>
      <c r="D21" s="370">
        <f>[1]表1!M26</f>
        <v>8</v>
      </c>
      <c r="E21" s="371">
        <f>[1]表1!O26</f>
        <v>4</v>
      </c>
      <c r="F21" s="375">
        <f>SUM(G21:M21)</f>
        <v>3</v>
      </c>
      <c r="G21" s="347">
        <f t="shared" ref="G21:M21" si="28">O21+W21</f>
        <v>1</v>
      </c>
      <c r="H21" s="347">
        <f t="shared" si="28"/>
        <v>1</v>
      </c>
      <c r="I21" s="347">
        <f t="shared" si="28"/>
        <v>1</v>
      </c>
      <c r="J21" s="347">
        <f t="shared" si="28"/>
        <v>0</v>
      </c>
      <c r="K21" s="347">
        <f t="shared" si="28"/>
        <v>0</v>
      </c>
      <c r="L21" s="347">
        <f t="shared" si="28"/>
        <v>0</v>
      </c>
      <c r="M21" s="347">
        <f t="shared" si="28"/>
        <v>0</v>
      </c>
      <c r="N21" s="375">
        <f>SUM(O21:U21)</f>
        <v>3</v>
      </c>
      <c r="O21" s="347">
        <v>1</v>
      </c>
      <c r="P21" s="347">
        <v>1</v>
      </c>
      <c r="Q21" s="347">
        <v>1</v>
      </c>
      <c r="R21" s="347">
        <v>0</v>
      </c>
      <c r="S21" s="347">
        <v>0</v>
      </c>
      <c r="T21" s="347">
        <v>0</v>
      </c>
      <c r="U21" s="347">
        <v>0</v>
      </c>
      <c r="V21" s="375">
        <f>SUM(W21:AC21)</f>
        <v>0</v>
      </c>
      <c r="W21" s="347">
        <v>0</v>
      </c>
      <c r="X21" s="347">
        <v>0</v>
      </c>
      <c r="Y21" s="347">
        <v>0</v>
      </c>
      <c r="Z21" s="347">
        <v>0</v>
      </c>
      <c r="AA21" s="347">
        <v>0</v>
      </c>
      <c r="AB21" s="347">
        <v>0</v>
      </c>
      <c r="AC21" s="349">
        <v>0</v>
      </c>
      <c r="AE21" s="11">
        <f t="shared" si="3"/>
        <v>3</v>
      </c>
      <c r="AF21" s="11">
        <f t="shared" si="4"/>
        <v>3</v>
      </c>
      <c r="AG21" s="11">
        <f t="shared" si="5"/>
        <v>0</v>
      </c>
      <c r="AH21" s="41">
        <f>AE21-F21</f>
        <v>0</v>
      </c>
      <c r="AI21" s="41">
        <f>AF21-N21</f>
        <v>0</v>
      </c>
      <c r="AJ21" s="41">
        <f>AG21-V21</f>
        <v>0</v>
      </c>
    </row>
    <row r="22" spans="2:36" ht="27.9" customHeight="1" x14ac:dyDescent="0.2">
      <c r="B22" s="78"/>
      <c r="C22" s="252"/>
      <c r="D22" s="364"/>
      <c r="E22" s="87"/>
      <c r="F22" s="365"/>
      <c r="G22" s="366">
        <f t="shared" ref="G22:M22" si="29">G21/$F$21</f>
        <v>0.33333333333333331</v>
      </c>
      <c r="H22" s="366">
        <f t="shared" si="29"/>
        <v>0.33333333333333331</v>
      </c>
      <c r="I22" s="366">
        <f t="shared" si="29"/>
        <v>0.33333333333333331</v>
      </c>
      <c r="J22" s="366">
        <f t="shared" si="29"/>
        <v>0</v>
      </c>
      <c r="K22" s="366">
        <f t="shared" si="29"/>
        <v>0</v>
      </c>
      <c r="L22" s="366">
        <f t="shared" si="29"/>
        <v>0</v>
      </c>
      <c r="M22" s="366">
        <f t="shared" si="29"/>
        <v>0</v>
      </c>
      <c r="N22" s="377"/>
      <c r="O22" s="368">
        <f>IFERROR(O21/$N21,"-")</f>
        <v>0.33333333333333331</v>
      </c>
      <c r="P22" s="368">
        <f t="shared" ref="P22:U22" si="30">IFERROR(P21/$N21,"-")</f>
        <v>0.33333333333333331</v>
      </c>
      <c r="Q22" s="368">
        <f t="shared" si="30"/>
        <v>0.33333333333333331</v>
      </c>
      <c r="R22" s="368">
        <f t="shared" si="30"/>
        <v>0</v>
      </c>
      <c r="S22" s="368">
        <f t="shared" si="30"/>
        <v>0</v>
      </c>
      <c r="T22" s="368">
        <f t="shared" si="30"/>
        <v>0</v>
      </c>
      <c r="U22" s="368">
        <f t="shared" si="30"/>
        <v>0</v>
      </c>
      <c r="V22" s="365"/>
      <c r="W22" s="356" t="str">
        <f>IFERROR(W21/$V21,"-")</f>
        <v>-</v>
      </c>
      <c r="X22" s="356" t="str">
        <f t="shared" ref="X22:AC22" si="31">IFERROR(X21/$V21,"-")</f>
        <v>-</v>
      </c>
      <c r="Y22" s="356" t="str">
        <f t="shared" si="31"/>
        <v>-</v>
      </c>
      <c r="Z22" s="356" t="str">
        <f t="shared" si="31"/>
        <v>-</v>
      </c>
      <c r="AA22" s="356" t="str">
        <f t="shared" si="31"/>
        <v>-</v>
      </c>
      <c r="AB22" s="356" t="str">
        <f t="shared" si="31"/>
        <v>-</v>
      </c>
      <c r="AC22" s="357" t="str">
        <f t="shared" si="31"/>
        <v>-</v>
      </c>
      <c r="AE22" s="51">
        <f t="shared" si="3"/>
        <v>1</v>
      </c>
      <c r="AF22" s="51">
        <f t="shared" si="4"/>
        <v>1</v>
      </c>
      <c r="AG22" s="51">
        <f t="shared" si="5"/>
        <v>0</v>
      </c>
      <c r="AH22" s="41">
        <f t="shared" ref="AH22:AI22" si="32">1-AE22</f>
        <v>0</v>
      </c>
      <c r="AI22" s="41">
        <f t="shared" si="32"/>
        <v>0</v>
      </c>
      <c r="AJ22" s="41">
        <f>1-AG22</f>
        <v>1</v>
      </c>
    </row>
    <row r="23" spans="2:36" ht="27.9" customHeight="1" x14ac:dyDescent="0.2">
      <c r="B23" s="78"/>
      <c r="C23" s="248" t="s">
        <v>299</v>
      </c>
      <c r="D23" s="370">
        <f>[1]表1!M29</f>
        <v>138</v>
      </c>
      <c r="E23" s="371">
        <f>[1]表1!O29</f>
        <v>84</v>
      </c>
      <c r="F23" s="346">
        <f>SUM(G23:M23)</f>
        <v>43</v>
      </c>
      <c r="G23" s="347">
        <f t="shared" ref="G23:M23" si="33">O23+W23</f>
        <v>2</v>
      </c>
      <c r="H23" s="347">
        <f t="shared" si="33"/>
        <v>5</v>
      </c>
      <c r="I23" s="347">
        <f t="shared" si="33"/>
        <v>5</v>
      </c>
      <c r="J23" s="347">
        <f t="shared" si="33"/>
        <v>2</v>
      </c>
      <c r="K23" s="347">
        <f t="shared" si="33"/>
        <v>13</v>
      </c>
      <c r="L23" s="347">
        <f t="shared" si="33"/>
        <v>1</v>
      </c>
      <c r="M23" s="347">
        <f t="shared" si="33"/>
        <v>15</v>
      </c>
      <c r="N23" s="375">
        <f>SUM(O23:U23)</f>
        <v>26</v>
      </c>
      <c r="O23" s="347">
        <v>2</v>
      </c>
      <c r="P23" s="347">
        <v>5</v>
      </c>
      <c r="Q23" s="347">
        <v>5</v>
      </c>
      <c r="R23" s="347">
        <v>1</v>
      </c>
      <c r="S23" s="347">
        <v>12</v>
      </c>
      <c r="T23" s="347">
        <v>1</v>
      </c>
      <c r="U23" s="347">
        <v>0</v>
      </c>
      <c r="V23" s="346">
        <f>SUM(W23:AC23)</f>
        <v>17</v>
      </c>
      <c r="W23" s="385">
        <v>0</v>
      </c>
      <c r="X23" s="385">
        <v>0</v>
      </c>
      <c r="Y23" s="385">
        <v>0</v>
      </c>
      <c r="Z23" s="385">
        <v>1</v>
      </c>
      <c r="AA23" s="385">
        <v>1</v>
      </c>
      <c r="AB23" s="385">
        <v>0</v>
      </c>
      <c r="AC23" s="387">
        <v>15</v>
      </c>
      <c r="AE23" s="11">
        <f t="shared" si="3"/>
        <v>43</v>
      </c>
      <c r="AF23" s="11">
        <f t="shared" si="4"/>
        <v>26</v>
      </c>
      <c r="AG23" s="11">
        <f t="shared" si="5"/>
        <v>17</v>
      </c>
      <c r="AH23" s="41">
        <f>AE23-F23</f>
        <v>0</v>
      </c>
      <c r="AI23" s="41">
        <f>AF23-N23</f>
        <v>0</v>
      </c>
      <c r="AJ23" s="41">
        <f>AG23-V23</f>
        <v>0</v>
      </c>
    </row>
    <row r="24" spans="2:36" ht="27.9" customHeight="1" thickBot="1" x14ac:dyDescent="0.25">
      <c r="B24" s="98"/>
      <c r="C24" s="318"/>
      <c r="D24" s="378"/>
      <c r="E24" s="379"/>
      <c r="F24" s="351"/>
      <c r="G24" s="380">
        <f t="shared" ref="G24:M24" si="34">G23/$F$23</f>
        <v>4.6511627906976744E-2</v>
      </c>
      <c r="H24" s="380">
        <f t="shared" si="34"/>
        <v>0.11627906976744186</v>
      </c>
      <c r="I24" s="380">
        <f t="shared" si="34"/>
        <v>0.11627906976744186</v>
      </c>
      <c r="J24" s="380">
        <f t="shared" si="34"/>
        <v>4.6511627906976744E-2</v>
      </c>
      <c r="K24" s="380">
        <f t="shared" si="34"/>
        <v>0.30232558139534882</v>
      </c>
      <c r="L24" s="380">
        <f t="shared" si="34"/>
        <v>2.3255813953488372E-2</v>
      </c>
      <c r="M24" s="380">
        <f t="shared" si="34"/>
        <v>0.34883720930232559</v>
      </c>
      <c r="N24" s="382"/>
      <c r="O24" s="373">
        <f>IFERROR(O23/$N23,"-")</f>
        <v>7.6923076923076927E-2</v>
      </c>
      <c r="P24" s="374">
        <f t="shared" ref="P24:U24" si="35">IFERROR(P23/$N23,"-")</f>
        <v>0.19230769230769232</v>
      </c>
      <c r="Q24" s="374">
        <f t="shared" si="35"/>
        <v>0.19230769230769232</v>
      </c>
      <c r="R24" s="374">
        <f t="shared" si="35"/>
        <v>3.8461538461538464E-2</v>
      </c>
      <c r="S24" s="374">
        <f t="shared" si="35"/>
        <v>0.46153846153846156</v>
      </c>
      <c r="T24" s="374">
        <f t="shared" si="35"/>
        <v>3.8461538461538464E-2</v>
      </c>
      <c r="U24" s="373">
        <f t="shared" si="35"/>
        <v>0</v>
      </c>
      <c r="V24" s="351"/>
      <c r="W24" s="383">
        <f>IFERROR(W23/$V23,"-")</f>
        <v>0</v>
      </c>
      <c r="X24" s="383">
        <f t="shared" ref="X24:AC24" si="36">IFERROR(X23/$V23,"-")</f>
        <v>0</v>
      </c>
      <c r="Y24" s="383">
        <f t="shared" si="36"/>
        <v>0</v>
      </c>
      <c r="Z24" s="383">
        <f t="shared" si="36"/>
        <v>5.8823529411764705E-2</v>
      </c>
      <c r="AA24" s="383">
        <f t="shared" si="36"/>
        <v>5.8823529411764705E-2</v>
      </c>
      <c r="AB24" s="383">
        <f t="shared" si="36"/>
        <v>0</v>
      </c>
      <c r="AC24" s="384">
        <f t="shared" si="36"/>
        <v>0.88235294117647056</v>
      </c>
      <c r="AE24" s="51">
        <f t="shared" si="3"/>
        <v>1</v>
      </c>
      <c r="AF24" s="51">
        <f t="shared" si="4"/>
        <v>1</v>
      </c>
      <c r="AG24" s="51">
        <f t="shared" si="5"/>
        <v>1</v>
      </c>
      <c r="AH24" s="41">
        <f t="shared" ref="AH24:AJ24" si="37">1-AE24</f>
        <v>0</v>
      </c>
      <c r="AI24" s="41">
        <f t="shared" si="37"/>
        <v>0</v>
      </c>
      <c r="AJ24" s="41">
        <f t="shared" si="37"/>
        <v>0</v>
      </c>
    </row>
    <row r="25" spans="2:36" ht="27.9" customHeight="1" thickTop="1" x14ac:dyDescent="0.2">
      <c r="B25" s="70" t="s">
        <v>314</v>
      </c>
      <c r="C25" s="252" t="s">
        <v>315</v>
      </c>
      <c r="D25" s="358">
        <f>[1]表1!M32</f>
        <v>66</v>
      </c>
      <c r="E25" s="359">
        <f>[1]表1!O32</f>
        <v>13</v>
      </c>
      <c r="F25" s="375">
        <f>SUM(G25:M25)</f>
        <v>0</v>
      </c>
      <c r="G25" s="361">
        <v>0</v>
      </c>
      <c r="H25" s="361">
        <v>0</v>
      </c>
      <c r="I25" s="361">
        <v>0</v>
      </c>
      <c r="J25" s="361">
        <v>0</v>
      </c>
      <c r="K25" s="361">
        <v>0</v>
      </c>
      <c r="L25" s="361">
        <v>0</v>
      </c>
      <c r="M25" s="361">
        <v>0</v>
      </c>
      <c r="N25" s="360">
        <f>SUM(O25:U25)</f>
        <v>0</v>
      </c>
      <c r="O25" s="361">
        <v>0</v>
      </c>
      <c r="P25" s="361">
        <v>0</v>
      </c>
      <c r="Q25" s="361">
        <v>0</v>
      </c>
      <c r="R25" s="361">
        <v>0</v>
      </c>
      <c r="S25" s="361">
        <v>0</v>
      </c>
      <c r="T25" s="361">
        <v>0</v>
      </c>
      <c r="U25" s="361">
        <v>0</v>
      </c>
      <c r="V25" s="360">
        <f>SUM(W25:AC25)</f>
        <v>0</v>
      </c>
      <c r="W25" s="385">
        <v>0</v>
      </c>
      <c r="X25" s="385">
        <v>0</v>
      </c>
      <c r="Y25" s="385">
        <v>0</v>
      </c>
      <c r="Z25" s="385">
        <v>0</v>
      </c>
      <c r="AA25" s="385">
        <v>0</v>
      </c>
      <c r="AB25" s="385">
        <v>0</v>
      </c>
      <c r="AC25" s="387">
        <v>0</v>
      </c>
      <c r="AE25" s="11">
        <f t="shared" si="3"/>
        <v>0</v>
      </c>
      <c r="AF25" s="11">
        <f t="shared" si="4"/>
        <v>0</v>
      </c>
      <c r="AG25" s="11">
        <f t="shared" si="5"/>
        <v>0</v>
      </c>
      <c r="AH25" s="41">
        <f>AE25-F25</f>
        <v>0</v>
      </c>
      <c r="AI25" s="41">
        <f>AF25-N25</f>
        <v>0</v>
      </c>
      <c r="AJ25" s="41">
        <f>AG25-V25</f>
        <v>0</v>
      </c>
    </row>
    <row r="26" spans="2:36" ht="27.9" customHeight="1" x14ac:dyDescent="0.2">
      <c r="B26" s="78"/>
      <c r="C26" s="252"/>
      <c r="D26" s="378"/>
      <c r="E26" s="388"/>
      <c r="F26" s="365"/>
      <c r="G26" s="373" t="str">
        <f>IFERROR(G25/$F$25,"-")</f>
        <v>-</v>
      </c>
      <c r="H26" s="373" t="str">
        <f t="shared" ref="H26:M26" si="38">IFERROR(H25/$F$25,"-")</f>
        <v>-</v>
      </c>
      <c r="I26" s="373" t="str">
        <f t="shared" si="38"/>
        <v>-</v>
      </c>
      <c r="J26" s="373" t="str">
        <f t="shared" si="38"/>
        <v>-</v>
      </c>
      <c r="K26" s="373" t="str">
        <f t="shared" si="38"/>
        <v>-</v>
      </c>
      <c r="L26" s="373" t="str">
        <f t="shared" si="38"/>
        <v>-</v>
      </c>
      <c r="M26" s="373" t="str">
        <f t="shared" si="38"/>
        <v>-</v>
      </c>
      <c r="N26" s="376"/>
      <c r="O26" s="390" t="str">
        <f>IFERROR(O25/$N$25,"-")</f>
        <v>-</v>
      </c>
      <c r="P26" s="390" t="str">
        <f t="shared" ref="P26:U26" si="39">IFERROR(P25/$N$25,"-")</f>
        <v>-</v>
      </c>
      <c r="Q26" s="390" t="str">
        <f t="shared" si="39"/>
        <v>-</v>
      </c>
      <c r="R26" s="390" t="str">
        <f t="shared" si="39"/>
        <v>-</v>
      </c>
      <c r="S26" s="390" t="str">
        <f t="shared" si="39"/>
        <v>-</v>
      </c>
      <c r="T26" s="390" t="str">
        <f t="shared" si="39"/>
        <v>-</v>
      </c>
      <c r="U26" s="390" t="str">
        <f t="shared" si="39"/>
        <v>-</v>
      </c>
      <c r="V26" s="377"/>
      <c r="W26" s="356" t="str">
        <f>IFERROR(W25/$V25,"-")</f>
        <v>-</v>
      </c>
      <c r="X26" s="356" t="str">
        <f t="shared" ref="X26:AC26" si="40">IFERROR(X25/$V25,"-")</f>
        <v>-</v>
      </c>
      <c r="Y26" s="356" t="str">
        <f t="shared" si="40"/>
        <v>-</v>
      </c>
      <c r="Z26" s="356" t="str">
        <f t="shared" si="40"/>
        <v>-</v>
      </c>
      <c r="AA26" s="356" t="str">
        <f t="shared" si="40"/>
        <v>-</v>
      </c>
      <c r="AB26" s="356" t="str">
        <f t="shared" si="40"/>
        <v>-</v>
      </c>
      <c r="AC26" s="357" t="str">
        <f t="shared" si="40"/>
        <v>-</v>
      </c>
      <c r="AE26" s="51">
        <f t="shared" si="3"/>
        <v>0</v>
      </c>
      <c r="AF26" s="51">
        <f t="shared" si="4"/>
        <v>0</v>
      </c>
      <c r="AG26" s="51">
        <f t="shared" si="5"/>
        <v>0</v>
      </c>
      <c r="AH26" s="41">
        <f>1-AE26</f>
        <v>1</v>
      </c>
      <c r="AI26" s="41">
        <f t="shared" ref="AI26" si="41">1-AF26</f>
        <v>1</v>
      </c>
      <c r="AJ26" s="41">
        <f>1-AG26</f>
        <v>1</v>
      </c>
    </row>
    <row r="27" spans="2:36" ht="27.9" customHeight="1" x14ac:dyDescent="0.2">
      <c r="B27" s="78"/>
      <c r="C27" s="248" t="s">
        <v>316</v>
      </c>
      <c r="D27" s="391">
        <f>[1]表1!M35</f>
        <v>160</v>
      </c>
      <c r="E27" s="268">
        <f>[1]表1!O35</f>
        <v>66</v>
      </c>
      <c r="F27" s="346">
        <f>SUM(G27:M27)</f>
        <v>15</v>
      </c>
      <c r="G27" s="347">
        <f t="shared" ref="G27:M27" si="42">O27+W27</f>
        <v>1</v>
      </c>
      <c r="H27" s="347">
        <f t="shared" si="42"/>
        <v>0</v>
      </c>
      <c r="I27" s="347">
        <f t="shared" si="42"/>
        <v>2</v>
      </c>
      <c r="J27" s="347">
        <f t="shared" si="42"/>
        <v>4</v>
      </c>
      <c r="K27" s="347">
        <f t="shared" si="42"/>
        <v>5</v>
      </c>
      <c r="L27" s="347">
        <f t="shared" si="42"/>
        <v>2</v>
      </c>
      <c r="M27" s="347">
        <f t="shared" si="42"/>
        <v>1</v>
      </c>
      <c r="N27" s="346">
        <f>SUM(O27:U27)</f>
        <v>15</v>
      </c>
      <c r="O27" s="347">
        <v>1</v>
      </c>
      <c r="P27" s="347">
        <v>0</v>
      </c>
      <c r="Q27" s="347">
        <v>2</v>
      </c>
      <c r="R27" s="347">
        <v>4</v>
      </c>
      <c r="S27" s="347">
        <v>5</v>
      </c>
      <c r="T27" s="347">
        <v>2</v>
      </c>
      <c r="U27" s="347">
        <v>1</v>
      </c>
      <c r="V27" s="346">
        <f>SUM(W27:AC27)</f>
        <v>0</v>
      </c>
      <c r="W27" s="347">
        <v>0</v>
      </c>
      <c r="X27" s="347">
        <v>0</v>
      </c>
      <c r="Y27" s="347">
        <v>0</v>
      </c>
      <c r="Z27" s="347">
        <v>0</v>
      </c>
      <c r="AA27" s="347">
        <v>0</v>
      </c>
      <c r="AB27" s="347">
        <v>0</v>
      </c>
      <c r="AC27" s="349">
        <v>0</v>
      </c>
      <c r="AE27" s="11">
        <f t="shared" si="3"/>
        <v>15</v>
      </c>
      <c r="AF27" s="11">
        <f t="shared" si="4"/>
        <v>15</v>
      </c>
      <c r="AG27" s="11">
        <f t="shared" si="5"/>
        <v>0</v>
      </c>
      <c r="AH27" s="41">
        <f>AE27-F27</f>
        <v>0</v>
      </c>
      <c r="AI27" s="41">
        <f>AF27-N27</f>
        <v>0</v>
      </c>
      <c r="AJ27" s="41">
        <f>AG27-V27</f>
        <v>0</v>
      </c>
    </row>
    <row r="28" spans="2:36" ht="27.9" customHeight="1" x14ac:dyDescent="0.2">
      <c r="B28" s="78"/>
      <c r="C28" s="252"/>
      <c r="D28" s="378"/>
      <c r="E28" s="333"/>
      <c r="F28" s="372"/>
      <c r="G28" s="392">
        <f>IFERROR(G27/$F27,"-")</f>
        <v>6.6666666666666666E-2</v>
      </c>
      <c r="H28" s="356">
        <f t="shared" ref="H28:M28" si="43">IFERROR(H27/$F27,"-")</f>
        <v>0</v>
      </c>
      <c r="I28" s="356">
        <f t="shared" si="43"/>
        <v>0.13333333333333333</v>
      </c>
      <c r="J28" s="356">
        <f t="shared" si="43"/>
        <v>0.26666666666666666</v>
      </c>
      <c r="K28" s="356">
        <f t="shared" si="43"/>
        <v>0.33333333333333331</v>
      </c>
      <c r="L28" s="356">
        <f t="shared" si="43"/>
        <v>0.13333333333333333</v>
      </c>
      <c r="M28" s="356">
        <f t="shared" si="43"/>
        <v>6.6666666666666666E-2</v>
      </c>
      <c r="N28" s="376"/>
      <c r="O28" s="390">
        <f>IFERROR(O27/$N$27,"-")</f>
        <v>6.6666666666666666E-2</v>
      </c>
      <c r="P28" s="322">
        <f t="shared" ref="P28:U28" si="44">IFERROR(P27/$N$27,"-")</f>
        <v>0</v>
      </c>
      <c r="Q28" s="390">
        <f t="shared" si="44"/>
        <v>0.13333333333333333</v>
      </c>
      <c r="R28" s="322">
        <f t="shared" si="44"/>
        <v>0.26666666666666666</v>
      </c>
      <c r="S28" s="322">
        <f t="shared" si="44"/>
        <v>0.33333333333333331</v>
      </c>
      <c r="T28" s="322">
        <f t="shared" si="44"/>
        <v>0.13333333333333333</v>
      </c>
      <c r="U28" s="390">
        <f t="shared" si="44"/>
        <v>6.6666666666666666E-2</v>
      </c>
      <c r="V28" s="377"/>
      <c r="W28" s="356" t="str">
        <f>IFERROR(W27/$V27,"-")</f>
        <v>-</v>
      </c>
      <c r="X28" s="356" t="str">
        <f t="shared" ref="X28:AC28" si="45">IFERROR(X27/$V27,"-")</f>
        <v>-</v>
      </c>
      <c r="Y28" s="356" t="str">
        <f t="shared" si="45"/>
        <v>-</v>
      </c>
      <c r="Z28" s="356" t="str">
        <f t="shared" si="45"/>
        <v>-</v>
      </c>
      <c r="AA28" s="356" t="str">
        <f t="shared" si="45"/>
        <v>-</v>
      </c>
      <c r="AB28" s="356" t="str">
        <f t="shared" si="45"/>
        <v>-</v>
      </c>
      <c r="AC28" s="357" t="str">
        <f t="shared" si="45"/>
        <v>-</v>
      </c>
      <c r="AE28" s="51">
        <f t="shared" si="3"/>
        <v>1</v>
      </c>
      <c r="AF28" s="51">
        <f t="shared" si="4"/>
        <v>1</v>
      </c>
      <c r="AG28" s="51">
        <f t="shared" si="5"/>
        <v>0</v>
      </c>
      <c r="AH28" s="41">
        <f t="shared" ref="AH28:AJ28" si="46">1-AE28</f>
        <v>0</v>
      </c>
      <c r="AI28" s="41">
        <f>1-AF28</f>
        <v>0</v>
      </c>
      <c r="AJ28" s="41">
        <f t="shared" si="46"/>
        <v>1</v>
      </c>
    </row>
    <row r="29" spans="2:36" ht="27.9" customHeight="1" x14ac:dyDescent="0.2">
      <c r="B29" s="78"/>
      <c r="C29" s="248" t="s">
        <v>317</v>
      </c>
      <c r="D29" s="391">
        <f>[1]表1!M38</f>
        <v>52</v>
      </c>
      <c r="E29" s="268">
        <f>[1]表1!O38</f>
        <v>31</v>
      </c>
      <c r="F29" s="346">
        <f>SUM(G29:M29)</f>
        <v>8</v>
      </c>
      <c r="G29" s="347">
        <f t="shared" ref="G29:M29" si="47">O29+W29</f>
        <v>1</v>
      </c>
      <c r="H29" s="347">
        <f t="shared" si="47"/>
        <v>1</v>
      </c>
      <c r="I29" s="347">
        <f t="shared" si="47"/>
        <v>3</v>
      </c>
      <c r="J29" s="347">
        <f t="shared" si="47"/>
        <v>0</v>
      </c>
      <c r="K29" s="347">
        <f t="shared" si="47"/>
        <v>2</v>
      </c>
      <c r="L29" s="347">
        <f t="shared" si="47"/>
        <v>0</v>
      </c>
      <c r="M29" s="347">
        <f t="shared" si="47"/>
        <v>1</v>
      </c>
      <c r="N29" s="346">
        <f>SUM(O29:U29)</f>
        <v>8</v>
      </c>
      <c r="O29" s="347">
        <v>1</v>
      </c>
      <c r="P29" s="347">
        <v>1</v>
      </c>
      <c r="Q29" s="347">
        <v>3</v>
      </c>
      <c r="R29" s="347">
        <v>0</v>
      </c>
      <c r="S29" s="347">
        <v>2</v>
      </c>
      <c r="T29" s="347">
        <v>0</v>
      </c>
      <c r="U29" s="347">
        <v>1</v>
      </c>
      <c r="V29" s="346">
        <f>SUM(W29:AC29)</f>
        <v>0</v>
      </c>
      <c r="W29" s="347">
        <v>0</v>
      </c>
      <c r="X29" s="347">
        <v>0</v>
      </c>
      <c r="Y29" s="347">
        <v>0</v>
      </c>
      <c r="Z29" s="347">
        <v>0</v>
      </c>
      <c r="AA29" s="347">
        <v>0</v>
      </c>
      <c r="AB29" s="347">
        <v>0</v>
      </c>
      <c r="AC29" s="349">
        <v>0</v>
      </c>
      <c r="AE29" s="11">
        <f t="shared" si="3"/>
        <v>8</v>
      </c>
      <c r="AF29" s="11">
        <f t="shared" si="4"/>
        <v>8</v>
      </c>
      <c r="AG29" s="11">
        <f t="shared" si="5"/>
        <v>0</v>
      </c>
      <c r="AH29" s="41">
        <f>AE29-F29</f>
        <v>0</v>
      </c>
      <c r="AI29" s="41">
        <f>AF29-N29</f>
        <v>0</v>
      </c>
      <c r="AJ29" s="41">
        <f>AG29-V29</f>
        <v>0</v>
      </c>
    </row>
    <row r="30" spans="2:36" ht="27.9" customHeight="1" x14ac:dyDescent="0.2">
      <c r="B30" s="78"/>
      <c r="C30" s="252"/>
      <c r="D30" s="378"/>
      <c r="E30" s="333"/>
      <c r="F30" s="372"/>
      <c r="G30" s="373">
        <f>IFERROR(G29/$F29,"-")</f>
        <v>0.125</v>
      </c>
      <c r="H30" s="373">
        <f t="shared" ref="H30:M30" si="48">IFERROR(H29/$F29,"-")</f>
        <v>0.125</v>
      </c>
      <c r="I30" s="373">
        <f t="shared" si="48"/>
        <v>0.375</v>
      </c>
      <c r="J30" s="373">
        <f t="shared" si="48"/>
        <v>0</v>
      </c>
      <c r="K30" s="373">
        <f t="shared" si="48"/>
        <v>0.25</v>
      </c>
      <c r="L30" s="373">
        <f t="shared" si="48"/>
        <v>0</v>
      </c>
      <c r="M30" s="373">
        <f t="shared" si="48"/>
        <v>0.125</v>
      </c>
      <c r="N30" s="372"/>
      <c r="O30" s="390">
        <f>IFERROR(O29/$N$29,"-")</f>
        <v>0.125</v>
      </c>
      <c r="P30" s="390">
        <f t="shared" ref="P30:U30" si="49">IFERROR(P29/$N$29,"-")</f>
        <v>0.125</v>
      </c>
      <c r="Q30" s="390">
        <f t="shared" si="49"/>
        <v>0.375</v>
      </c>
      <c r="R30" s="390">
        <f t="shared" si="49"/>
        <v>0</v>
      </c>
      <c r="S30" s="390">
        <f t="shared" si="49"/>
        <v>0.25</v>
      </c>
      <c r="T30" s="390">
        <f t="shared" si="49"/>
        <v>0</v>
      </c>
      <c r="U30" s="390">
        <f t="shared" si="49"/>
        <v>0.125</v>
      </c>
      <c r="V30" s="394"/>
      <c r="W30" s="356" t="str">
        <f>IFERROR(W29/$V29,"-")</f>
        <v>-</v>
      </c>
      <c r="X30" s="356" t="str">
        <f t="shared" ref="X30:AC30" si="50">IFERROR(X29/$V29,"-")</f>
        <v>-</v>
      </c>
      <c r="Y30" s="356" t="str">
        <f t="shared" si="50"/>
        <v>-</v>
      </c>
      <c r="Z30" s="356" t="str">
        <f t="shared" si="50"/>
        <v>-</v>
      </c>
      <c r="AA30" s="356" t="str">
        <f t="shared" si="50"/>
        <v>-</v>
      </c>
      <c r="AB30" s="356" t="str">
        <f t="shared" si="50"/>
        <v>-</v>
      </c>
      <c r="AC30" s="357" t="str">
        <f t="shared" si="50"/>
        <v>-</v>
      </c>
      <c r="AE30" s="51">
        <f t="shared" si="3"/>
        <v>1</v>
      </c>
      <c r="AF30" s="51">
        <f t="shared" si="4"/>
        <v>1</v>
      </c>
      <c r="AG30" s="51">
        <f t="shared" si="5"/>
        <v>0</v>
      </c>
      <c r="AH30" s="41">
        <f t="shared" ref="AH30:AJ30" si="51">1-AE30</f>
        <v>0</v>
      </c>
      <c r="AI30" s="41">
        <f t="shared" si="51"/>
        <v>0</v>
      </c>
      <c r="AJ30" s="41">
        <f t="shared" si="51"/>
        <v>1</v>
      </c>
    </row>
    <row r="31" spans="2:36" ht="27.9" customHeight="1" x14ac:dyDescent="0.2">
      <c r="B31" s="78"/>
      <c r="C31" s="248" t="s">
        <v>318</v>
      </c>
      <c r="D31" s="391">
        <f>[1]表1!M41</f>
        <v>26</v>
      </c>
      <c r="E31" s="268">
        <f>[1]表1!O41</f>
        <v>22</v>
      </c>
      <c r="F31" s="375">
        <f>SUM(G31:M31)</f>
        <v>5</v>
      </c>
      <c r="G31" s="347">
        <f t="shared" ref="G31:M31" si="52">O31+W31</f>
        <v>1</v>
      </c>
      <c r="H31" s="347">
        <f t="shared" si="52"/>
        <v>1</v>
      </c>
      <c r="I31" s="347">
        <f t="shared" si="52"/>
        <v>2</v>
      </c>
      <c r="J31" s="347">
        <f t="shared" si="52"/>
        <v>1</v>
      </c>
      <c r="K31" s="347">
        <f t="shared" si="52"/>
        <v>0</v>
      </c>
      <c r="L31" s="347">
        <f t="shared" si="52"/>
        <v>0</v>
      </c>
      <c r="M31" s="347">
        <f t="shared" si="52"/>
        <v>0</v>
      </c>
      <c r="N31" s="375">
        <f>SUM(O31:U31)</f>
        <v>4</v>
      </c>
      <c r="O31" s="347">
        <v>1</v>
      </c>
      <c r="P31" s="347">
        <v>1</v>
      </c>
      <c r="Q31" s="347">
        <v>2</v>
      </c>
      <c r="R31" s="347">
        <v>0</v>
      </c>
      <c r="S31" s="347">
        <v>0</v>
      </c>
      <c r="T31" s="347">
        <v>0</v>
      </c>
      <c r="U31" s="347">
        <v>0</v>
      </c>
      <c r="V31" s="346">
        <f>SUM(W31:AC31)</f>
        <v>1</v>
      </c>
      <c r="W31" s="347">
        <v>0</v>
      </c>
      <c r="X31" s="347">
        <v>0</v>
      </c>
      <c r="Y31" s="347">
        <v>0</v>
      </c>
      <c r="Z31" s="347">
        <v>1</v>
      </c>
      <c r="AA31" s="347">
        <v>0</v>
      </c>
      <c r="AB31" s="347">
        <v>0</v>
      </c>
      <c r="AC31" s="349">
        <v>0</v>
      </c>
      <c r="AE31" s="11">
        <f t="shared" si="3"/>
        <v>5</v>
      </c>
      <c r="AF31" s="11">
        <f t="shared" si="4"/>
        <v>4</v>
      </c>
      <c r="AG31" s="11">
        <f t="shared" si="5"/>
        <v>1</v>
      </c>
      <c r="AH31" s="41">
        <f>AE31-F31</f>
        <v>0</v>
      </c>
      <c r="AI31" s="41">
        <f>AF31-N31</f>
        <v>0</v>
      </c>
      <c r="AJ31" s="41">
        <f>AG31-V31</f>
        <v>0</v>
      </c>
    </row>
    <row r="32" spans="2:36" ht="27.9" customHeight="1" x14ac:dyDescent="0.2">
      <c r="B32" s="78"/>
      <c r="C32" s="252"/>
      <c r="D32" s="378"/>
      <c r="E32" s="333"/>
      <c r="F32" s="365"/>
      <c r="G32" s="373">
        <f>IFERROR(G31/$F31,"-")</f>
        <v>0.2</v>
      </c>
      <c r="H32" s="395">
        <f t="shared" ref="H32:M32" si="53">IFERROR(H31/$F31,"-")</f>
        <v>0.2</v>
      </c>
      <c r="I32" s="322">
        <f t="shared" si="53"/>
        <v>0.4</v>
      </c>
      <c r="J32" s="322">
        <f t="shared" si="53"/>
        <v>0.2</v>
      </c>
      <c r="K32" s="322">
        <f t="shared" si="53"/>
        <v>0</v>
      </c>
      <c r="L32" s="322">
        <f t="shared" si="53"/>
        <v>0</v>
      </c>
      <c r="M32" s="373">
        <f t="shared" si="53"/>
        <v>0</v>
      </c>
      <c r="N32" s="365"/>
      <c r="O32" s="373">
        <f>IFERROR(O31/$N$31,"-")</f>
        <v>0.25</v>
      </c>
      <c r="P32" s="374">
        <f t="shared" ref="P32:U32" si="54">IFERROR(P31/$N$31,"-")</f>
        <v>0.25</v>
      </c>
      <c r="Q32" s="374">
        <f t="shared" si="54"/>
        <v>0.5</v>
      </c>
      <c r="R32" s="374">
        <f t="shared" si="54"/>
        <v>0</v>
      </c>
      <c r="S32" s="374">
        <f t="shared" si="54"/>
        <v>0</v>
      </c>
      <c r="T32" s="374">
        <f t="shared" si="54"/>
        <v>0</v>
      </c>
      <c r="U32" s="374">
        <f t="shared" si="54"/>
        <v>0</v>
      </c>
      <c r="V32" s="394"/>
      <c r="W32" s="356">
        <f>IFERROR(W31/$V31,"-")</f>
        <v>0</v>
      </c>
      <c r="X32" s="356">
        <f t="shared" ref="X32:AC32" si="55">IFERROR(X31/$V31,"-")</f>
        <v>0</v>
      </c>
      <c r="Y32" s="356">
        <f t="shared" si="55"/>
        <v>0</v>
      </c>
      <c r="Z32" s="356">
        <f t="shared" si="55"/>
        <v>1</v>
      </c>
      <c r="AA32" s="356">
        <f t="shared" si="55"/>
        <v>0</v>
      </c>
      <c r="AB32" s="356">
        <f t="shared" si="55"/>
        <v>0</v>
      </c>
      <c r="AC32" s="357">
        <f t="shared" si="55"/>
        <v>0</v>
      </c>
      <c r="AE32" s="51">
        <f t="shared" si="3"/>
        <v>1</v>
      </c>
      <c r="AF32" s="51">
        <f t="shared" si="4"/>
        <v>1</v>
      </c>
      <c r="AG32" s="51">
        <f t="shared" si="5"/>
        <v>1</v>
      </c>
      <c r="AH32" s="41">
        <f>1-AE32</f>
        <v>0</v>
      </c>
      <c r="AI32" s="41">
        <f t="shared" ref="AI32:AJ32" si="56">1-AF32</f>
        <v>0</v>
      </c>
      <c r="AJ32" s="41">
        <f t="shared" si="56"/>
        <v>0</v>
      </c>
    </row>
    <row r="33" spans="2:36" ht="27.9" customHeight="1" x14ac:dyDescent="0.2">
      <c r="B33" s="78"/>
      <c r="C33" s="248" t="s">
        <v>229</v>
      </c>
      <c r="D33" s="391">
        <f>[1]表1!M44</f>
        <v>31</v>
      </c>
      <c r="E33" s="268">
        <f>[1]表1!O44</f>
        <v>24</v>
      </c>
      <c r="F33" s="346">
        <f>SUM(G33:M33)</f>
        <v>32</v>
      </c>
      <c r="G33" s="347">
        <f t="shared" ref="G33:M33" si="57">O33+W33</f>
        <v>1</v>
      </c>
      <c r="H33" s="347">
        <f t="shared" si="57"/>
        <v>26</v>
      </c>
      <c r="I33" s="347">
        <f t="shared" si="57"/>
        <v>1</v>
      </c>
      <c r="J33" s="347">
        <f t="shared" si="57"/>
        <v>0</v>
      </c>
      <c r="K33" s="347">
        <f t="shared" si="57"/>
        <v>2</v>
      </c>
      <c r="L33" s="347">
        <f t="shared" si="57"/>
        <v>1</v>
      </c>
      <c r="M33" s="347">
        <f t="shared" si="57"/>
        <v>1</v>
      </c>
      <c r="N33" s="346">
        <f>SUM(O33:U33)</f>
        <v>32</v>
      </c>
      <c r="O33" s="347">
        <v>1</v>
      </c>
      <c r="P33" s="347">
        <v>26</v>
      </c>
      <c r="Q33" s="347">
        <v>1</v>
      </c>
      <c r="R33" s="347">
        <v>0</v>
      </c>
      <c r="S33" s="347">
        <v>2</v>
      </c>
      <c r="T33" s="347">
        <v>1</v>
      </c>
      <c r="U33" s="347">
        <v>1</v>
      </c>
      <c r="V33" s="346">
        <f>SUM(W33:AC33)</f>
        <v>0</v>
      </c>
      <c r="W33" s="347">
        <v>0</v>
      </c>
      <c r="X33" s="347">
        <v>0</v>
      </c>
      <c r="Y33" s="347">
        <v>0</v>
      </c>
      <c r="Z33" s="347">
        <v>0</v>
      </c>
      <c r="AA33" s="347">
        <v>0</v>
      </c>
      <c r="AB33" s="347">
        <v>0</v>
      </c>
      <c r="AC33" s="349">
        <v>0</v>
      </c>
      <c r="AE33" s="11">
        <f t="shared" si="3"/>
        <v>32</v>
      </c>
      <c r="AF33" s="11">
        <f t="shared" si="4"/>
        <v>32</v>
      </c>
      <c r="AG33" s="11">
        <f t="shared" si="5"/>
        <v>0</v>
      </c>
      <c r="AH33" s="41">
        <f>AE33-F33</f>
        <v>0</v>
      </c>
      <c r="AI33" s="41">
        <f>AF33-N33</f>
        <v>0</v>
      </c>
      <c r="AJ33" s="41">
        <f>AG33-V33</f>
        <v>0</v>
      </c>
    </row>
    <row r="34" spans="2:36" ht="27.9" customHeight="1" x14ac:dyDescent="0.2">
      <c r="B34" s="78"/>
      <c r="C34" s="261"/>
      <c r="D34" s="378"/>
      <c r="E34" s="333"/>
      <c r="F34" s="372"/>
      <c r="G34" s="373">
        <f>IFERROR(G33/$F33,"-")</f>
        <v>3.125E-2</v>
      </c>
      <c r="H34" s="395">
        <f t="shared" ref="H34:M34" si="58">IFERROR(H33/$F33,"-")</f>
        <v>0.8125</v>
      </c>
      <c r="I34" s="322">
        <f t="shared" si="58"/>
        <v>3.125E-2</v>
      </c>
      <c r="J34" s="322">
        <f t="shared" si="58"/>
        <v>0</v>
      </c>
      <c r="K34" s="322">
        <f t="shared" si="58"/>
        <v>6.25E-2</v>
      </c>
      <c r="L34" s="322">
        <f t="shared" si="58"/>
        <v>3.125E-2</v>
      </c>
      <c r="M34" s="373">
        <f t="shared" si="58"/>
        <v>3.125E-2</v>
      </c>
      <c r="N34" s="372"/>
      <c r="O34" s="373">
        <f>IFERROR(O33/$N$33,"-")</f>
        <v>3.125E-2</v>
      </c>
      <c r="P34" s="373">
        <f t="shared" ref="P34:U34" si="59">IFERROR(P33/$N$33,"-")</f>
        <v>0.8125</v>
      </c>
      <c r="Q34" s="374">
        <f t="shared" si="59"/>
        <v>3.125E-2</v>
      </c>
      <c r="R34" s="374">
        <f t="shared" si="59"/>
        <v>0</v>
      </c>
      <c r="S34" s="374">
        <f t="shared" si="59"/>
        <v>6.25E-2</v>
      </c>
      <c r="T34" s="374">
        <f t="shared" si="59"/>
        <v>3.125E-2</v>
      </c>
      <c r="U34" s="374">
        <f t="shared" si="59"/>
        <v>3.125E-2</v>
      </c>
      <c r="V34" s="394"/>
      <c r="W34" s="356" t="str">
        <f>IFERROR(W33/$V33,"-")</f>
        <v>-</v>
      </c>
      <c r="X34" s="356" t="str">
        <f t="shared" ref="X34:AC34" si="60">IFERROR(X33/$V33,"-")</f>
        <v>-</v>
      </c>
      <c r="Y34" s="356" t="str">
        <f t="shared" si="60"/>
        <v>-</v>
      </c>
      <c r="Z34" s="356" t="str">
        <f t="shared" si="60"/>
        <v>-</v>
      </c>
      <c r="AA34" s="356" t="str">
        <f t="shared" si="60"/>
        <v>-</v>
      </c>
      <c r="AB34" s="356" t="str">
        <f t="shared" si="60"/>
        <v>-</v>
      </c>
      <c r="AC34" s="357" t="str">
        <f t="shared" si="60"/>
        <v>-</v>
      </c>
      <c r="AE34" s="51">
        <f t="shared" si="3"/>
        <v>1</v>
      </c>
      <c r="AF34" s="51">
        <f t="shared" si="4"/>
        <v>1</v>
      </c>
      <c r="AG34" s="51">
        <f t="shared" si="5"/>
        <v>0</v>
      </c>
      <c r="AH34" s="41">
        <f t="shared" ref="AH34:AJ34" si="61">1-AE34</f>
        <v>0</v>
      </c>
      <c r="AI34" s="41">
        <f t="shared" si="61"/>
        <v>0</v>
      </c>
      <c r="AJ34" s="41">
        <f t="shared" si="61"/>
        <v>1</v>
      </c>
    </row>
    <row r="35" spans="2:36" ht="27.9" customHeight="1" x14ac:dyDescent="0.2">
      <c r="B35" s="78"/>
      <c r="C35" s="252" t="s">
        <v>319</v>
      </c>
      <c r="D35" s="391">
        <f>[1]表1!M47</f>
        <v>26</v>
      </c>
      <c r="E35" s="268">
        <f>[1]表1!O47</f>
        <v>19</v>
      </c>
      <c r="F35" s="346">
        <f>SUM(G35:M35)</f>
        <v>230</v>
      </c>
      <c r="G35" s="347">
        <f t="shared" ref="G35:M35" si="62">O35+W35</f>
        <v>22</v>
      </c>
      <c r="H35" s="347">
        <f t="shared" si="62"/>
        <v>34</v>
      </c>
      <c r="I35" s="347">
        <f t="shared" si="62"/>
        <v>12</v>
      </c>
      <c r="J35" s="347">
        <f t="shared" si="62"/>
        <v>12</v>
      </c>
      <c r="K35" s="347">
        <f t="shared" si="62"/>
        <v>134</v>
      </c>
      <c r="L35" s="347">
        <f t="shared" si="62"/>
        <v>0</v>
      </c>
      <c r="M35" s="347">
        <f t="shared" si="62"/>
        <v>16</v>
      </c>
      <c r="N35" s="346">
        <f>SUM(O35:U35)</f>
        <v>214</v>
      </c>
      <c r="O35" s="347">
        <v>22</v>
      </c>
      <c r="P35" s="347">
        <v>34</v>
      </c>
      <c r="Q35" s="347">
        <v>12</v>
      </c>
      <c r="R35" s="347">
        <v>12</v>
      </c>
      <c r="S35" s="347">
        <v>133</v>
      </c>
      <c r="T35" s="347">
        <v>0</v>
      </c>
      <c r="U35" s="347">
        <v>1</v>
      </c>
      <c r="V35" s="346">
        <f>SUM(W35:AC35)</f>
        <v>16</v>
      </c>
      <c r="W35" s="347">
        <v>0</v>
      </c>
      <c r="X35" s="347">
        <v>0</v>
      </c>
      <c r="Y35" s="347">
        <v>0</v>
      </c>
      <c r="Z35" s="347">
        <v>0</v>
      </c>
      <c r="AA35" s="347">
        <v>1</v>
      </c>
      <c r="AB35" s="347">
        <v>0</v>
      </c>
      <c r="AC35" s="349">
        <v>15</v>
      </c>
      <c r="AE35" s="11">
        <f t="shared" si="3"/>
        <v>230</v>
      </c>
      <c r="AF35" s="11">
        <f t="shared" si="4"/>
        <v>214</v>
      </c>
      <c r="AG35" s="11">
        <f t="shared" si="5"/>
        <v>16</v>
      </c>
      <c r="AH35" s="41">
        <f>AE35-F35</f>
        <v>0</v>
      </c>
      <c r="AI35" s="41">
        <f>AF35-N35</f>
        <v>0</v>
      </c>
      <c r="AJ35" s="41">
        <f>AG35-V35</f>
        <v>0</v>
      </c>
    </row>
    <row r="36" spans="2:36" ht="27.9" customHeight="1" thickBot="1" x14ac:dyDescent="0.25">
      <c r="B36" s="78"/>
      <c r="C36" s="318"/>
      <c r="D36" s="397"/>
      <c r="E36" s="273"/>
      <c r="F36" s="351"/>
      <c r="G36" s="352">
        <f>IFERROR(G35/$F35,"-")</f>
        <v>9.5652173913043481E-2</v>
      </c>
      <c r="H36" s="352">
        <f t="shared" ref="H36:M36" si="63">IFERROR(H35/$F35,"-")</f>
        <v>0.14782608695652175</v>
      </c>
      <c r="I36" s="352">
        <f t="shared" si="63"/>
        <v>5.2173913043478258E-2</v>
      </c>
      <c r="J36" s="352">
        <f t="shared" si="63"/>
        <v>5.2173913043478258E-2</v>
      </c>
      <c r="K36" s="352">
        <f t="shared" si="63"/>
        <v>0.58260869565217388</v>
      </c>
      <c r="L36" s="352">
        <f t="shared" si="63"/>
        <v>0</v>
      </c>
      <c r="M36" s="398">
        <f t="shared" si="63"/>
        <v>6.9565217391304349E-2</v>
      </c>
      <c r="N36" s="354"/>
      <c r="O36" s="399">
        <f>IFERROR(O35/$N$35,"-")</f>
        <v>0.10280373831775701</v>
      </c>
      <c r="P36" s="399">
        <f t="shared" ref="P36:U36" si="64">IFERROR(P35/$N$35,"-")</f>
        <v>0.15887850467289719</v>
      </c>
      <c r="Q36" s="399">
        <f t="shared" si="64"/>
        <v>5.6074766355140186E-2</v>
      </c>
      <c r="R36" s="399">
        <f t="shared" si="64"/>
        <v>5.6074766355140186E-2</v>
      </c>
      <c r="S36" s="399">
        <f t="shared" si="64"/>
        <v>0.62149532710280375</v>
      </c>
      <c r="T36" s="399">
        <f t="shared" si="64"/>
        <v>0</v>
      </c>
      <c r="U36" s="400">
        <f t="shared" si="64"/>
        <v>4.6728971962616819E-3</v>
      </c>
      <c r="V36" s="401"/>
      <c r="W36" s="400">
        <f>IFERROR(W35/$V35,"-")</f>
        <v>0</v>
      </c>
      <c r="X36" s="400">
        <f t="shared" ref="X36:AC36" si="65">IFERROR(X35/$V35,"-")</f>
        <v>0</v>
      </c>
      <c r="Y36" s="400">
        <f t="shared" si="65"/>
        <v>0</v>
      </c>
      <c r="Z36" s="400">
        <f t="shared" si="65"/>
        <v>0</v>
      </c>
      <c r="AA36" s="400">
        <f t="shared" si="65"/>
        <v>6.25E-2</v>
      </c>
      <c r="AB36" s="400">
        <f t="shared" si="65"/>
        <v>0</v>
      </c>
      <c r="AC36" s="402">
        <f t="shared" si="65"/>
        <v>0.9375</v>
      </c>
      <c r="AE36" s="51">
        <f t="shared" si="3"/>
        <v>1</v>
      </c>
      <c r="AF36" s="51">
        <f t="shared" si="4"/>
        <v>0.99999999999999989</v>
      </c>
      <c r="AG36" s="51">
        <f t="shared" si="5"/>
        <v>1</v>
      </c>
      <c r="AH36" s="41">
        <f t="shared" ref="AH36:AI36" si="66">1-AE36</f>
        <v>0</v>
      </c>
      <c r="AI36" s="41">
        <f t="shared" si="66"/>
        <v>0</v>
      </c>
      <c r="AJ36" s="41">
        <f>1-AG36</f>
        <v>0</v>
      </c>
    </row>
    <row r="37" spans="2:36" ht="27.9" customHeight="1" thickTop="1" x14ac:dyDescent="0.2">
      <c r="B37" s="78"/>
      <c r="C37" s="329" t="s">
        <v>320</v>
      </c>
      <c r="D37" s="403">
        <f>D27+D29+D31+D33</f>
        <v>269</v>
      </c>
      <c r="E37" s="403">
        <f>E27+E29+E31+E33</f>
        <v>143</v>
      </c>
      <c r="F37" s="375">
        <f>SUM(G37:M37)</f>
        <v>60</v>
      </c>
      <c r="G37" s="385">
        <f t="shared" ref="G37:M37" si="67">O37+W37</f>
        <v>4</v>
      </c>
      <c r="H37" s="385">
        <f t="shared" si="67"/>
        <v>28</v>
      </c>
      <c r="I37" s="385">
        <f t="shared" si="67"/>
        <v>8</v>
      </c>
      <c r="J37" s="385">
        <f t="shared" si="67"/>
        <v>5</v>
      </c>
      <c r="K37" s="385">
        <f t="shared" si="67"/>
        <v>9</v>
      </c>
      <c r="L37" s="385">
        <f t="shared" si="67"/>
        <v>3</v>
      </c>
      <c r="M37" s="385">
        <f t="shared" si="67"/>
        <v>3</v>
      </c>
      <c r="N37" s="375">
        <f>SUM(O37:U37)</f>
        <v>59</v>
      </c>
      <c r="O37" s="385">
        <f>O27+O29+O31+O33</f>
        <v>4</v>
      </c>
      <c r="P37" s="385">
        <f t="shared" ref="P37:AC37" si="68">P27+P29+P31+P33</f>
        <v>28</v>
      </c>
      <c r="Q37" s="385">
        <f t="shared" si="68"/>
        <v>8</v>
      </c>
      <c r="R37" s="385">
        <f t="shared" si="68"/>
        <v>4</v>
      </c>
      <c r="S37" s="385">
        <f t="shared" si="68"/>
        <v>9</v>
      </c>
      <c r="T37" s="385">
        <f t="shared" si="68"/>
        <v>3</v>
      </c>
      <c r="U37" s="385">
        <f t="shared" si="68"/>
        <v>3</v>
      </c>
      <c r="V37" s="375">
        <f t="shared" si="68"/>
        <v>1</v>
      </c>
      <c r="W37" s="385">
        <f t="shared" si="68"/>
        <v>0</v>
      </c>
      <c r="X37" s="385">
        <f t="shared" si="68"/>
        <v>0</v>
      </c>
      <c r="Y37" s="385">
        <f t="shared" si="68"/>
        <v>0</v>
      </c>
      <c r="Z37" s="385">
        <f t="shared" si="68"/>
        <v>1</v>
      </c>
      <c r="AA37" s="385">
        <f t="shared" si="68"/>
        <v>0</v>
      </c>
      <c r="AB37" s="385">
        <f t="shared" si="68"/>
        <v>0</v>
      </c>
      <c r="AC37" s="387">
        <f t="shared" si="68"/>
        <v>0</v>
      </c>
      <c r="AE37" s="11">
        <f t="shared" si="3"/>
        <v>60</v>
      </c>
      <c r="AF37" s="11">
        <f t="shared" si="4"/>
        <v>59</v>
      </c>
      <c r="AG37" s="11">
        <f t="shared" si="5"/>
        <v>1</v>
      </c>
      <c r="AH37" s="41">
        <f>AE37-F37</f>
        <v>0</v>
      </c>
      <c r="AI37" s="41">
        <f>AF37-N37</f>
        <v>0</v>
      </c>
      <c r="AJ37" s="41">
        <f>AG37-V37</f>
        <v>0</v>
      </c>
    </row>
    <row r="38" spans="2:36" ht="27.9" customHeight="1" x14ac:dyDescent="0.2">
      <c r="B38" s="78"/>
      <c r="C38" s="331" t="s">
        <v>232</v>
      </c>
      <c r="D38" s="404"/>
      <c r="E38" s="404"/>
      <c r="F38" s="372"/>
      <c r="G38" s="405">
        <f>G37/F37</f>
        <v>6.6666666666666666E-2</v>
      </c>
      <c r="H38" s="405">
        <f>H37/F37</f>
        <v>0.46666666666666667</v>
      </c>
      <c r="I38" s="405">
        <f>I37/F37</f>
        <v>0.13333333333333333</v>
      </c>
      <c r="J38" s="405">
        <f>J37/F37</f>
        <v>8.3333333333333329E-2</v>
      </c>
      <c r="K38" s="405">
        <f>K37/F37</f>
        <v>0.15</v>
      </c>
      <c r="L38" s="405">
        <f>L37/F37</f>
        <v>0.05</v>
      </c>
      <c r="M38" s="356">
        <f>M37/F37</f>
        <v>0.05</v>
      </c>
      <c r="N38" s="372"/>
      <c r="O38" s="405">
        <f>IFERROR(O37/$N37,"-")</f>
        <v>6.7796610169491525E-2</v>
      </c>
      <c r="P38" s="405">
        <f t="shared" ref="P38:U38" si="69">IFERROR(P37/$N37,"-")</f>
        <v>0.47457627118644069</v>
      </c>
      <c r="Q38" s="405">
        <f t="shared" si="69"/>
        <v>0.13559322033898305</v>
      </c>
      <c r="R38" s="405">
        <f t="shared" si="69"/>
        <v>6.7796610169491525E-2</v>
      </c>
      <c r="S38" s="405">
        <f t="shared" si="69"/>
        <v>0.15254237288135594</v>
      </c>
      <c r="T38" s="405">
        <f t="shared" si="69"/>
        <v>5.0847457627118647E-2</v>
      </c>
      <c r="U38" s="356">
        <f t="shared" si="69"/>
        <v>5.0847457627118647E-2</v>
      </c>
      <c r="V38" s="372"/>
      <c r="W38" s="356">
        <f>IFERROR(W37/$V37,"-")</f>
        <v>0</v>
      </c>
      <c r="X38" s="356">
        <f t="shared" ref="X38:AC38" si="70">IFERROR(X37/$V37,"-")</f>
        <v>0</v>
      </c>
      <c r="Y38" s="356">
        <f t="shared" si="70"/>
        <v>0</v>
      </c>
      <c r="Z38" s="356">
        <f t="shared" si="70"/>
        <v>1</v>
      </c>
      <c r="AA38" s="356">
        <f t="shared" si="70"/>
        <v>0</v>
      </c>
      <c r="AB38" s="356">
        <f t="shared" si="70"/>
        <v>0</v>
      </c>
      <c r="AC38" s="357">
        <f t="shared" si="70"/>
        <v>0</v>
      </c>
      <c r="AE38" s="51">
        <f t="shared" si="3"/>
        <v>1</v>
      </c>
      <c r="AF38" s="51">
        <f t="shared" si="4"/>
        <v>1</v>
      </c>
      <c r="AG38" s="51">
        <f t="shared" si="5"/>
        <v>1</v>
      </c>
      <c r="AH38" s="41">
        <f t="shared" ref="AH38:AJ38" si="71">1-AE38</f>
        <v>0</v>
      </c>
      <c r="AI38" s="41">
        <f t="shared" si="71"/>
        <v>0</v>
      </c>
      <c r="AJ38" s="41">
        <f t="shared" si="71"/>
        <v>0</v>
      </c>
    </row>
    <row r="39" spans="2:36" ht="27.9" customHeight="1" x14ac:dyDescent="0.2">
      <c r="B39" s="78"/>
      <c r="C39" s="329" t="s">
        <v>320</v>
      </c>
      <c r="D39" s="408">
        <f>D29+D31+D33+D35</f>
        <v>135</v>
      </c>
      <c r="E39" s="408">
        <f>E29+E31+E33+E35</f>
        <v>96</v>
      </c>
      <c r="F39" s="375">
        <f>SUM(G39:M39)</f>
        <v>275</v>
      </c>
      <c r="G39" s="385">
        <f t="shared" ref="G39:M39" si="72">O39+W39</f>
        <v>25</v>
      </c>
      <c r="H39" s="385">
        <f t="shared" si="72"/>
        <v>62</v>
      </c>
      <c r="I39" s="385">
        <f t="shared" si="72"/>
        <v>18</v>
      </c>
      <c r="J39" s="385">
        <f t="shared" si="72"/>
        <v>13</v>
      </c>
      <c r="K39" s="385">
        <f t="shared" si="72"/>
        <v>138</v>
      </c>
      <c r="L39" s="385">
        <f t="shared" si="72"/>
        <v>1</v>
      </c>
      <c r="M39" s="385">
        <f t="shared" si="72"/>
        <v>18</v>
      </c>
      <c r="N39" s="375">
        <f>SUM(O39:U39)</f>
        <v>258</v>
      </c>
      <c r="O39" s="385">
        <f t="shared" ref="O39:AC39" si="73">O29+O31+O33+O35</f>
        <v>25</v>
      </c>
      <c r="P39" s="385">
        <f t="shared" si="73"/>
        <v>62</v>
      </c>
      <c r="Q39" s="385">
        <f t="shared" si="73"/>
        <v>18</v>
      </c>
      <c r="R39" s="385">
        <f t="shared" si="73"/>
        <v>12</v>
      </c>
      <c r="S39" s="385">
        <f t="shared" si="73"/>
        <v>137</v>
      </c>
      <c r="T39" s="385">
        <f t="shared" si="73"/>
        <v>1</v>
      </c>
      <c r="U39" s="385">
        <f t="shared" si="73"/>
        <v>3</v>
      </c>
      <c r="V39" s="375">
        <f t="shared" si="73"/>
        <v>17</v>
      </c>
      <c r="W39" s="347">
        <f t="shared" si="73"/>
        <v>0</v>
      </c>
      <c r="X39" s="347">
        <f t="shared" si="73"/>
        <v>0</v>
      </c>
      <c r="Y39" s="385">
        <f>Y29+Y31+Y33+Y35</f>
        <v>0</v>
      </c>
      <c r="Z39" s="385">
        <f t="shared" si="73"/>
        <v>1</v>
      </c>
      <c r="AA39" s="385">
        <f t="shared" si="73"/>
        <v>1</v>
      </c>
      <c r="AB39" s="385">
        <f t="shared" si="73"/>
        <v>0</v>
      </c>
      <c r="AC39" s="387">
        <f t="shared" si="73"/>
        <v>15</v>
      </c>
      <c r="AE39" s="11">
        <f t="shared" si="3"/>
        <v>275</v>
      </c>
      <c r="AF39" s="11">
        <f t="shared" si="4"/>
        <v>258</v>
      </c>
      <c r="AG39" s="11">
        <f t="shared" si="5"/>
        <v>17</v>
      </c>
      <c r="AH39" s="41">
        <f>AE39-F39</f>
        <v>0</v>
      </c>
      <c r="AI39" s="41">
        <f>AF39-N39</f>
        <v>0</v>
      </c>
      <c r="AJ39" s="41">
        <f>AG39-V39</f>
        <v>0</v>
      </c>
    </row>
    <row r="40" spans="2:36" ht="27.9" customHeight="1" thickBot="1" x14ac:dyDescent="0.25">
      <c r="B40" s="125"/>
      <c r="C40" s="331" t="s">
        <v>321</v>
      </c>
      <c r="D40" s="404"/>
      <c r="E40" s="404"/>
      <c r="F40" s="409"/>
      <c r="G40" s="410">
        <f>G39/F39</f>
        <v>9.0909090909090912E-2</v>
      </c>
      <c r="H40" s="410">
        <f>H39/F39</f>
        <v>0.22545454545454546</v>
      </c>
      <c r="I40" s="410">
        <f>I39/F39</f>
        <v>6.545454545454546E-2</v>
      </c>
      <c r="J40" s="410">
        <f>J39/F39</f>
        <v>4.7272727272727272E-2</v>
      </c>
      <c r="K40" s="410">
        <f>K39/F39</f>
        <v>0.50181818181818183</v>
      </c>
      <c r="L40" s="410">
        <f>L39/F39</f>
        <v>3.6363636363636364E-3</v>
      </c>
      <c r="M40" s="411">
        <f>M39/F39</f>
        <v>6.545454545454546E-2</v>
      </c>
      <c r="N40" s="413"/>
      <c r="O40" s="410">
        <f>IFERROR(O39/$N39,"-")</f>
        <v>9.6899224806201556E-2</v>
      </c>
      <c r="P40" s="410">
        <f t="shared" ref="P40:U40" si="74">IFERROR(P39/$N39,"-")</f>
        <v>0.24031007751937986</v>
      </c>
      <c r="Q40" s="410">
        <f t="shared" si="74"/>
        <v>6.9767441860465115E-2</v>
      </c>
      <c r="R40" s="410">
        <f t="shared" si="74"/>
        <v>4.6511627906976744E-2</v>
      </c>
      <c r="S40" s="410">
        <f t="shared" si="74"/>
        <v>0.53100775193798455</v>
      </c>
      <c r="T40" s="410">
        <f t="shared" si="74"/>
        <v>3.875968992248062E-3</v>
      </c>
      <c r="U40" s="411">
        <f t="shared" si="74"/>
        <v>1.1627906976744186E-2</v>
      </c>
      <c r="V40" s="413"/>
      <c r="W40" s="416">
        <f>IFERROR(W39/$V39,"-")</f>
        <v>0</v>
      </c>
      <c r="X40" s="416">
        <f t="shared" ref="X40:AC40" si="75">IFERROR(X39/$V39,"-")</f>
        <v>0</v>
      </c>
      <c r="Y40" s="416">
        <f t="shared" si="75"/>
        <v>0</v>
      </c>
      <c r="Z40" s="416">
        <f t="shared" si="75"/>
        <v>5.8823529411764705E-2</v>
      </c>
      <c r="AA40" s="416">
        <f t="shared" si="75"/>
        <v>5.8823529411764705E-2</v>
      </c>
      <c r="AB40" s="416">
        <f t="shared" si="75"/>
        <v>0</v>
      </c>
      <c r="AC40" s="417">
        <f t="shared" si="75"/>
        <v>0.88235294117647056</v>
      </c>
      <c r="AE40" s="51">
        <f t="shared" si="3"/>
        <v>1</v>
      </c>
      <c r="AF40" s="51">
        <f t="shared" si="4"/>
        <v>1</v>
      </c>
      <c r="AG40" s="51">
        <f t="shared" si="5"/>
        <v>1</v>
      </c>
      <c r="AH40" s="41">
        <f t="shared" ref="AH40:AJ40" si="76">1-AE40</f>
        <v>0</v>
      </c>
      <c r="AI40" s="41">
        <f t="shared" si="76"/>
        <v>0</v>
      </c>
      <c r="AJ40" s="41">
        <f t="shared" si="76"/>
        <v>0</v>
      </c>
    </row>
    <row r="41" spans="2:36" x14ac:dyDescent="0.2">
      <c r="B41" s="11" t="s">
        <v>306</v>
      </c>
    </row>
    <row r="43" spans="2:36" x14ac:dyDescent="0.2">
      <c r="B43" s="11" t="s">
        <v>265</v>
      </c>
      <c r="D43" s="11">
        <f t="shared" ref="D43:E43" si="77">D25+D27+D29+D31+D33+D35</f>
        <v>361</v>
      </c>
      <c r="E43" s="11">
        <f t="shared" si="77"/>
        <v>175</v>
      </c>
      <c r="F43" s="11">
        <f>F25+F27+F29+F31+F33+F35</f>
        <v>290</v>
      </c>
      <c r="G43" s="11">
        <f t="shared" ref="G43:AC43" si="78">G25+G27+G29+G31+G33+G35</f>
        <v>26</v>
      </c>
      <c r="H43" s="11">
        <f t="shared" si="78"/>
        <v>62</v>
      </c>
      <c r="I43" s="11">
        <f t="shared" si="78"/>
        <v>20</v>
      </c>
      <c r="J43" s="11">
        <f t="shared" si="78"/>
        <v>17</v>
      </c>
      <c r="K43" s="11">
        <f t="shared" si="78"/>
        <v>143</v>
      </c>
      <c r="L43" s="11">
        <f t="shared" si="78"/>
        <v>3</v>
      </c>
      <c r="M43" s="11">
        <f t="shared" si="78"/>
        <v>19</v>
      </c>
      <c r="N43" s="11">
        <f>N25+N27+N29+N31+N33+N35</f>
        <v>273</v>
      </c>
      <c r="O43" s="11">
        <f t="shared" si="78"/>
        <v>26</v>
      </c>
      <c r="P43" s="11">
        <f t="shared" si="78"/>
        <v>62</v>
      </c>
      <c r="Q43" s="11">
        <f t="shared" si="78"/>
        <v>20</v>
      </c>
      <c r="R43" s="11">
        <f t="shared" si="78"/>
        <v>16</v>
      </c>
      <c r="S43" s="11">
        <f t="shared" si="78"/>
        <v>142</v>
      </c>
      <c r="T43" s="11">
        <f t="shared" si="78"/>
        <v>3</v>
      </c>
      <c r="U43" s="11">
        <f t="shared" si="78"/>
        <v>4</v>
      </c>
      <c r="V43" s="11">
        <f t="shared" si="78"/>
        <v>17</v>
      </c>
      <c r="W43" s="11">
        <f t="shared" si="78"/>
        <v>0</v>
      </c>
      <c r="X43" s="11">
        <f t="shared" si="78"/>
        <v>0</v>
      </c>
      <c r="Y43" s="11">
        <f t="shared" si="78"/>
        <v>0</v>
      </c>
      <c r="Z43" s="11">
        <f t="shared" si="78"/>
        <v>1</v>
      </c>
      <c r="AA43" s="11">
        <f t="shared" si="78"/>
        <v>1</v>
      </c>
      <c r="AB43" s="11">
        <f t="shared" si="78"/>
        <v>0</v>
      </c>
      <c r="AC43" s="11">
        <f t="shared" si="78"/>
        <v>15</v>
      </c>
    </row>
    <row r="44" spans="2:36" ht="15" customHeight="1" x14ac:dyDescent="0.2">
      <c r="B44" t="s">
        <v>307</v>
      </c>
      <c r="G44" s="51">
        <f>G43/F43</f>
        <v>8.9655172413793102E-2</v>
      </c>
      <c r="H44" s="51">
        <f>H43/F43</f>
        <v>0.21379310344827587</v>
      </c>
      <c r="I44" s="51">
        <f>I43/F43</f>
        <v>6.8965517241379309E-2</v>
      </c>
      <c r="J44" s="51">
        <f>J43/F43</f>
        <v>5.8620689655172413E-2</v>
      </c>
      <c r="K44" s="51">
        <f>K43/F43</f>
        <v>0.49310344827586206</v>
      </c>
      <c r="L44" s="51">
        <f>L43/F43</f>
        <v>1.0344827586206896E-2</v>
      </c>
      <c r="M44" s="51">
        <f>M43/F43</f>
        <v>6.5517241379310351E-2</v>
      </c>
      <c r="N44" s="51"/>
      <c r="O44" s="51">
        <f>O43/N43</f>
        <v>9.5238095238095233E-2</v>
      </c>
      <c r="P44" s="51">
        <f>P43/N43</f>
        <v>0.2271062271062271</v>
      </c>
      <c r="Q44" s="51">
        <f>Q43/N43</f>
        <v>7.3260073260073263E-2</v>
      </c>
      <c r="R44" s="51">
        <f>R43/N43</f>
        <v>5.8608058608058608E-2</v>
      </c>
      <c r="S44" s="51">
        <f>S43/N43</f>
        <v>0.52014652014652019</v>
      </c>
      <c r="T44" s="51">
        <f>T43/N43</f>
        <v>1.098901098901099E-2</v>
      </c>
      <c r="U44" s="51">
        <f>U43/N43</f>
        <v>1.4652014652014652E-2</v>
      </c>
      <c r="V44" s="51"/>
      <c r="W44" s="51">
        <f>W43/V43</f>
        <v>0</v>
      </c>
      <c r="X44" s="51">
        <f>X43/V43</f>
        <v>0</v>
      </c>
      <c r="Y44" s="51">
        <f>Y43/V43</f>
        <v>0</v>
      </c>
      <c r="Z44" s="51">
        <f>Z43/V43</f>
        <v>5.8823529411764705E-2</v>
      </c>
      <c r="AA44" s="51">
        <f>AA43/V43</f>
        <v>5.8823529411764705E-2</v>
      </c>
      <c r="AB44" s="51">
        <f>AB43/V43</f>
        <v>0</v>
      </c>
      <c r="AC44" s="51">
        <f>AC43/V43</f>
        <v>0.88235294117647056</v>
      </c>
    </row>
    <row r="45" spans="2:36" x14ac:dyDescent="0.2">
      <c r="B45"/>
      <c r="G45" s="341"/>
      <c r="H45" s="341"/>
      <c r="I45" s="341"/>
      <c r="J45" s="341"/>
      <c r="K45" s="341"/>
      <c r="L45" s="341"/>
      <c r="M45" s="341"/>
      <c r="O45" s="341"/>
      <c r="P45" s="341"/>
      <c r="Q45" s="341"/>
      <c r="R45" s="341"/>
      <c r="S45" s="341"/>
      <c r="T45" s="341"/>
      <c r="U45" s="341"/>
      <c r="W45" s="341"/>
      <c r="X45" s="341"/>
      <c r="Y45" s="341"/>
      <c r="Z45" s="341"/>
      <c r="AA45" s="341"/>
      <c r="AB45" s="341"/>
      <c r="AC45" s="341"/>
    </row>
    <row r="46" spans="2:36" x14ac:dyDescent="0.2">
      <c r="B46" t="s">
        <v>267</v>
      </c>
      <c r="D46" s="11">
        <f>D37+D35+D25</f>
        <v>361</v>
      </c>
      <c r="E46" s="137">
        <f>E37+E35+E25</f>
        <v>175</v>
      </c>
      <c r="F46" s="11">
        <f t="shared" ref="F46:AC46" si="79">F37+F35+F25</f>
        <v>290</v>
      </c>
      <c r="G46" s="11">
        <f t="shared" si="79"/>
        <v>26</v>
      </c>
      <c r="H46" s="11">
        <f t="shared" si="79"/>
        <v>62</v>
      </c>
      <c r="I46" s="11">
        <f t="shared" si="79"/>
        <v>20</v>
      </c>
      <c r="J46" s="11">
        <f t="shared" si="79"/>
        <v>17</v>
      </c>
      <c r="K46" s="11">
        <f t="shared" si="79"/>
        <v>143</v>
      </c>
      <c r="L46" s="11">
        <f t="shared" si="79"/>
        <v>3</v>
      </c>
      <c r="M46" s="11">
        <f t="shared" si="79"/>
        <v>19</v>
      </c>
      <c r="N46" s="11">
        <f t="shared" si="79"/>
        <v>273</v>
      </c>
      <c r="O46" s="11">
        <f t="shared" si="79"/>
        <v>26</v>
      </c>
      <c r="P46" s="11">
        <f t="shared" si="79"/>
        <v>62</v>
      </c>
      <c r="Q46" s="11">
        <f t="shared" si="79"/>
        <v>20</v>
      </c>
      <c r="R46" s="11">
        <f t="shared" si="79"/>
        <v>16</v>
      </c>
      <c r="S46" s="11">
        <f t="shared" si="79"/>
        <v>142</v>
      </c>
      <c r="T46" s="11">
        <f t="shared" si="79"/>
        <v>3</v>
      </c>
      <c r="U46" s="11">
        <f t="shared" si="79"/>
        <v>4</v>
      </c>
      <c r="V46" s="11">
        <f t="shared" si="79"/>
        <v>17</v>
      </c>
      <c r="W46" s="11">
        <f t="shared" si="79"/>
        <v>0</v>
      </c>
      <c r="X46" s="11">
        <f t="shared" si="79"/>
        <v>0</v>
      </c>
      <c r="Y46" s="11">
        <f t="shared" si="79"/>
        <v>0</v>
      </c>
      <c r="Z46" s="11">
        <f t="shared" si="79"/>
        <v>1</v>
      </c>
      <c r="AA46" s="11">
        <f t="shared" si="79"/>
        <v>1</v>
      </c>
      <c r="AB46" s="11">
        <f t="shared" si="79"/>
        <v>0</v>
      </c>
      <c r="AC46" s="11">
        <f t="shared" si="79"/>
        <v>15</v>
      </c>
    </row>
    <row r="47" spans="2:36" ht="14.25" customHeight="1" x14ac:dyDescent="0.2">
      <c r="B47"/>
      <c r="D47" s="11">
        <f>D39+D27+D25</f>
        <v>361</v>
      </c>
      <c r="E47" s="11">
        <f t="shared" ref="E47:AC47" si="80">E39+E27+E25</f>
        <v>175</v>
      </c>
      <c r="F47" s="11">
        <f t="shared" si="80"/>
        <v>290</v>
      </c>
      <c r="G47" s="11">
        <f t="shared" si="80"/>
        <v>26</v>
      </c>
      <c r="H47" s="11">
        <f t="shared" si="80"/>
        <v>62</v>
      </c>
      <c r="I47" s="11">
        <f t="shared" si="80"/>
        <v>20</v>
      </c>
      <c r="J47" s="11">
        <f t="shared" si="80"/>
        <v>17</v>
      </c>
      <c r="K47" s="11">
        <f t="shared" si="80"/>
        <v>143</v>
      </c>
      <c r="L47" s="11">
        <f t="shared" si="80"/>
        <v>3</v>
      </c>
      <c r="M47" s="11">
        <f t="shared" si="80"/>
        <v>19</v>
      </c>
      <c r="N47" s="11">
        <f t="shared" si="80"/>
        <v>273</v>
      </c>
      <c r="O47" s="11">
        <f t="shared" si="80"/>
        <v>26</v>
      </c>
      <c r="P47" s="11">
        <f t="shared" si="80"/>
        <v>62</v>
      </c>
      <c r="Q47" s="11">
        <f t="shared" si="80"/>
        <v>20</v>
      </c>
      <c r="R47" s="11">
        <f t="shared" si="80"/>
        <v>16</v>
      </c>
      <c r="S47" s="11">
        <f t="shared" si="80"/>
        <v>142</v>
      </c>
      <c r="T47" s="11">
        <f t="shared" si="80"/>
        <v>3</v>
      </c>
      <c r="U47" s="11">
        <f t="shared" si="80"/>
        <v>4</v>
      </c>
      <c r="V47" s="11">
        <f t="shared" si="80"/>
        <v>17</v>
      </c>
      <c r="W47" s="11">
        <f t="shared" si="80"/>
        <v>0</v>
      </c>
      <c r="X47" s="11">
        <f t="shared" si="80"/>
        <v>0</v>
      </c>
      <c r="Y47" s="11">
        <f t="shared" si="80"/>
        <v>0</v>
      </c>
      <c r="Z47" s="11">
        <f t="shared" si="80"/>
        <v>1</v>
      </c>
      <c r="AA47" s="11">
        <f t="shared" si="80"/>
        <v>1</v>
      </c>
      <c r="AB47" s="11">
        <f t="shared" si="80"/>
        <v>0</v>
      </c>
      <c r="AC47" s="11">
        <f t="shared" si="80"/>
        <v>15</v>
      </c>
    </row>
    <row r="48" spans="2:36" s="420" customFormat="1" ht="12" x14ac:dyDescent="0.15">
      <c r="B48" s="419"/>
    </row>
    <row r="49" spans="2:29" s="420" customFormat="1" ht="12" x14ac:dyDescent="0.15">
      <c r="B49" s="421" t="s">
        <v>238</v>
      </c>
      <c r="D49" s="422">
        <f t="shared" ref="D49:AC50" si="81">D43-D11</f>
        <v>0</v>
      </c>
      <c r="E49" s="422">
        <f t="shared" si="81"/>
        <v>0</v>
      </c>
      <c r="F49" s="422">
        <f t="shared" si="81"/>
        <v>0</v>
      </c>
      <c r="G49" s="422">
        <f t="shared" si="81"/>
        <v>0</v>
      </c>
      <c r="H49" s="422">
        <f t="shared" si="81"/>
        <v>0</v>
      </c>
      <c r="I49" s="422">
        <f t="shared" si="81"/>
        <v>0</v>
      </c>
      <c r="J49" s="422">
        <f t="shared" si="81"/>
        <v>0</v>
      </c>
      <c r="K49" s="422">
        <f t="shared" si="81"/>
        <v>0</v>
      </c>
      <c r="L49" s="422">
        <f t="shared" si="81"/>
        <v>0</v>
      </c>
      <c r="M49" s="422">
        <f t="shared" si="81"/>
        <v>0</v>
      </c>
      <c r="N49" s="422">
        <f t="shared" si="81"/>
        <v>0</v>
      </c>
      <c r="O49" s="422">
        <f t="shared" si="81"/>
        <v>0</v>
      </c>
      <c r="P49" s="422">
        <f t="shared" si="81"/>
        <v>0</v>
      </c>
      <c r="Q49" s="422">
        <f t="shared" si="81"/>
        <v>0</v>
      </c>
      <c r="R49" s="422">
        <f t="shared" si="81"/>
        <v>0</v>
      </c>
      <c r="S49" s="422">
        <f t="shared" si="81"/>
        <v>0</v>
      </c>
      <c r="T49" s="422">
        <f t="shared" si="81"/>
        <v>0</v>
      </c>
      <c r="U49" s="422">
        <f t="shared" si="81"/>
        <v>0</v>
      </c>
      <c r="V49" s="422">
        <f t="shared" si="81"/>
        <v>0</v>
      </c>
      <c r="W49" s="422">
        <f t="shared" si="81"/>
        <v>0</v>
      </c>
      <c r="X49" s="422">
        <f t="shared" si="81"/>
        <v>0</v>
      </c>
      <c r="Y49" s="422">
        <f t="shared" si="81"/>
        <v>0</v>
      </c>
      <c r="Z49" s="422">
        <f t="shared" si="81"/>
        <v>0</v>
      </c>
      <c r="AA49" s="422">
        <f t="shared" si="81"/>
        <v>0</v>
      </c>
      <c r="AB49" s="422">
        <f t="shared" si="81"/>
        <v>0</v>
      </c>
      <c r="AC49" s="422">
        <f t="shared" si="81"/>
        <v>0</v>
      </c>
    </row>
    <row r="50" spans="2:29" s="420" customFormat="1" ht="12" x14ac:dyDescent="0.15">
      <c r="D50" s="422">
        <f>D44-D12</f>
        <v>0</v>
      </c>
      <c r="E50" s="422"/>
      <c r="F50" s="422"/>
      <c r="G50" s="422">
        <f t="shared" si="81"/>
        <v>0</v>
      </c>
      <c r="H50" s="422">
        <f t="shared" si="81"/>
        <v>0</v>
      </c>
      <c r="I50" s="422">
        <f t="shared" si="81"/>
        <v>0</v>
      </c>
      <c r="J50" s="422">
        <f t="shared" si="81"/>
        <v>0</v>
      </c>
      <c r="K50" s="422">
        <f t="shared" si="81"/>
        <v>0</v>
      </c>
      <c r="L50" s="422">
        <f t="shared" si="81"/>
        <v>0</v>
      </c>
      <c r="M50" s="422">
        <f t="shared" si="81"/>
        <v>0</v>
      </c>
      <c r="N50" s="422"/>
      <c r="O50" s="422">
        <f t="shared" si="81"/>
        <v>0</v>
      </c>
      <c r="P50" s="422">
        <f t="shared" si="81"/>
        <v>0</v>
      </c>
      <c r="Q50" s="422">
        <f t="shared" si="81"/>
        <v>0</v>
      </c>
      <c r="R50" s="422">
        <f t="shared" si="81"/>
        <v>0</v>
      </c>
      <c r="S50" s="422">
        <f t="shared" si="81"/>
        <v>0</v>
      </c>
      <c r="T50" s="422">
        <f t="shared" si="81"/>
        <v>0</v>
      </c>
      <c r="U50" s="422">
        <f t="shared" si="81"/>
        <v>0</v>
      </c>
      <c r="V50" s="422"/>
      <c r="W50" s="422">
        <f t="shared" si="81"/>
        <v>0</v>
      </c>
      <c r="X50" s="422">
        <f t="shared" si="81"/>
        <v>0</v>
      </c>
      <c r="Y50" s="422">
        <f t="shared" si="81"/>
        <v>0</v>
      </c>
      <c r="Z50" s="422">
        <f t="shared" si="81"/>
        <v>0</v>
      </c>
      <c r="AA50" s="422">
        <f t="shared" si="81"/>
        <v>0</v>
      </c>
      <c r="AB50" s="422">
        <f t="shared" si="81"/>
        <v>0</v>
      </c>
      <c r="AC50" s="422">
        <f t="shared" si="81"/>
        <v>0</v>
      </c>
    </row>
    <row r="51" spans="2:29" s="420" customFormat="1" ht="13.5" customHeight="1" x14ac:dyDescent="0.15"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422"/>
      <c r="U51" s="422"/>
      <c r="V51" s="422"/>
      <c r="W51" s="422"/>
      <c r="X51" s="422"/>
      <c r="Y51" s="422"/>
      <c r="Z51" s="422"/>
      <c r="AA51" s="422"/>
      <c r="AB51" s="422"/>
      <c r="AC51" s="422"/>
    </row>
    <row r="52" spans="2:29" s="420" customFormat="1" ht="12" x14ac:dyDescent="0.15">
      <c r="D52" s="422">
        <f>D46-D43</f>
        <v>0</v>
      </c>
      <c r="E52" s="422">
        <f t="shared" ref="E52:AC52" si="82">E46-E43</f>
        <v>0</v>
      </c>
      <c r="F52" s="422">
        <f t="shared" si="82"/>
        <v>0</v>
      </c>
      <c r="G52" s="422">
        <f t="shared" si="82"/>
        <v>0</v>
      </c>
      <c r="H52" s="422">
        <f t="shared" si="82"/>
        <v>0</v>
      </c>
      <c r="I52" s="422">
        <f t="shared" si="82"/>
        <v>0</v>
      </c>
      <c r="J52" s="422">
        <f t="shared" si="82"/>
        <v>0</v>
      </c>
      <c r="K52" s="422">
        <f t="shared" si="82"/>
        <v>0</v>
      </c>
      <c r="L52" s="422">
        <f t="shared" si="82"/>
        <v>0</v>
      </c>
      <c r="M52" s="422">
        <f t="shared" si="82"/>
        <v>0</v>
      </c>
      <c r="N52" s="422">
        <f t="shared" si="82"/>
        <v>0</v>
      </c>
      <c r="O52" s="422">
        <f t="shared" si="82"/>
        <v>0</v>
      </c>
      <c r="P52" s="422">
        <f t="shared" si="82"/>
        <v>0</v>
      </c>
      <c r="Q52" s="422">
        <f t="shared" si="82"/>
        <v>0</v>
      </c>
      <c r="R52" s="422">
        <f t="shared" si="82"/>
        <v>0</v>
      </c>
      <c r="S52" s="422">
        <f t="shared" si="82"/>
        <v>0</v>
      </c>
      <c r="T52" s="422">
        <f t="shared" si="82"/>
        <v>0</v>
      </c>
      <c r="U52" s="422">
        <f t="shared" si="82"/>
        <v>0</v>
      </c>
      <c r="V52" s="422">
        <f t="shared" si="82"/>
        <v>0</v>
      </c>
      <c r="W52" s="422">
        <f t="shared" si="82"/>
        <v>0</v>
      </c>
      <c r="X52" s="422">
        <f t="shared" si="82"/>
        <v>0</v>
      </c>
      <c r="Y52" s="422">
        <f t="shared" si="82"/>
        <v>0</v>
      </c>
      <c r="Z52" s="422">
        <f t="shared" si="82"/>
        <v>0</v>
      </c>
      <c r="AA52" s="422">
        <f t="shared" si="82"/>
        <v>0</v>
      </c>
      <c r="AB52" s="422">
        <f t="shared" si="82"/>
        <v>0</v>
      </c>
      <c r="AC52" s="422">
        <f t="shared" si="82"/>
        <v>0</v>
      </c>
    </row>
    <row r="53" spans="2:29" s="420" customFormat="1" ht="13.5" customHeight="1" x14ac:dyDescent="0.15">
      <c r="D53" s="422">
        <f>D47-D43</f>
        <v>0</v>
      </c>
      <c r="E53" s="422">
        <f t="shared" ref="E53:AC53" si="83">E47-E43</f>
        <v>0</v>
      </c>
      <c r="F53" s="422">
        <f t="shared" si="83"/>
        <v>0</v>
      </c>
      <c r="G53" s="422">
        <f t="shared" si="83"/>
        <v>0</v>
      </c>
      <c r="H53" s="422">
        <f t="shared" si="83"/>
        <v>0</v>
      </c>
      <c r="I53" s="422">
        <f t="shared" si="83"/>
        <v>0</v>
      </c>
      <c r="J53" s="422">
        <f t="shared" si="83"/>
        <v>0</v>
      </c>
      <c r="K53" s="422">
        <f t="shared" si="83"/>
        <v>0</v>
      </c>
      <c r="L53" s="422">
        <f t="shared" si="83"/>
        <v>0</v>
      </c>
      <c r="M53" s="422">
        <f t="shared" si="83"/>
        <v>0</v>
      </c>
      <c r="N53" s="422">
        <f t="shared" si="83"/>
        <v>0</v>
      </c>
      <c r="O53" s="422">
        <f t="shared" si="83"/>
        <v>0</v>
      </c>
      <c r="P53" s="422">
        <f t="shared" si="83"/>
        <v>0</v>
      </c>
      <c r="Q53" s="422">
        <f t="shared" si="83"/>
        <v>0</v>
      </c>
      <c r="R53" s="422">
        <f t="shared" si="83"/>
        <v>0</v>
      </c>
      <c r="S53" s="422">
        <f t="shared" si="83"/>
        <v>0</v>
      </c>
      <c r="T53" s="422">
        <f t="shared" si="83"/>
        <v>0</v>
      </c>
      <c r="U53" s="422">
        <f t="shared" si="83"/>
        <v>0</v>
      </c>
      <c r="V53" s="422">
        <f t="shared" si="83"/>
        <v>0</v>
      </c>
      <c r="W53" s="422">
        <f t="shared" si="83"/>
        <v>0</v>
      </c>
      <c r="X53" s="422">
        <f t="shared" si="83"/>
        <v>0</v>
      </c>
      <c r="Y53" s="422">
        <f t="shared" si="83"/>
        <v>0</v>
      </c>
      <c r="Z53" s="422">
        <f t="shared" si="83"/>
        <v>0</v>
      </c>
      <c r="AA53" s="422">
        <f t="shared" si="83"/>
        <v>0</v>
      </c>
      <c r="AB53" s="422">
        <f t="shared" si="83"/>
        <v>0</v>
      </c>
      <c r="AC53" s="422">
        <f t="shared" si="83"/>
        <v>0</v>
      </c>
    </row>
    <row r="54" spans="2:29" s="420" customFormat="1" ht="12" x14ac:dyDescent="0.15"/>
    <row r="55" spans="2:29" ht="36" customHeight="1" x14ac:dyDescent="0.2"/>
    <row r="56" spans="2:29" x14ac:dyDescent="0.2">
      <c r="G56" s="341"/>
      <c r="H56" s="341"/>
      <c r="I56" s="341"/>
      <c r="J56" s="341"/>
      <c r="K56" s="341"/>
      <c r="L56" s="341"/>
      <c r="M56" s="341"/>
      <c r="O56" s="341"/>
      <c r="P56" s="341"/>
      <c r="Q56" s="341"/>
      <c r="R56" s="341"/>
      <c r="S56" s="341"/>
      <c r="T56" s="341"/>
      <c r="U56" s="341"/>
      <c r="W56" s="341"/>
      <c r="X56" s="341"/>
      <c r="Y56" s="341"/>
      <c r="Z56" s="341"/>
      <c r="AA56" s="341"/>
      <c r="AB56" s="341"/>
      <c r="AC56" s="341"/>
    </row>
    <row r="57" spans="2:29" x14ac:dyDescent="0.2">
      <c r="G57" s="51"/>
      <c r="H57" s="51"/>
      <c r="I57" s="51"/>
      <c r="J57" s="51"/>
      <c r="K57" s="51"/>
      <c r="L57" s="51"/>
      <c r="M57" s="51"/>
      <c r="O57" s="51"/>
      <c r="P57" s="51"/>
      <c r="Q57" s="51"/>
      <c r="R57" s="51"/>
      <c r="S57" s="51"/>
      <c r="T57" s="51"/>
      <c r="U57" s="51"/>
      <c r="W57" s="51"/>
      <c r="X57" s="51"/>
      <c r="Y57" s="51"/>
      <c r="Z57" s="51"/>
      <c r="AA57" s="51"/>
      <c r="AB57" s="51"/>
      <c r="AC57" s="51"/>
    </row>
    <row r="58" spans="2:29" ht="14.25" customHeight="1" x14ac:dyDescent="0.2"/>
    <row r="62" spans="2:29" ht="13.5" customHeight="1" x14ac:dyDescent="0.2"/>
    <row r="64" spans="2:29" ht="13.5" customHeight="1" x14ac:dyDescent="0.2"/>
    <row r="66" ht="13.5" customHeight="1" x14ac:dyDescent="0.2"/>
    <row r="70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70866141732283472" right="0.19685039370078741" top="0.6692913385826772" bottom="0.39370078740157483" header="0.35433070866141736" footer="0.19685039370078741"/>
  <pageSetup paperSize="9" scale="53" firstPageNumber="36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5DA80-02E6-4D91-9005-856DCC440E09}">
  <sheetPr>
    <tabColor rgb="FF92D050"/>
    <pageSetUpPr fitToPage="1"/>
  </sheetPr>
  <dimension ref="B2:AJ64"/>
  <sheetViews>
    <sheetView view="pageBreakPreview" zoomScale="80" zoomScaleNormal="100" zoomScaleSheetLayoutView="80" workbookViewId="0">
      <pane xSplit="3" ySplit="10" topLeftCell="D11" activePane="bottomRight" state="frozen"/>
      <selection pane="topRight"/>
      <selection pane="bottomLeft"/>
      <selection pane="bottomRight"/>
    </sheetView>
  </sheetViews>
  <sheetFormatPr defaultColWidth="9" defaultRowHeight="13.2" x14ac:dyDescent="0.2"/>
  <cols>
    <col min="1" max="1" width="4.6640625" style="11" customWidth="1"/>
    <col min="2" max="2" width="3.109375" style="11" customWidth="1"/>
    <col min="3" max="3" width="16.6640625" style="11" customWidth="1"/>
    <col min="4" max="5" width="9.44140625" style="11" customWidth="1"/>
    <col min="6" max="29" width="7.6640625" style="11" customWidth="1"/>
    <col min="30" max="30" width="4.6640625" style="11" customWidth="1"/>
    <col min="31" max="33" width="6.6640625" style="11" customWidth="1"/>
    <col min="34" max="36" width="6.44140625" style="11" customWidth="1"/>
    <col min="37" max="38" width="4.6640625" style="11" customWidth="1"/>
    <col min="39" max="16384" width="9" style="11"/>
  </cols>
  <sheetData>
    <row r="2" spans="2:36" ht="14.4" x14ac:dyDescent="0.2">
      <c r="B2" s="12" t="s">
        <v>337</v>
      </c>
    </row>
    <row r="3" spans="2:36" ht="14.4" x14ac:dyDescent="0.2">
      <c r="B3" s="12"/>
      <c r="Y3" s="138" t="s">
        <v>323</v>
      </c>
    </row>
    <row r="4" spans="2:36" ht="14.4" x14ac:dyDescent="0.2">
      <c r="B4" s="12"/>
      <c r="F4" s="423"/>
      <c r="G4" s="424"/>
      <c r="H4" s="424"/>
      <c r="I4" s="424"/>
      <c r="J4" s="424"/>
      <c r="K4" s="424"/>
      <c r="L4" s="424"/>
      <c r="M4" s="424"/>
      <c r="Y4" s="138" t="s">
        <v>324</v>
      </c>
    </row>
    <row r="5" spans="2:36" ht="11.25" customHeight="1" x14ac:dyDescent="0.2">
      <c r="B5" s="12"/>
      <c r="X5" s="13"/>
    </row>
    <row r="6" spans="2:36" ht="13.8" thickBot="1" x14ac:dyDescent="0.25">
      <c r="B6" s="11" t="s">
        <v>325</v>
      </c>
      <c r="AC6" s="14" t="s">
        <v>242</v>
      </c>
    </row>
    <row r="7" spans="2:36" ht="23.1" customHeight="1" thickBot="1" x14ac:dyDescent="0.25">
      <c r="B7" s="15"/>
      <c r="C7" s="16"/>
      <c r="D7" s="248" t="s">
        <v>274</v>
      </c>
      <c r="E7" s="88" t="s">
        <v>275</v>
      </c>
      <c r="F7" s="249" t="s">
        <v>276</v>
      </c>
      <c r="G7" s="250"/>
      <c r="H7" s="250"/>
      <c r="I7" s="250"/>
      <c r="J7" s="250"/>
      <c r="K7" s="250"/>
      <c r="L7" s="250"/>
      <c r="M7" s="250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251"/>
    </row>
    <row r="8" spans="2:36" ht="23.1" customHeight="1" x14ac:dyDescent="0.2">
      <c r="B8" s="23"/>
      <c r="C8" s="24"/>
      <c r="D8" s="252"/>
      <c r="E8" s="79"/>
      <c r="F8" s="253"/>
      <c r="G8" s="254"/>
      <c r="H8" s="254"/>
      <c r="I8" s="254"/>
      <c r="J8" s="254"/>
      <c r="K8" s="254"/>
      <c r="L8" s="254"/>
      <c r="M8" s="254"/>
      <c r="N8" s="255" t="s">
        <v>277</v>
      </c>
      <c r="O8" s="256"/>
      <c r="P8" s="256"/>
      <c r="Q8" s="256"/>
      <c r="R8" s="256"/>
      <c r="S8" s="256"/>
      <c r="T8" s="256"/>
      <c r="U8" s="256"/>
      <c r="V8" s="255" t="s">
        <v>278</v>
      </c>
      <c r="W8" s="256"/>
      <c r="X8" s="256"/>
      <c r="Y8" s="256"/>
      <c r="Z8" s="256"/>
      <c r="AA8" s="256"/>
      <c r="AB8" s="256"/>
      <c r="AC8" s="257"/>
    </row>
    <row r="9" spans="2:36" ht="23.1" customHeight="1" x14ac:dyDescent="0.2">
      <c r="B9" s="23"/>
      <c r="C9" s="24"/>
      <c r="D9" s="252"/>
      <c r="E9" s="79"/>
      <c r="F9" s="258" t="s">
        <v>328</v>
      </c>
      <c r="G9" s="259"/>
      <c r="H9" s="259"/>
      <c r="I9" s="259"/>
      <c r="J9" s="259"/>
      <c r="K9" s="259"/>
      <c r="L9" s="259"/>
      <c r="M9" s="259"/>
      <c r="N9" s="258" t="s">
        <v>328</v>
      </c>
      <c r="O9" s="259"/>
      <c r="P9" s="259"/>
      <c r="Q9" s="259"/>
      <c r="R9" s="259"/>
      <c r="S9" s="259"/>
      <c r="T9" s="259"/>
      <c r="U9" s="259"/>
      <c r="V9" s="258" t="s">
        <v>328</v>
      </c>
      <c r="W9" s="259"/>
      <c r="X9" s="259"/>
      <c r="Y9" s="259"/>
      <c r="Z9" s="259"/>
      <c r="AA9" s="259"/>
      <c r="AB9" s="259"/>
      <c r="AC9" s="260"/>
    </row>
    <row r="10" spans="2:36" ht="42" customHeight="1" x14ac:dyDescent="0.2">
      <c r="B10" s="32"/>
      <c r="C10" s="33"/>
      <c r="D10" s="261"/>
      <c r="E10" s="262"/>
      <c r="F10" s="263"/>
      <c r="G10" s="264" t="s">
        <v>329</v>
      </c>
      <c r="H10" s="264" t="s">
        <v>330</v>
      </c>
      <c r="I10" s="264" t="s">
        <v>331</v>
      </c>
      <c r="J10" s="264" t="s">
        <v>332</v>
      </c>
      <c r="K10" s="264" t="s">
        <v>333</v>
      </c>
      <c r="L10" s="264" t="s">
        <v>334</v>
      </c>
      <c r="M10" s="264" t="s">
        <v>335</v>
      </c>
      <c r="N10" s="263"/>
      <c r="O10" s="264" t="s">
        <v>329</v>
      </c>
      <c r="P10" s="264" t="s">
        <v>330</v>
      </c>
      <c r="Q10" s="264" t="s">
        <v>331</v>
      </c>
      <c r="R10" s="264" t="s">
        <v>332</v>
      </c>
      <c r="S10" s="264" t="s">
        <v>333</v>
      </c>
      <c r="T10" s="264" t="s">
        <v>334</v>
      </c>
      <c r="U10" s="264" t="s">
        <v>335</v>
      </c>
      <c r="V10" s="263"/>
      <c r="W10" s="264" t="s">
        <v>329</v>
      </c>
      <c r="X10" s="264" t="s">
        <v>330</v>
      </c>
      <c r="Y10" s="264" t="s">
        <v>331</v>
      </c>
      <c r="Z10" s="264" t="s">
        <v>332</v>
      </c>
      <c r="AA10" s="264" t="s">
        <v>333</v>
      </c>
      <c r="AB10" s="264" t="s">
        <v>334</v>
      </c>
      <c r="AC10" s="266" t="s">
        <v>335</v>
      </c>
      <c r="AE10" s="11" t="s">
        <v>211</v>
      </c>
      <c r="AF10" s="11" t="s">
        <v>252</v>
      </c>
      <c r="AG10" s="11" t="s">
        <v>253</v>
      </c>
      <c r="AH10" s="31" t="s">
        <v>215</v>
      </c>
    </row>
    <row r="11" spans="2:36" ht="27.9" customHeight="1" x14ac:dyDescent="0.2">
      <c r="B11" s="42" t="s">
        <v>292</v>
      </c>
      <c r="C11" s="43"/>
      <c r="D11" s="425">
        <f>D15+D17+D19+D21+D23+D13</f>
        <v>360</v>
      </c>
      <c r="E11" s="425">
        <f>E15+E17+E19+E21+E23+E13</f>
        <v>267</v>
      </c>
      <c r="F11" s="346">
        <f>SUM(G11:M11)</f>
        <v>163</v>
      </c>
      <c r="G11" s="347">
        <f t="shared" ref="G11:M11" si="0">G13+G15+G17+G19+G21+G23</f>
        <v>19</v>
      </c>
      <c r="H11" s="347">
        <f t="shared" si="0"/>
        <v>16</v>
      </c>
      <c r="I11" s="347">
        <f t="shared" si="0"/>
        <v>15</v>
      </c>
      <c r="J11" s="347">
        <f t="shared" si="0"/>
        <v>17</v>
      </c>
      <c r="K11" s="347">
        <f t="shared" si="0"/>
        <v>47</v>
      </c>
      <c r="L11" s="347">
        <f t="shared" si="0"/>
        <v>2</v>
      </c>
      <c r="M11" s="347">
        <f t="shared" si="0"/>
        <v>47</v>
      </c>
      <c r="N11" s="346">
        <f>SUM(O11:U11)</f>
        <v>138</v>
      </c>
      <c r="O11" s="347">
        <f t="shared" ref="O11:U11" si="1">O13+O15+O17+O19+O21+O23</f>
        <v>17</v>
      </c>
      <c r="P11" s="347">
        <f>P13+P15+P17+P19+P21+P23</f>
        <v>16</v>
      </c>
      <c r="Q11" s="347">
        <f t="shared" si="1"/>
        <v>14</v>
      </c>
      <c r="R11" s="347">
        <f t="shared" si="1"/>
        <v>15</v>
      </c>
      <c r="S11" s="347">
        <f t="shared" si="1"/>
        <v>45</v>
      </c>
      <c r="T11" s="347">
        <f t="shared" si="1"/>
        <v>2</v>
      </c>
      <c r="U11" s="347">
        <f t="shared" si="1"/>
        <v>29</v>
      </c>
      <c r="V11" s="346">
        <f>SUM(W11:AC11)</f>
        <v>25</v>
      </c>
      <c r="W11" s="347">
        <f t="shared" ref="W11:AC11" si="2">W13+W15+W17+W19+W21+W23</f>
        <v>2</v>
      </c>
      <c r="X11" s="347">
        <f t="shared" si="2"/>
        <v>0</v>
      </c>
      <c r="Y11" s="347">
        <f t="shared" si="2"/>
        <v>1</v>
      </c>
      <c r="Z11" s="347">
        <f t="shared" si="2"/>
        <v>2</v>
      </c>
      <c r="AA11" s="347">
        <f t="shared" si="2"/>
        <v>2</v>
      </c>
      <c r="AB11" s="347">
        <f t="shared" si="2"/>
        <v>0</v>
      </c>
      <c r="AC11" s="349">
        <f t="shared" si="2"/>
        <v>18</v>
      </c>
      <c r="AE11" s="11">
        <f t="shared" ref="AE11:AE40" si="3">SUM(G11:M11)</f>
        <v>163</v>
      </c>
      <c r="AF11" s="11">
        <f t="shared" ref="AF11:AF40" si="4">SUM(O11:U11)</f>
        <v>138</v>
      </c>
      <c r="AG11" s="11">
        <f t="shared" ref="AG11:AG40" si="5">SUM(W11:AC11)</f>
        <v>25</v>
      </c>
      <c r="AH11" s="41">
        <f>AE11-F11</f>
        <v>0</v>
      </c>
      <c r="AI11" s="41">
        <f>AF11-N11</f>
        <v>0</v>
      </c>
      <c r="AJ11" s="41">
        <f>AG11-V11</f>
        <v>0</v>
      </c>
    </row>
    <row r="12" spans="2:36" ht="27.9" customHeight="1" thickBot="1" x14ac:dyDescent="0.25">
      <c r="B12" s="61"/>
      <c r="C12" s="62"/>
      <c r="D12" s="426"/>
      <c r="E12" s="427"/>
      <c r="F12" s="351"/>
      <c r="G12" s="352">
        <f>IFERROR(G11/$F11,"-")</f>
        <v>0.1165644171779141</v>
      </c>
      <c r="H12" s="352">
        <f t="shared" ref="H12:M12" si="6">IFERROR(H11/$F11,"-")</f>
        <v>9.815950920245399E-2</v>
      </c>
      <c r="I12" s="352">
        <f t="shared" si="6"/>
        <v>9.202453987730061E-2</v>
      </c>
      <c r="J12" s="352">
        <f t="shared" si="6"/>
        <v>0.10429447852760736</v>
      </c>
      <c r="K12" s="352">
        <f t="shared" si="6"/>
        <v>0.28834355828220859</v>
      </c>
      <c r="L12" s="352">
        <f t="shared" si="6"/>
        <v>1.2269938650306749E-2</v>
      </c>
      <c r="M12" s="352">
        <f t="shared" si="6"/>
        <v>0.28834355828220859</v>
      </c>
      <c r="N12" s="351"/>
      <c r="O12" s="352">
        <f>IFERROR(O11/$N11,"-")</f>
        <v>0.12318840579710146</v>
      </c>
      <c r="P12" s="352">
        <f t="shared" ref="P12:U12" si="7">IFERROR(P11/$N11,"-")</f>
        <v>0.11594202898550725</v>
      </c>
      <c r="Q12" s="352">
        <f t="shared" si="7"/>
        <v>0.10144927536231885</v>
      </c>
      <c r="R12" s="352">
        <f t="shared" si="7"/>
        <v>0.10869565217391304</v>
      </c>
      <c r="S12" s="352">
        <f t="shared" si="7"/>
        <v>0.32608695652173914</v>
      </c>
      <c r="T12" s="352">
        <f t="shared" si="7"/>
        <v>1.4492753623188406E-2</v>
      </c>
      <c r="U12" s="352">
        <f t="shared" si="7"/>
        <v>0.21014492753623187</v>
      </c>
      <c r="V12" s="351"/>
      <c r="W12" s="352">
        <f>IFERROR(W11/$V11,"-")</f>
        <v>0.08</v>
      </c>
      <c r="X12" s="352">
        <f t="shared" ref="X12:AC12" si="8">IFERROR(X11/$V11,"-")</f>
        <v>0</v>
      </c>
      <c r="Y12" s="352">
        <f t="shared" si="8"/>
        <v>0.04</v>
      </c>
      <c r="Z12" s="352">
        <f t="shared" si="8"/>
        <v>0.08</v>
      </c>
      <c r="AA12" s="352">
        <f t="shared" si="8"/>
        <v>0.08</v>
      </c>
      <c r="AB12" s="352">
        <f t="shared" si="8"/>
        <v>0</v>
      </c>
      <c r="AC12" s="355">
        <f t="shared" si="8"/>
        <v>0.72</v>
      </c>
      <c r="AE12" s="51">
        <f t="shared" si="3"/>
        <v>1</v>
      </c>
      <c r="AF12" s="51">
        <f t="shared" si="4"/>
        <v>1</v>
      </c>
      <c r="AG12" s="51">
        <f t="shared" si="5"/>
        <v>1</v>
      </c>
      <c r="AH12" s="41">
        <f>1-AE12</f>
        <v>0</v>
      </c>
      <c r="AI12" s="41">
        <f t="shared" ref="AI12" si="9">1-AF12</f>
        <v>0</v>
      </c>
      <c r="AJ12" s="41">
        <f>1-AG12</f>
        <v>0</v>
      </c>
    </row>
    <row r="13" spans="2:36" ht="27.9" customHeight="1" thickTop="1" x14ac:dyDescent="0.2">
      <c r="B13" s="70" t="s">
        <v>293</v>
      </c>
      <c r="C13" s="278" t="s">
        <v>294</v>
      </c>
      <c r="D13" s="428">
        <f>[1]表1!U14</f>
        <v>44</v>
      </c>
      <c r="E13" s="429">
        <f>[1]表1!W14</f>
        <v>9</v>
      </c>
      <c r="F13" s="360">
        <f>SUM(G13:M13)</f>
        <v>5</v>
      </c>
      <c r="G13" s="361">
        <f t="shared" ref="G13:M13" si="10">O13+W13</f>
        <v>0</v>
      </c>
      <c r="H13" s="361">
        <f t="shared" si="10"/>
        <v>1</v>
      </c>
      <c r="I13" s="361">
        <f t="shared" si="10"/>
        <v>0</v>
      </c>
      <c r="J13" s="361">
        <f t="shared" si="10"/>
        <v>1</v>
      </c>
      <c r="K13" s="361">
        <f t="shared" si="10"/>
        <v>2</v>
      </c>
      <c r="L13" s="361">
        <f t="shared" si="10"/>
        <v>0</v>
      </c>
      <c r="M13" s="361">
        <f t="shared" si="10"/>
        <v>1</v>
      </c>
      <c r="N13" s="360">
        <f>SUM(O13:U13)</f>
        <v>4</v>
      </c>
      <c r="O13" s="361">
        <v>0</v>
      </c>
      <c r="P13" s="361">
        <v>1</v>
      </c>
      <c r="Q13" s="361">
        <v>0</v>
      </c>
      <c r="R13" s="361">
        <v>1</v>
      </c>
      <c r="S13" s="361">
        <v>1</v>
      </c>
      <c r="T13" s="361">
        <v>0</v>
      </c>
      <c r="U13" s="361">
        <v>1</v>
      </c>
      <c r="V13" s="360">
        <f>SUM(W13:AC13)</f>
        <v>1</v>
      </c>
      <c r="W13" s="361">
        <v>0</v>
      </c>
      <c r="X13" s="361">
        <v>0</v>
      </c>
      <c r="Y13" s="361">
        <v>0</v>
      </c>
      <c r="Z13" s="361">
        <v>0</v>
      </c>
      <c r="AA13" s="361">
        <v>1</v>
      </c>
      <c r="AB13" s="361">
        <v>0</v>
      </c>
      <c r="AC13" s="362">
        <v>0</v>
      </c>
      <c r="AE13" s="11">
        <f t="shared" si="3"/>
        <v>5</v>
      </c>
      <c r="AF13" s="11">
        <f t="shared" si="4"/>
        <v>4</v>
      </c>
      <c r="AG13" s="11">
        <f t="shared" si="5"/>
        <v>1</v>
      </c>
      <c r="AH13" s="41">
        <f>AE13-F13</f>
        <v>0</v>
      </c>
      <c r="AI13" s="41">
        <f>AF13-N13</f>
        <v>0</v>
      </c>
      <c r="AJ13" s="41">
        <f>AG13-V13</f>
        <v>0</v>
      </c>
    </row>
    <row r="14" spans="2:36" ht="27.9" customHeight="1" x14ac:dyDescent="0.2">
      <c r="B14" s="78"/>
      <c r="C14" s="252"/>
      <c r="D14" s="430"/>
      <c r="E14" s="431"/>
      <c r="F14" s="365"/>
      <c r="G14" s="373">
        <f>IFERROR(G13/$F13,"-")</f>
        <v>0</v>
      </c>
      <c r="H14" s="373">
        <f t="shared" ref="H14:M14" si="11">IFERROR(H13/$F13,"-")</f>
        <v>0.2</v>
      </c>
      <c r="I14" s="373">
        <f t="shared" si="11"/>
        <v>0</v>
      </c>
      <c r="J14" s="373">
        <f t="shared" si="11"/>
        <v>0.2</v>
      </c>
      <c r="K14" s="373">
        <f t="shared" si="11"/>
        <v>0.4</v>
      </c>
      <c r="L14" s="373">
        <f t="shared" si="11"/>
        <v>0</v>
      </c>
      <c r="M14" s="356">
        <f t="shared" si="11"/>
        <v>0.2</v>
      </c>
      <c r="N14" s="365"/>
      <c r="O14" s="373">
        <f>IFERROR(O13/$N13,"-")</f>
        <v>0</v>
      </c>
      <c r="P14" s="373">
        <f t="shared" ref="P14:U14" si="12">IFERROR(P13/$N13,"-")</f>
        <v>0.25</v>
      </c>
      <c r="Q14" s="373">
        <f t="shared" si="12"/>
        <v>0</v>
      </c>
      <c r="R14" s="373">
        <f t="shared" si="12"/>
        <v>0.25</v>
      </c>
      <c r="S14" s="373">
        <f t="shared" si="12"/>
        <v>0.25</v>
      </c>
      <c r="T14" s="373">
        <f t="shared" si="12"/>
        <v>0</v>
      </c>
      <c r="U14" s="356">
        <f t="shared" si="12"/>
        <v>0.25</v>
      </c>
      <c r="V14" s="365"/>
      <c r="W14" s="390">
        <f>IFERROR(W13/$V13,"-")</f>
        <v>0</v>
      </c>
      <c r="X14" s="390">
        <f t="shared" ref="X14:AC14" si="13">IFERROR(X13/$V13,"-")</f>
        <v>0</v>
      </c>
      <c r="Y14" s="390">
        <f t="shared" si="13"/>
        <v>0</v>
      </c>
      <c r="Z14" s="390">
        <f t="shared" si="13"/>
        <v>0</v>
      </c>
      <c r="AA14" s="390">
        <f t="shared" si="13"/>
        <v>1</v>
      </c>
      <c r="AB14" s="390">
        <f t="shared" si="13"/>
        <v>0</v>
      </c>
      <c r="AC14" s="433">
        <f t="shared" si="13"/>
        <v>0</v>
      </c>
      <c r="AE14" s="51">
        <f t="shared" si="3"/>
        <v>1</v>
      </c>
      <c r="AF14" s="51">
        <f t="shared" si="4"/>
        <v>1</v>
      </c>
      <c r="AG14" s="51">
        <f t="shared" si="5"/>
        <v>1</v>
      </c>
      <c r="AH14" s="41">
        <f t="shared" ref="AH14:AJ14" si="14">1-AE14</f>
        <v>0</v>
      </c>
      <c r="AI14" s="41">
        <f t="shared" si="14"/>
        <v>0</v>
      </c>
      <c r="AJ14" s="41">
        <f t="shared" si="14"/>
        <v>0</v>
      </c>
    </row>
    <row r="15" spans="2:36" ht="27.9" customHeight="1" x14ac:dyDescent="0.2">
      <c r="B15" s="78"/>
      <c r="C15" s="248" t="s">
        <v>295</v>
      </c>
      <c r="D15" s="425">
        <f>[1]表1!U17</f>
        <v>71</v>
      </c>
      <c r="E15" s="434">
        <f>[1]表1!W17</f>
        <v>52</v>
      </c>
      <c r="F15" s="346">
        <f>SUM(G15:M15)</f>
        <v>14</v>
      </c>
      <c r="G15" s="347">
        <f t="shared" ref="G15:M15" si="15">O15+W15</f>
        <v>2</v>
      </c>
      <c r="H15" s="347">
        <f t="shared" si="15"/>
        <v>0</v>
      </c>
      <c r="I15" s="347">
        <f t="shared" si="15"/>
        <v>0</v>
      </c>
      <c r="J15" s="347">
        <f t="shared" si="15"/>
        <v>0</v>
      </c>
      <c r="K15" s="347">
        <f t="shared" si="15"/>
        <v>2</v>
      </c>
      <c r="L15" s="347">
        <f t="shared" si="15"/>
        <v>0</v>
      </c>
      <c r="M15" s="347">
        <f t="shared" si="15"/>
        <v>10</v>
      </c>
      <c r="N15" s="346">
        <f>SUM(O15:U15)</f>
        <v>14</v>
      </c>
      <c r="O15" s="347">
        <v>2</v>
      </c>
      <c r="P15" s="347">
        <v>0</v>
      </c>
      <c r="Q15" s="347">
        <v>0</v>
      </c>
      <c r="R15" s="347">
        <v>0</v>
      </c>
      <c r="S15" s="347">
        <v>2</v>
      </c>
      <c r="T15" s="347">
        <v>0</v>
      </c>
      <c r="U15" s="347">
        <v>10</v>
      </c>
      <c r="V15" s="346">
        <f>SUM(W15:AC15)</f>
        <v>0</v>
      </c>
      <c r="W15" s="347">
        <v>0</v>
      </c>
      <c r="X15" s="347">
        <v>0</v>
      </c>
      <c r="Y15" s="347">
        <v>0</v>
      </c>
      <c r="Z15" s="347">
        <v>0</v>
      </c>
      <c r="AA15" s="347">
        <v>0</v>
      </c>
      <c r="AB15" s="347">
        <v>0</v>
      </c>
      <c r="AC15" s="349">
        <v>0</v>
      </c>
      <c r="AE15" s="11">
        <f t="shared" si="3"/>
        <v>14</v>
      </c>
      <c r="AF15" s="11">
        <f t="shared" si="4"/>
        <v>14</v>
      </c>
      <c r="AG15" s="11">
        <f t="shared" si="5"/>
        <v>0</v>
      </c>
      <c r="AH15" s="41">
        <f>AE15-F15</f>
        <v>0</v>
      </c>
      <c r="AI15" s="41">
        <f>AF15-N15</f>
        <v>0</v>
      </c>
      <c r="AJ15" s="41">
        <f>AG15-V15</f>
        <v>0</v>
      </c>
    </row>
    <row r="16" spans="2:36" ht="27.9" customHeight="1" x14ac:dyDescent="0.2">
      <c r="B16" s="78"/>
      <c r="C16" s="252"/>
      <c r="D16" s="430"/>
      <c r="E16" s="431"/>
      <c r="F16" s="372"/>
      <c r="G16" s="435">
        <f>IFERROR(G15/$F15,"-")</f>
        <v>0.14285714285714285</v>
      </c>
      <c r="H16" s="435">
        <f t="shared" ref="H16:M16" si="16">IFERROR(H15/$F15,"-")</f>
        <v>0</v>
      </c>
      <c r="I16" s="435">
        <f t="shared" si="16"/>
        <v>0</v>
      </c>
      <c r="J16" s="435">
        <f t="shared" si="16"/>
        <v>0</v>
      </c>
      <c r="K16" s="435">
        <f t="shared" si="16"/>
        <v>0.14285714285714285</v>
      </c>
      <c r="L16" s="435">
        <f t="shared" si="16"/>
        <v>0</v>
      </c>
      <c r="M16" s="356">
        <f t="shared" si="16"/>
        <v>0.7142857142857143</v>
      </c>
      <c r="N16" s="372"/>
      <c r="O16" s="437">
        <f>IFERROR(O15/$N15,"-")</f>
        <v>0.14285714285714285</v>
      </c>
      <c r="P16" s="437">
        <f t="shared" ref="P16:U16" si="17">IFERROR(P15/$N15,"-")</f>
        <v>0</v>
      </c>
      <c r="Q16" s="437">
        <f t="shared" si="17"/>
        <v>0</v>
      </c>
      <c r="R16" s="437">
        <f t="shared" si="17"/>
        <v>0</v>
      </c>
      <c r="S16" s="437">
        <f t="shared" si="17"/>
        <v>0.14285714285714285</v>
      </c>
      <c r="T16" s="437">
        <f t="shared" si="17"/>
        <v>0</v>
      </c>
      <c r="U16" s="356">
        <f t="shared" si="17"/>
        <v>0.7142857142857143</v>
      </c>
      <c r="V16" s="372"/>
      <c r="W16" s="322" t="str">
        <f>IFERROR(W15/$V15,"-")</f>
        <v>-</v>
      </c>
      <c r="X16" s="322" t="str">
        <f t="shared" ref="X16:AC16" si="18">IFERROR(X15/$V15,"-")</f>
        <v>-</v>
      </c>
      <c r="Y16" s="322" t="str">
        <f t="shared" si="18"/>
        <v>-</v>
      </c>
      <c r="Z16" s="322" t="str">
        <f t="shared" si="18"/>
        <v>-</v>
      </c>
      <c r="AA16" s="322" t="str">
        <f t="shared" si="18"/>
        <v>-</v>
      </c>
      <c r="AB16" s="322" t="str">
        <f t="shared" si="18"/>
        <v>-</v>
      </c>
      <c r="AC16" s="357" t="str">
        <f t="shared" si="18"/>
        <v>-</v>
      </c>
      <c r="AE16" s="51">
        <f t="shared" si="3"/>
        <v>1</v>
      </c>
      <c r="AF16" s="51">
        <f t="shared" si="4"/>
        <v>1</v>
      </c>
      <c r="AG16" s="51">
        <f t="shared" si="5"/>
        <v>0</v>
      </c>
      <c r="AH16" s="41">
        <f t="shared" ref="AH16:AJ16" si="19">1-AE16</f>
        <v>0</v>
      </c>
      <c r="AI16" s="41">
        <f t="shared" si="19"/>
        <v>0</v>
      </c>
      <c r="AJ16" s="41">
        <f t="shared" si="19"/>
        <v>1</v>
      </c>
    </row>
    <row r="17" spans="2:36" ht="27.9" customHeight="1" x14ac:dyDescent="0.2">
      <c r="B17" s="78"/>
      <c r="C17" s="248" t="s">
        <v>313</v>
      </c>
      <c r="D17" s="425">
        <f>[1]表1!U20</f>
        <v>19</v>
      </c>
      <c r="E17" s="434">
        <f>[1]表1!W20</f>
        <v>11</v>
      </c>
      <c r="F17" s="346">
        <f>SUM(G17:M17)</f>
        <v>1</v>
      </c>
      <c r="G17" s="347">
        <f t="shared" ref="G17:M17" si="20">O17+W17</f>
        <v>0</v>
      </c>
      <c r="H17" s="347">
        <f t="shared" si="20"/>
        <v>0</v>
      </c>
      <c r="I17" s="347">
        <f t="shared" si="20"/>
        <v>0</v>
      </c>
      <c r="J17" s="347">
        <f t="shared" si="20"/>
        <v>0</v>
      </c>
      <c r="K17" s="347">
        <f t="shared" si="20"/>
        <v>1</v>
      </c>
      <c r="L17" s="347">
        <f t="shared" si="20"/>
        <v>0</v>
      </c>
      <c r="M17" s="347">
        <f t="shared" si="20"/>
        <v>0</v>
      </c>
      <c r="N17" s="375">
        <f>SUM(O17:U17)</f>
        <v>1</v>
      </c>
      <c r="O17" s="347">
        <v>0</v>
      </c>
      <c r="P17" s="347">
        <v>0</v>
      </c>
      <c r="Q17" s="347">
        <v>0</v>
      </c>
      <c r="R17" s="347">
        <v>0</v>
      </c>
      <c r="S17" s="347">
        <v>1</v>
      </c>
      <c r="T17" s="347">
        <v>0</v>
      </c>
      <c r="U17" s="347">
        <v>0</v>
      </c>
      <c r="V17" s="375">
        <f>SUM(W17:AC17)</f>
        <v>0</v>
      </c>
      <c r="W17" s="347">
        <v>0</v>
      </c>
      <c r="X17" s="347">
        <v>0</v>
      </c>
      <c r="Y17" s="347">
        <v>0</v>
      </c>
      <c r="Z17" s="347">
        <v>0</v>
      </c>
      <c r="AA17" s="347">
        <v>0</v>
      </c>
      <c r="AB17" s="347">
        <v>0</v>
      </c>
      <c r="AC17" s="349">
        <v>0</v>
      </c>
      <c r="AE17" s="11">
        <f t="shared" si="3"/>
        <v>1</v>
      </c>
      <c r="AF17" s="11">
        <f t="shared" si="4"/>
        <v>1</v>
      </c>
      <c r="AG17" s="11">
        <f t="shared" si="5"/>
        <v>0</v>
      </c>
      <c r="AH17" s="41">
        <f>AE17-F17</f>
        <v>0</v>
      </c>
      <c r="AI17" s="41">
        <f>AF17-N17</f>
        <v>0</v>
      </c>
      <c r="AJ17" s="41">
        <f>AG17-V17</f>
        <v>0</v>
      </c>
    </row>
    <row r="18" spans="2:36" ht="27.9" customHeight="1" x14ac:dyDescent="0.2">
      <c r="B18" s="78"/>
      <c r="C18" s="252"/>
      <c r="D18" s="430"/>
      <c r="E18" s="431"/>
      <c r="F18" s="365"/>
      <c r="G18" s="437">
        <f>IFERROR(G17/$F17,"-")</f>
        <v>0</v>
      </c>
      <c r="H18" s="437">
        <f t="shared" ref="H18:M18" si="21">IFERROR(H17/$F17,"-")</f>
        <v>0</v>
      </c>
      <c r="I18" s="437">
        <f t="shared" si="21"/>
        <v>0</v>
      </c>
      <c r="J18" s="437">
        <f t="shared" si="21"/>
        <v>0</v>
      </c>
      <c r="K18" s="437">
        <f t="shared" si="21"/>
        <v>1</v>
      </c>
      <c r="L18" s="437">
        <f t="shared" si="21"/>
        <v>0</v>
      </c>
      <c r="M18" s="356">
        <f t="shared" si="21"/>
        <v>0</v>
      </c>
      <c r="N18" s="367"/>
      <c r="O18" s="437">
        <f>IFERROR(O17/$N17,"-")</f>
        <v>0</v>
      </c>
      <c r="P18" s="437">
        <f t="shared" ref="P18:U18" si="22">IFERROR(P17/$N17,"-")</f>
        <v>0</v>
      </c>
      <c r="Q18" s="437">
        <f t="shared" si="22"/>
        <v>0</v>
      </c>
      <c r="R18" s="437">
        <f t="shared" si="22"/>
        <v>0</v>
      </c>
      <c r="S18" s="437">
        <f t="shared" si="22"/>
        <v>1</v>
      </c>
      <c r="T18" s="437">
        <f t="shared" si="22"/>
        <v>0</v>
      </c>
      <c r="U18" s="356">
        <f t="shared" si="22"/>
        <v>0</v>
      </c>
      <c r="V18" s="367"/>
      <c r="W18" s="373" t="str">
        <f>IFERROR(W17/$V17,"-")</f>
        <v>-</v>
      </c>
      <c r="X18" s="373" t="str">
        <f t="shared" ref="X18:AC18" si="23">IFERROR(X17/$V17,"-")</f>
        <v>-</v>
      </c>
      <c r="Y18" s="373" t="str">
        <f t="shared" si="23"/>
        <v>-</v>
      </c>
      <c r="Z18" s="373" t="str">
        <f t="shared" si="23"/>
        <v>-</v>
      </c>
      <c r="AA18" s="373" t="str">
        <f t="shared" si="23"/>
        <v>-</v>
      </c>
      <c r="AB18" s="373" t="str">
        <f t="shared" si="23"/>
        <v>-</v>
      </c>
      <c r="AC18" s="389" t="str">
        <f t="shared" si="23"/>
        <v>-</v>
      </c>
      <c r="AE18" s="51">
        <f t="shared" si="3"/>
        <v>1</v>
      </c>
      <c r="AF18" s="51">
        <f t="shared" si="4"/>
        <v>1</v>
      </c>
      <c r="AG18" s="51">
        <f t="shared" si="5"/>
        <v>0</v>
      </c>
      <c r="AH18" s="41">
        <f t="shared" ref="AH18:AI18" si="24">1-AE18</f>
        <v>0</v>
      </c>
      <c r="AI18" s="41">
        <f t="shared" si="24"/>
        <v>0</v>
      </c>
      <c r="AJ18" s="41">
        <f>1-AG18</f>
        <v>1</v>
      </c>
    </row>
    <row r="19" spans="2:36" ht="27.9" customHeight="1" x14ac:dyDescent="0.2">
      <c r="B19" s="78"/>
      <c r="C19" s="248" t="s">
        <v>297</v>
      </c>
      <c r="D19" s="425">
        <f>[1]表1!U23</f>
        <v>76</v>
      </c>
      <c r="E19" s="434">
        <f>[1]表1!W23</f>
        <v>67</v>
      </c>
      <c r="F19" s="346">
        <f>SUM(G19:M19)</f>
        <v>11</v>
      </c>
      <c r="G19" s="347">
        <f t="shared" ref="G19:M19" si="25">O19+W19</f>
        <v>2</v>
      </c>
      <c r="H19" s="347">
        <f t="shared" si="25"/>
        <v>0</v>
      </c>
      <c r="I19" s="347">
        <f t="shared" si="25"/>
        <v>0</v>
      </c>
      <c r="J19" s="347">
        <f t="shared" si="25"/>
        <v>0</v>
      </c>
      <c r="K19" s="347">
        <f t="shared" si="25"/>
        <v>0</v>
      </c>
      <c r="L19" s="347">
        <f t="shared" si="25"/>
        <v>2</v>
      </c>
      <c r="M19" s="347">
        <f t="shared" si="25"/>
        <v>7</v>
      </c>
      <c r="N19" s="346">
        <f>SUM(O19:U19)</f>
        <v>8</v>
      </c>
      <c r="O19" s="347">
        <v>1</v>
      </c>
      <c r="P19" s="347">
        <v>0</v>
      </c>
      <c r="Q19" s="347">
        <v>0</v>
      </c>
      <c r="R19" s="347">
        <v>0</v>
      </c>
      <c r="S19" s="347">
        <v>0</v>
      </c>
      <c r="T19" s="347">
        <v>2</v>
      </c>
      <c r="U19" s="347">
        <v>5</v>
      </c>
      <c r="V19" s="346">
        <f>SUM(W19:AC19)</f>
        <v>3</v>
      </c>
      <c r="W19" s="347">
        <v>1</v>
      </c>
      <c r="X19" s="347">
        <v>0</v>
      </c>
      <c r="Y19" s="347">
        <v>0</v>
      </c>
      <c r="Z19" s="347">
        <v>0</v>
      </c>
      <c r="AA19" s="347">
        <v>0</v>
      </c>
      <c r="AB19" s="347">
        <v>0</v>
      </c>
      <c r="AC19" s="349">
        <v>2</v>
      </c>
      <c r="AE19" s="11">
        <f t="shared" si="3"/>
        <v>11</v>
      </c>
      <c r="AF19" s="11">
        <f t="shared" si="4"/>
        <v>8</v>
      </c>
      <c r="AG19" s="11">
        <f t="shared" si="5"/>
        <v>3</v>
      </c>
      <c r="AH19" s="41">
        <f>AE19-F19</f>
        <v>0</v>
      </c>
      <c r="AI19" s="41">
        <f>AF19-N19</f>
        <v>0</v>
      </c>
      <c r="AJ19" s="41">
        <f>AG19-V19</f>
        <v>0</v>
      </c>
    </row>
    <row r="20" spans="2:36" ht="27.9" customHeight="1" x14ac:dyDescent="0.2">
      <c r="B20" s="78"/>
      <c r="C20" s="252"/>
      <c r="D20" s="430"/>
      <c r="E20" s="431"/>
      <c r="F20" s="372"/>
      <c r="G20" s="435">
        <f>IFERROR(G19/$F19,"-")</f>
        <v>0.18181818181818182</v>
      </c>
      <c r="H20" s="435">
        <f t="shared" ref="H20:M20" si="26">IFERROR(H19/$F19,"-")</f>
        <v>0</v>
      </c>
      <c r="I20" s="435">
        <f t="shared" si="26"/>
        <v>0</v>
      </c>
      <c r="J20" s="435">
        <f t="shared" si="26"/>
        <v>0</v>
      </c>
      <c r="K20" s="435">
        <f t="shared" si="26"/>
        <v>0</v>
      </c>
      <c r="L20" s="435">
        <f t="shared" si="26"/>
        <v>0.18181818181818182</v>
      </c>
      <c r="M20" s="356">
        <f t="shared" si="26"/>
        <v>0.63636363636363635</v>
      </c>
      <c r="N20" s="376"/>
      <c r="O20" s="437">
        <f>IFERROR(O19/$N19,"-")</f>
        <v>0.125</v>
      </c>
      <c r="P20" s="437">
        <f t="shared" ref="P20:U20" si="27">IFERROR(P19/$N19,"-")</f>
        <v>0</v>
      </c>
      <c r="Q20" s="437">
        <f t="shared" si="27"/>
        <v>0</v>
      </c>
      <c r="R20" s="437">
        <f t="shared" si="27"/>
        <v>0</v>
      </c>
      <c r="S20" s="437">
        <f t="shared" si="27"/>
        <v>0</v>
      </c>
      <c r="T20" s="437">
        <f t="shared" si="27"/>
        <v>0.25</v>
      </c>
      <c r="U20" s="356">
        <f t="shared" si="27"/>
        <v>0.625</v>
      </c>
      <c r="V20" s="376"/>
      <c r="W20" s="435">
        <f>IFERROR(W19/$V19,"-")</f>
        <v>0.33333333333333331</v>
      </c>
      <c r="X20" s="435">
        <f t="shared" ref="X20:AC20" si="28">IFERROR(X19/$V19,"-")</f>
        <v>0</v>
      </c>
      <c r="Y20" s="435">
        <f t="shared" si="28"/>
        <v>0</v>
      </c>
      <c r="Z20" s="435">
        <f t="shared" si="28"/>
        <v>0</v>
      </c>
      <c r="AA20" s="435">
        <f t="shared" si="28"/>
        <v>0</v>
      </c>
      <c r="AB20" s="435">
        <f t="shared" si="28"/>
        <v>0</v>
      </c>
      <c r="AC20" s="357">
        <f t="shared" si="28"/>
        <v>0.66666666666666663</v>
      </c>
      <c r="AE20" s="51">
        <f t="shared" si="3"/>
        <v>1</v>
      </c>
      <c r="AF20" s="51">
        <f t="shared" si="4"/>
        <v>1</v>
      </c>
      <c r="AG20" s="51">
        <f t="shared" si="5"/>
        <v>1</v>
      </c>
      <c r="AH20" s="41">
        <f t="shared" ref="AH20:AJ20" si="29">1-AE20</f>
        <v>0</v>
      </c>
      <c r="AI20" s="41">
        <f t="shared" si="29"/>
        <v>0</v>
      </c>
      <c r="AJ20" s="41">
        <f t="shared" si="29"/>
        <v>0</v>
      </c>
    </row>
    <row r="21" spans="2:36" ht="27.9" customHeight="1" x14ac:dyDescent="0.2">
      <c r="B21" s="78"/>
      <c r="C21" s="248" t="s">
        <v>298</v>
      </c>
      <c r="D21" s="425">
        <f>[1]表1!U26</f>
        <v>8</v>
      </c>
      <c r="E21" s="434">
        <f>[1]表1!W26</f>
        <v>6</v>
      </c>
      <c r="F21" s="346">
        <f>SUM(G21:M21)</f>
        <v>25</v>
      </c>
      <c r="G21" s="347">
        <f t="shared" ref="G21:M21" si="30">O21+W21</f>
        <v>1</v>
      </c>
      <c r="H21" s="347">
        <f t="shared" si="30"/>
        <v>3</v>
      </c>
      <c r="I21" s="347">
        <f t="shared" si="30"/>
        <v>2</v>
      </c>
      <c r="J21" s="347">
        <f t="shared" si="30"/>
        <v>4</v>
      </c>
      <c r="K21" s="347">
        <f t="shared" si="30"/>
        <v>15</v>
      </c>
      <c r="L21" s="347">
        <f t="shared" si="30"/>
        <v>0</v>
      </c>
      <c r="M21" s="347">
        <f t="shared" si="30"/>
        <v>0</v>
      </c>
      <c r="N21" s="375">
        <f>SUM(O21:U21)</f>
        <v>24</v>
      </c>
      <c r="O21" s="347">
        <v>1</v>
      </c>
      <c r="P21" s="347">
        <v>3</v>
      </c>
      <c r="Q21" s="347">
        <v>2</v>
      </c>
      <c r="R21" s="347">
        <v>3</v>
      </c>
      <c r="S21" s="347">
        <v>15</v>
      </c>
      <c r="T21" s="347">
        <v>0</v>
      </c>
      <c r="U21" s="347">
        <v>0</v>
      </c>
      <c r="V21" s="375">
        <f>SUM(W21:AC21)</f>
        <v>1</v>
      </c>
      <c r="W21" s="347">
        <v>0</v>
      </c>
      <c r="X21" s="347">
        <v>0</v>
      </c>
      <c r="Y21" s="347">
        <v>0</v>
      </c>
      <c r="Z21" s="347">
        <v>1</v>
      </c>
      <c r="AA21" s="347">
        <v>0</v>
      </c>
      <c r="AB21" s="347">
        <v>0</v>
      </c>
      <c r="AC21" s="349">
        <v>0</v>
      </c>
      <c r="AE21" s="11">
        <f t="shared" si="3"/>
        <v>25</v>
      </c>
      <c r="AF21" s="11">
        <f t="shared" si="4"/>
        <v>24</v>
      </c>
      <c r="AG21" s="11">
        <f t="shared" si="5"/>
        <v>1</v>
      </c>
      <c r="AH21" s="41">
        <f>AE21-F21</f>
        <v>0</v>
      </c>
      <c r="AI21" s="41">
        <f>AF21-N21</f>
        <v>0</v>
      </c>
      <c r="AJ21" s="41">
        <f>AG21-V21</f>
        <v>0</v>
      </c>
    </row>
    <row r="22" spans="2:36" ht="27.9" customHeight="1" x14ac:dyDescent="0.2">
      <c r="B22" s="78"/>
      <c r="C22" s="252"/>
      <c r="D22" s="430"/>
      <c r="E22" s="431"/>
      <c r="F22" s="365"/>
      <c r="G22" s="437">
        <f>IFERROR(G21/$F21,"-")</f>
        <v>0.04</v>
      </c>
      <c r="H22" s="437">
        <f t="shared" ref="H22:M22" si="31">IFERROR(H21/$F21,"-")</f>
        <v>0.12</v>
      </c>
      <c r="I22" s="437">
        <f t="shared" si="31"/>
        <v>0.08</v>
      </c>
      <c r="J22" s="437">
        <f t="shared" si="31"/>
        <v>0.16</v>
      </c>
      <c r="K22" s="437">
        <f t="shared" si="31"/>
        <v>0.6</v>
      </c>
      <c r="L22" s="437">
        <f t="shared" si="31"/>
        <v>0</v>
      </c>
      <c r="M22" s="356">
        <f t="shared" si="31"/>
        <v>0</v>
      </c>
      <c r="N22" s="367"/>
      <c r="O22" s="437">
        <f>IFERROR(O21/$N21,"-")</f>
        <v>4.1666666666666664E-2</v>
      </c>
      <c r="P22" s="437">
        <f t="shared" ref="P22:U22" si="32">IFERROR(P21/$N21,"-")</f>
        <v>0.125</v>
      </c>
      <c r="Q22" s="437">
        <f t="shared" si="32"/>
        <v>8.3333333333333329E-2</v>
      </c>
      <c r="R22" s="437">
        <f t="shared" si="32"/>
        <v>0.125</v>
      </c>
      <c r="S22" s="437">
        <f t="shared" si="32"/>
        <v>0.625</v>
      </c>
      <c r="T22" s="437">
        <f t="shared" si="32"/>
        <v>0</v>
      </c>
      <c r="U22" s="356">
        <f t="shared" si="32"/>
        <v>0</v>
      </c>
      <c r="V22" s="365"/>
      <c r="W22" s="442">
        <f>IFERROR(W21/$V21,"-")</f>
        <v>0</v>
      </c>
      <c r="X22" s="442">
        <f t="shared" ref="X22:AC22" si="33">IFERROR(X21/$V21,"-")</f>
        <v>0</v>
      </c>
      <c r="Y22" s="442">
        <f t="shared" si="33"/>
        <v>0</v>
      </c>
      <c r="Z22" s="442">
        <f t="shared" si="33"/>
        <v>1</v>
      </c>
      <c r="AA22" s="442">
        <f t="shared" si="33"/>
        <v>0</v>
      </c>
      <c r="AB22" s="442">
        <f t="shared" si="33"/>
        <v>0</v>
      </c>
      <c r="AC22" s="443">
        <f t="shared" si="33"/>
        <v>0</v>
      </c>
      <c r="AE22" s="51">
        <f t="shared" si="3"/>
        <v>1</v>
      </c>
      <c r="AF22" s="51">
        <f t="shared" si="4"/>
        <v>1</v>
      </c>
      <c r="AG22" s="51">
        <f t="shared" si="5"/>
        <v>1</v>
      </c>
      <c r="AH22" s="41">
        <f t="shared" ref="AH22:AI22" si="34">1-AE22</f>
        <v>0</v>
      </c>
      <c r="AI22" s="41">
        <f t="shared" si="34"/>
        <v>0</v>
      </c>
      <c r="AJ22" s="41">
        <f>1-AG22</f>
        <v>0</v>
      </c>
    </row>
    <row r="23" spans="2:36" ht="27.9" customHeight="1" x14ac:dyDescent="0.2">
      <c r="B23" s="78"/>
      <c r="C23" s="248" t="s">
        <v>299</v>
      </c>
      <c r="D23" s="425">
        <f>[1]表1!U29</f>
        <v>142</v>
      </c>
      <c r="E23" s="434">
        <f>[1]表1!W29</f>
        <v>122</v>
      </c>
      <c r="F23" s="346">
        <f>SUM(G23:M23)</f>
        <v>107</v>
      </c>
      <c r="G23" s="347">
        <f t="shared" ref="G23:M23" si="35">O23+W23</f>
        <v>14</v>
      </c>
      <c r="H23" s="347">
        <f t="shared" si="35"/>
        <v>12</v>
      </c>
      <c r="I23" s="347">
        <f t="shared" si="35"/>
        <v>13</v>
      </c>
      <c r="J23" s="347">
        <f t="shared" si="35"/>
        <v>12</v>
      </c>
      <c r="K23" s="347">
        <f t="shared" si="35"/>
        <v>27</v>
      </c>
      <c r="L23" s="347">
        <f t="shared" si="35"/>
        <v>0</v>
      </c>
      <c r="M23" s="347">
        <f t="shared" si="35"/>
        <v>29</v>
      </c>
      <c r="N23" s="346">
        <f>SUM(O23:U23)</f>
        <v>87</v>
      </c>
      <c r="O23" s="347">
        <v>13</v>
      </c>
      <c r="P23" s="347">
        <v>12</v>
      </c>
      <c r="Q23" s="347">
        <v>12</v>
      </c>
      <c r="R23" s="347">
        <v>11</v>
      </c>
      <c r="S23" s="347">
        <v>26</v>
      </c>
      <c r="T23" s="347">
        <v>0</v>
      </c>
      <c r="U23" s="347">
        <v>13</v>
      </c>
      <c r="V23" s="346">
        <f>SUM(W23:AC23)</f>
        <v>20</v>
      </c>
      <c r="W23" s="347">
        <v>1</v>
      </c>
      <c r="X23" s="347">
        <v>0</v>
      </c>
      <c r="Y23" s="347">
        <v>1</v>
      </c>
      <c r="Z23" s="347">
        <v>1</v>
      </c>
      <c r="AA23" s="347">
        <v>1</v>
      </c>
      <c r="AB23" s="347">
        <v>0</v>
      </c>
      <c r="AC23" s="349">
        <v>16</v>
      </c>
      <c r="AE23" s="11">
        <f t="shared" si="3"/>
        <v>107</v>
      </c>
      <c r="AF23" s="11">
        <f t="shared" si="4"/>
        <v>87</v>
      </c>
      <c r="AG23" s="11">
        <f t="shared" si="5"/>
        <v>20</v>
      </c>
      <c r="AH23" s="41">
        <f>AE23-F23</f>
        <v>0</v>
      </c>
      <c r="AI23" s="41">
        <f>AF23-N23</f>
        <v>0</v>
      </c>
      <c r="AJ23" s="41">
        <f>AG23-V23</f>
        <v>0</v>
      </c>
    </row>
    <row r="24" spans="2:36" ht="27.9" customHeight="1" thickBot="1" x14ac:dyDescent="0.25">
      <c r="B24" s="98"/>
      <c r="C24" s="318"/>
      <c r="D24" s="430"/>
      <c r="E24" s="431"/>
      <c r="F24" s="351"/>
      <c r="G24" s="352">
        <f>IFERROR(G23/$F23,"-")</f>
        <v>0.13084112149532709</v>
      </c>
      <c r="H24" s="352">
        <f t="shared" ref="H24:M24" si="36">IFERROR(H23/$F23,"-")</f>
        <v>0.11214953271028037</v>
      </c>
      <c r="I24" s="352">
        <f t="shared" si="36"/>
        <v>0.12149532710280374</v>
      </c>
      <c r="J24" s="352">
        <f t="shared" si="36"/>
        <v>0.11214953271028037</v>
      </c>
      <c r="K24" s="352">
        <f t="shared" si="36"/>
        <v>0.25233644859813081</v>
      </c>
      <c r="L24" s="352">
        <f t="shared" si="36"/>
        <v>0</v>
      </c>
      <c r="M24" s="398">
        <f t="shared" si="36"/>
        <v>0.27102803738317754</v>
      </c>
      <c r="N24" s="354"/>
      <c r="O24" s="352">
        <f>IFERROR(O23/$N23,"-")</f>
        <v>0.14942528735632185</v>
      </c>
      <c r="P24" s="352">
        <f t="shared" ref="P24:U24" si="37">IFERROR(P23/$N23,"-")</f>
        <v>0.13793103448275862</v>
      </c>
      <c r="Q24" s="352">
        <f t="shared" si="37"/>
        <v>0.13793103448275862</v>
      </c>
      <c r="R24" s="352">
        <f t="shared" si="37"/>
        <v>0.12643678160919541</v>
      </c>
      <c r="S24" s="352">
        <f t="shared" si="37"/>
        <v>0.2988505747126437</v>
      </c>
      <c r="T24" s="352">
        <f t="shared" si="37"/>
        <v>0</v>
      </c>
      <c r="U24" s="398">
        <f t="shared" si="37"/>
        <v>0.14942528735632185</v>
      </c>
      <c r="V24" s="351"/>
      <c r="W24" s="352">
        <f>IFERROR(W23/$V23,"-")</f>
        <v>0.05</v>
      </c>
      <c r="X24" s="352">
        <f t="shared" ref="X24:AC24" si="38">IFERROR(X23/$V23,"-")</f>
        <v>0</v>
      </c>
      <c r="Y24" s="352">
        <f t="shared" si="38"/>
        <v>0.05</v>
      </c>
      <c r="Z24" s="352">
        <f t="shared" si="38"/>
        <v>0.05</v>
      </c>
      <c r="AA24" s="352">
        <f t="shared" si="38"/>
        <v>0.05</v>
      </c>
      <c r="AB24" s="352">
        <f t="shared" si="38"/>
        <v>0</v>
      </c>
      <c r="AC24" s="459">
        <f t="shared" si="38"/>
        <v>0.8</v>
      </c>
      <c r="AE24" s="51">
        <f t="shared" si="3"/>
        <v>1</v>
      </c>
      <c r="AF24" s="51">
        <f t="shared" si="4"/>
        <v>1</v>
      </c>
      <c r="AG24" s="51">
        <f t="shared" si="5"/>
        <v>1</v>
      </c>
      <c r="AH24" s="41">
        <f t="shared" ref="AH24:AJ24" si="39">1-AE24</f>
        <v>0</v>
      </c>
      <c r="AI24" s="41">
        <f>1-AF24</f>
        <v>0</v>
      </c>
      <c r="AJ24" s="41">
        <f t="shared" si="39"/>
        <v>0</v>
      </c>
    </row>
    <row r="25" spans="2:36" ht="27.9" customHeight="1" thickTop="1" x14ac:dyDescent="0.2">
      <c r="B25" s="70" t="s">
        <v>224</v>
      </c>
      <c r="C25" s="252" t="s">
        <v>300</v>
      </c>
      <c r="D25" s="428">
        <f>[1]表1!U32</f>
        <v>69</v>
      </c>
      <c r="E25" s="429">
        <f>[1]表1!W32</f>
        <v>45</v>
      </c>
      <c r="F25" s="375">
        <f>SUM(G25:M25)</f>
        <v>5</v>
      </c>
      <c r="G25" s="385">
        <f t="shared" ref="G25:M25" si="40">O25+W25</f>
        <v>2</v>
      </c>
      <c r="H25" s="385">
        <f t="shared" si="40"/>
        <v>1</v>
      </c>
      <c r="I25" s="385">
        <f t="shared" si="40"/>
        <v>0</v>
      </c>
      <c r="J25" s="385">
        <f t="shared" si="40"/>
        <v>0</v>
      </c>
      <c r="K25" s="385">
        <f t="shared" si="40"/>
        <v>0</v>
      </c>
      <c r="L25" s="385">
        <f t="shared" si="40"/>
        <v>0</v>
      </c>
      <c r="M25" s="385">
        <f t="shared" si="40"/>
        <v>2</v>
      </c>
      <c r="N25" s="375">
        <f>SUM(O25:U25)</f>
        <v>4</v>
      </c>
      <c r="O25" s="385">
        <v>1</v>
      </c>
      <c r="P25" s="385">
        <v>1</v>
      </c>
      <c r="Q25" s="385">
        <v>0</v>
      </c>
      <c r="R25" s="385">
        <v>0</v>
      </c>
      <c r="S25" s="385">
        <v>0</v>
      </c>
      <c r="T25" s="385">
        <v>0</v>
      </c>
      <c r="U25" s="385">
        <v>2</v>
      </c>
      <c r="V25" s="360">
        <f>SUM(W25:AC25)</f>
        <v>1</v>
      </c>
      <c r="W25" s="361">
        <v>1</v>
      </c>
      <c r="X25" s="361">
        <v>0</v>
      </c>
      <c r="Y25" s="361">
        <v>0</v>
      </c>
      <c r="Z25" s="361">
        <v>0</v>
      </c>
      <c r="AA25" s="361">
        <v>0</v>
      </c>
      <c r="AB25" s="361">
        <v>0</v>
      </c>
      <c r="AC25" s="362">
        <v>0</v>
      </c>
      <c r="AE25" s="11">
        <f t="shared" si="3"/>
        <v>5</v>
      </c>
      <c r="AF25" s="11">
        <f t="shared" si="4"/>
        <v>4</v>
      </c>
      <c r="AG25" s="11">
        <f t="shared" si="5"/>
        <v>1</v>
      </c>
      <c r="AH25" s="41">
        <f>AE25-F25</f>
        <v>0</v>
      </c>
      <c r="AI25" s="41">
        <f>AF25-N25</f>
        <v>0</v>
      </c>
      <c r="AJ25" s="41">
        <f>AG25-V25</f>
        <v>0</v>
      </c>
    </row>
    <row r="26" spans="2:36" ht="27.9" customHeight="1" x14ac:dyDescent="0.2">
      <c r="B26" s="78"/>
      <c r="C26" s="252"/>
      <c r="D26" s="430"/>
      <c r="E26" s="431"/>
      <c r="F26" s="365"/>
      <c r="G26" s="437">
        <f>IFERROR(G25/$F25,"-")</f>
        <v>0.4</v>
      </c>
      <c r="H26" s="437">
        <f t="shared" ref="H26:M26" si="41">IFERROR(H25/$F25,"-")</f>
        <v>0.2</v>
      </c>
      <c r="I26" s="437">
        <f t="shared" si="41"/>
        <v>0</v>
      </c>
      <c r="J26" s="437">
        <f t="shared" si="41"/>
        <v>0</v>
      </c>
      <c r="K26" s="437">
        <f t="shared" si="41"/>
        <v>0</v>
      </c>
      <c r="L26" s="437">
        <f t="shared" si="41"/>
        <v>0</v>
      </c>
      <c r="M26" s="437">
        <f t="shared" si="41"/>
        <v>0.4</v>
      </c>
      <c r="N26" s="365"/>
      <c r="O26" s="373">
        <f>IFERROR(O25/$N25,"-")</f>
        <v>0.25</v>
      </c>
      <c r="P26" s="373">
        <f t="shared" ref="P26:U26" si="42">IFERROR(P25/$N25,"-")</f>
        <v>0.25</v>
      </c>
      <c r="Q26" s="373">
        <f t="shared" si="42"/>
        <v>0</v>
      </c>
      <c r="R26" s="373">
        <f t="shared" si="42"/>
        <v>0</v>
      </c>
      <c r="S26" s="373">
        <f t="shared" si="42"/>
        <v>0</v>
      </c>
      <c r="T26" s="373">
        <f t="shared" si="42"/>
        <v>0</v>
      </c>
      <c r="U26" s="373">
        <f t="shared" si="42"/>
        <v>0.5</v>
      </c>
      <c r="V26" s="372"/>
      <c r="W26" s="373">
        <f>IFERROR(W25/$V25,"-")</f>
        <v>1</v>
      </c>
      <c r="X26" s="373">
        <f t="shared" ref="X26:AC26" si="43">IFERROR(X25/$V25,"-")</f>
        <v>0</v>
      </c>
      <c r="Y26" s="373">
        <f t="shared" si="43"/>
        <v>0</v>
      </c>
      <c r="Z26" s="373">
        <f t="shared" si="43"/>
        <v>0</v>
      </c>
      <c r="AA26" s="373">
        <f t="shared" si="43"/>
        <v>0</v>
      </c>
      <c r="AB26" s="373">
        <f t="shared" si="43"/>
        <v>0</v>
      </c>
      <c r="AC26" s="389">
        <f t="shared" si="43"/>
        <v>0</v>
      </c>
      <c r="AE26" s="51">
        <f t="shared" si="3"/>
        <v>1</v>
      </c>
      <c r="AF26" s="51">
        <f t="shared" si="4"/>
        <v>1</v>
      </c>
      <c r="AG26" s="51">
        <f t="shared" si="5"/>
        <v>1</v>
      </c>
      <c r="AH26" s="41">
        <f>1-AE26</f>
        <v>0</v>
      </c>
      <c r="AI26" s="41">
        <f t="shared" ref="AI26:AJ26" si="44">1-AF26</f>
        <v>0</v>
      </c>
      <c r="AJ26" s="41">
        <f t="shared" si="44"/>
        <v>0</v>
      </c>
    </row>
    <row r="27" spans="2:36" ht="27.9" customHeight="1" x14ac:dyDescent="0.2">
      <c r="B27" s="78"/>
      <c r="C27" s="248" t="s">
        <v>301</v>
      </c>
      <c r="D27" s="425">
        <f>[1]表1!U35</f>
        <v>157</v>
      </c>
      <c r="E27" s="434">
        <f>[1]表1!W35</f>
        <v>112</v>
      </c>
      <c r="F27" s="346">
        <f>SUM(G27:M27)</f>
        <v>14</v>
      </c>
      <c r="G27" s="347">
        <f t="shared" ref="G27:M27" si="45">O27+W27</f>
        <v>0</v>
      </c>
      <c r="H27" s="347">
        <f t="shared" si="45"/>
        <v>0</v>
      </c>
      <c r="I27" s="347">
        <f t="shared" si="45"/>
        <v>0</v>
      </c>
      <c r="J27" s="347">
        <f t="shared" si="45"/>
        <v>1</v>
      </c>
      <c r="K27" s="347">
        <f t="shared" si="45"/>
        <v>5</v>
      </c>
      <c r="L27" s="347">
        <f t="shared" si="45"/>
        <v>0</v>
      </c>
      <c r="M27" s="347">
        <f t="shared" si="45"/>
        <v>8</v>
      </c>
      <c r="N27" s="346">
        <f>SUM(O27:U27)</f>
        <v>12</v>
      </c>
      <c r="O27" s="347">
        <v>0</v>
      </c>
      <c r="P27" s="347">
        <v>0</v>
      </c>
      <c r="Q27" s="347">
        <v>0</v>
      </c>
      <c r="R27" s="347">
        <v>1</v>
      </c>
      <c r="S27" s="347">
        <v>4</v>
      </c>
      <c r="T27" s="347">
        <v>0</v>
      </c>
      <c r="U27" s="347">
        <v>7</v>
      </c>
      <c r="V27" s="375">
        <f>SUM(W27:AC27)</f>
        <v>2</v>
      </c>
      <c r="W27" s="347">
        <v>0</v>
      </c>
      <c r="X27" s="347">
        <v>0</v>
      </c>
      <c r="Y27" s="347">
        <v>0</v>
      </c>
      <c r="Z27" s="347">
        <v>0</v>
      </c>
      <c r="AA27" s="347">
        <v>1</v>
      </c>
      <c r="AB27" s="347">
        <v>0</v>
      </c>
      <c r="AC27" s="349">
        <v>1</v>
      </c>
      <c r="AE27" s="11">
        <f t="shared" si="3"/>
        <v>14</v>
      </c>
      <c r="AF27" s="11">
        <f t="shared" si="4"/>
        <v>12</v>
      </c>
      <c r="AG27" s="11">
        <f t="shared" si="5"/>
        <v>2</v>
      </c>
      <c r="AH27" s="41">
        <f>AE27-F27</f>
        <v>0</v>
      </c>
      <c r="AI27" s="41">
        <f>AF27-N27</f>
        <v>0</v>
      </c>
      <c r="AJ27" s="41">
        <f>AG27-V27</f>
        <v>0</v>
      </c>
    </row>
    <row r="28" spans="2:36" ht="27.9" customHeight="1" x14ac:dyDescent="0.2">
      <c r="B28" s="78"/>
      <c r="C28" s="252"/>
      <c r="D28" s="430"/>
      <c r="E28" s="431"/>
      <c r="F28" s="372"/>
      <c r="G28" s="437">
        <f>IFERROR(G27/$F27,"-")</f>
        <v>0</v>
      </c>
      <c r="H28" s="437">
        <f t="shared" ref="H28:M28" si="46">IFERROR(H27/$F27,"-")</f>
        <v>0</v>
      </c>
      <c r="I28" s="437">
        <f t="shared" si="46"/>
        <v>0</v>
      </c>
      <c r="J28" s="437">
        <f t="shared" si="46"/>
        <v>7.1428571428571425E-2</v>
      </c>
      <c r="K28" s="437">
        <f t="shared" si="46"/>
        <v>0.35714285714285715</v>
      </c>
      <c r="L28" s="437">
        <f t="shared" si="46"/>
        <v>0</v>
      </c>
      <c r="M28" s="356">
        <f t="shared" si="46"/>
        <v>0.5714285714285714</v>
      </c>
      <c r="N28" s="372"/>
      <c r="O28" s="437">
        <f>IFERROR(O27/$N27,"-")</f>
        <v>0</v>
      </c>
      <c r="P28" s="437">
        <f t="shared" ref="P28:U28" si="47">IFERROR(P27/$N27,"-")</f>
        <v>0</v>
      </c>
      <c r="Q28" s="437">
        <f t="shared" si="47"/>
        <v>0</v>
      </c>
      <c r="R28" s="437">
        <f t="shared" si="47"/>
        <v>8.3333333333333329E-2</v>
      </c>
      <c r="S28" s="437">
        <f t="shared" si="47"/>
        <v>0.33333333333333331</v>
      </c>
      <c r="T28" s="437">
        <f t="shared" si="47"/>
        <v>0</v>
      </c>
      <c r="U28" s="445">
        <f t="shared" si="47"/>
        <v>0.58333333333333337</v>
      </c>
      <c r="V28" s="372"/>
      <c r="W28" s="392">
        <f>IFERROR(W27/$V27,"-")</f>
        <v>0</v>
      </c>
      <c r="X28" s="392">
        <f t="shared" ref="X28:AC28" si="48">IFERROR(X27/$V27,"-")</f>
        <v>0</v>
      </c>
      <c r="Y28" s="392">
        <f t="shared" si="48"/>
        <v>0</v>
      </c>
      <c r="Z28" s="392">
        <f t="shared" si="48"/>
        <v>0</v>
      </c>
      <c r="AA28" s="392">
        <f t="shared" si="48"/>
        <v>0.5</v>
      </c>
      <c r="AB28" s="392">
        <f t="shared" si="48"/>
        <v>0</v>
      </c>
      <c r="AC28" s="357">
        <f t="shared" si="48"/>
        <v>0.5</v>
      </c>
      <c r="AE28" s="51">
        <f t="shared" si="3"/>
        <v>1</v>
      </c>
      <c r="AF28" s="51">
        <f t="shared" si="4"/>
        <v>1</v>
      </c>
      <c r="AG28" s="51">
        <f t="shared" si="5"/>
        <v>1</v>
      </c>
      <c r="AH28" s="41">
        <f t="shared" ref="AH28:AJ28" si="49">1-AE28</f>
        <v>0</v>
      </c>
      <c r="AI28" s="41">
        <f t="shared" si="49"/>
        <v>0</v>
      </c>
      <c r="AJ28" s="41">
        <f t="shared" si="49"/>
        <v>0</v>
      </c>
    </row>
    <row r="29" spans="2:36" ht="27.9" customHeight="1" x14ac:dyDescent="0.2">
      <c r="B29" s="78"/>
      <c r="C29" s="248" t="s">
        <v>302</v>
      </c>
      <c r="D29" s="425">
        <f>[1]表1!U38</f>
        <v>51</v>
      </c>
      <c r="E29" s="434">
        <f>[1]表1!W38</f>
        <v>41</v>
      </c>
      <c r="F29" s="346">
        <f>SUM(G29:M29)</f>
        <v>19</v>
      </c>
      <c r="G29" s="347">
        <f t="shared" ref="G29:M29" si="50">O29+W29</f>
        <v>1</v>
      </c>
      <c r="H29" s="347">
        <f t="shared" si="50"/>
        <v>5</v>
      </c>
      <c r="I29" s="347">
        <f t="shared" si="50"/>
        <v>0</v>
      </c>
      <c r="J29" s="347">
        <f t="shared" si="50"/>
        <v>2</v>
      </c>
      <c r="K29" s="347">
        <f t="shared" si="50"/>
        <v>7</v>
      </c>
      <c r="L29" s="347">
        <f t="shared" si="50"/>
        <v>2</v>
      </c>
      <c r="M29" s="347">
        <f t="shared" si="50"/>
        <v>2</v>
      </c>
      <c r="N29" s="346">
        <f>SUM(O29:U29)</f>
        <v>17</v>
      </c>
      <c r="O29" s="347">
        <v>0</v>
      </c>
      <c r="P29" s="347">
        <v>5</v>
      </c>
      <c r="Q29" s="347">
        <v>0</v>
      </c>
      <c r="R29" s="347">
        <v>2</v>
      </c>
      <c r="S29" s="347">
        <v>6</v>
      </c>
      <c r="T29" s="347">
        <v>2</v>
      </c>
      <c r="U29" s="347">
        <v>2</v>
      </c>
      <c r="V29" s="346">
        <f>SUM(W29:AC29)</f>
        <v>2</v>
      </c>
      <c r="W29" s="347">
        <v>1</v>
      </c>
      <c r="X29" s="347">
        <v>0</v>
      </c>
      <c r="Y29" s="347">
        <v>0</v>
      </c>
      <c r="Z29" s="347">
        <v>0</v>
      </c>
      <c r="AA29" s="347">
        <v>1</v>
      </c>
      <c r="AB29" s="347">
        <v>0</v>
      </c>
      <c r="AC29" s="349">
        <v>0</v>
      </c>
      <c r="AE29" s="11">
        <f t="shared" si="3"/>
        <v>19</v>
      </c>
      <c r="AF29" s="11">
        <f t="shared" si="4"/>
        <v>17</v>
      </c>
      <c r="AG29" s="11">
        <f t="shared" si="5"/>
        <v>2</v>
      </c>
      <c r="AH29" s="41">
        <f>AE29-F29</f>
        <v>0</v>
      </c>
      <c r="AI29" s="41">
        <f>AF29-N29</f>
        <v>0</v>
      </c>
      <c r="AJ29" s="41">
        <f>AG29-V29</f>
        <v>0</v>
      </c>
    </row>
    <row r="30" spans="2:36" ht="27.9" customHeight="1" x14ac:dyDescent="0.2">
      <c r="B30" s="78"/>
      <c r="C30" s="252"/>
      <c r="D30" s="430"/>
      <c r="E30" s="431"/>
      <c r="F30" s="372"/>
      <c r="G30" s="435">
        <f>IFERROR(G29/$F29,"-")</f>
        <v>5.2631578947368418E-2</v>
      </c>
      <c r="H30" s="435">
        <f t="shared" ref="H30:M30" si="51">IFERROR(H29/$F29,"-")</f>
        <v>0.26315789473684209</v>
      </c>
      <c r="I30" s="435">
        <f t="shared" si="51"/>
        <v>0</v>
      </c>
      <c r="J30" s="435">
        <f t="shared" si="51"/>
        <v>0.10526315789473684</v>
      </c>
      <c r="K30" s="435">
        <f t="shared" si="51"/>
        <v>0.36842105263157893</v>
      </c>
      <c r="L30" s="435">
        <f t="shared" si="51"/>
        <v>0.10526315789473684</v>
      </c>
      <c r="M30" s="356">
        <f t="shared" si="51"/>
        <v>0.10526315789473684</v>
      </c>
      <c r="N30" s="372"/>
      <c r="O30" s="435">
        <f>IFERROR(O29/$N29,"-")</f>
        <v>0</v>
      </c>
      <c r="P30" s="435">
        <f>IFERROR(P29/$N29,"-")</f>
        <v>0.29411764705882354</v>
      </c>
      <c r="Q30" s="435">
        <f>IFERROR(Q29/$N29,"-")</f>
        <v>0</v>
      </c>
      <c r="R30" s="435">
        <f>IFERROR(R29/$N29,"-")</f>
        <v>0.11764705882352941</v>
      </c>
      <c r="S30" s="435">
        <f>IFERROR(S29/$N29,"-")</f>
        <v>0.35294117647058826</v>
      </c>
      <c r="T30" s="435">
        <f t="shared" ref="T30:U30" si="52">IFERROR(T29/$N29,"-")</f>
        <v>0.11764705882352941</v>
      </c>
      <c r="U30" s="442">
        <f t="shared" si="52"/>
        <v>0.11764705882352941</v>
      </c>
      <c r="V30" s="372"/>
      <c r="W30" s="322">
        <f>IFERROR(W29/$V29,"-")</f>
        <v>0.5</v>
      </c>
      <c r="X30" s="322">
        <f t="shared" ref="X30:AC30" si="53">IFERROR(X29/$V29,"-")</f>
        <v>0</v>
      </c>
      <c r="Y30" s="322">
        <f t="shared" si="53"/>
        <v>0</v>
      </c>
      <c r="Z30" s="322">
        <f t="shared" si="53"/>
        <v>0</v>
      </c>
      <c r="AA30" s="322">
        <f t="shared" si="53"/>
        <v>0.5</v>
      </c>
      <c r="AB30" s="322">
        <f t="shared" si="53"/>
        <v>0</v>
      </c>
      <c r="AC30" s="357">
        <f t="shared" si="53"/>
        <v>0</v>
      </c>
      <c r="AE30" s="51">
        <f t="shared" si="3"/>
        <v>1</v>
      </c>
      <c r="AF30" s="51">
        <f t="shared" si="4"/>
        <v>1</v>
      </c>
      <c r="AG30" s="51">
        <f t="shared" si="5"/>
        <v>1</v>
      </c>
      <c r="AH30" s="41">
        <f t="shared" ref="AH30:AJ30" si="54">1-AE30</f>
        <v>0</v>
      </c>
      <c r="AI30" s="41">
        <f t="shared" si="54"/>
        <v>0</v>
      </c>
      <c r="AJ30" s="41">
        <f t="shared" si="54"/>
        <v>0</v>
      </c>
    </row>
    <row r="31" spans="2:36" ht="27.9" customHeight="1" x14ac:dyDescent="0.2">
      <c r="B31" s="78"/>
      <c r="C31" s="248" t="s">
        <v>303</v>
      </c>
      <c r="D31" s="425">
        <f>[1]表1!U41</f>
        <v>26</v>
      </c>
      <c r="E31" s="434">
        <f>[1]表1!W41</f>
        <v>24</v>
      </c>
      <c r="F31" s="346">
        <f>SUM(G31:M31)</f>
        <v>11</v>
      </c>
      <c r="G31" s="347">
        <f t="shared" ref="G31:M31" si="55">O31+W31</f>
        <v>0</v>
      </c>
      <c r="H31" s="347">
        <f t="shared" si="55"/>
        <v>0</v>
      </c>
      <c r="I31" s="347">
        <f t="shared" si="55"/>
        <v>0</v>
      </c>
      <c r="J31" s="347">
        <f t="shared" si="55"/>
        <v>0</v>
      </c>
      <c r="K31" s="347">
        <f t="shared" si="55"/>
        <v>0</v>
      </c>
      <c r="L31" s="347">
        <f t="shared" si="55"/>
        <v>0</v>
      </c>
      <c r="M31" s="347">
        <f t="shared" si="55"/>
        <v>11</v>
      </c>
      <c r="N31" s="375">
        <f>SUM(O31:U31)</f>
        <v>9</v>
      </c>
      <c r="O31" s="347">
        <v>0</v>
      </c>
      <c r="P31" s="347">
        <v>0</v>
      </c>
      <c r="Q31" s="347">
        <v>0</v>
      </c>
      <c r="R31" s="347">
        <v>0</v>
      </c>
      <c r="S31" s="347">
        <v>0</v>
      </c>
      <c r="T31" s="347">
        <v>0</v>
      </c>
      <c r="U31" s="347">
        <v>9</v>
      </c>
      <c r="V31" s="375">
        <f>SUM(W31:AC31)</f>
        <v>2</v>
      </c>
      <c r="W31" s="347">
        <v>0</v>
      </c>
      <c r="X31" s="347">
        <v>0</v>
      </c>
      <c r="Y31" s="347">
        <v>0</v>
      </c>
      <c r="Z31" s="347">
        <v>0</v>
      </c>
      <c r="AA31" s="347">
        <v>0</v>
      </c>
      <c r="AB31" s="347">
        <v>0</v>
      </c>
      <c r="AC31" s="349">
        <v>2</v>
      </c>
      <c r="AE31" s="11">
        <f t="shared" si="3"/>
        <v>11</v>
      </c>
      <c r="AF31" s="11">
        <f t="shared" si="4"/>
        <v>9</v>
      </c>
      <c r="AG31" s="11">
        <f t="shared" si="5"/>
        <v>2</v>
      </c>
      <c r="AH31" s="41">
        <f>AE31-F31</f>
        <v>0</v>
      </c>
      <c r="AI31" s="41">
        <f>AF31-N31</f>
        <v>0</v>
      </c>
      <c r="AJ31" s="41">
        <f>AG31-V31</f>
        <v>0</v>
      </c>
    </row>
    <row r="32" spans="2:36" ht="27.9" customHeight="1" x14ac:dyDescent="0.2">
      <c r="B32" s="78"/>
      <c r="C32" s="252"/>
      <c r="D32" s="430"/>
      <c r="E32" s="431"/>
      <c r="F32" s="365"/>
      <c r="G32" s="437">
        <f>IFERROR(G31/$F31,"-")</f>
        <v>0</v>
      </c>
      <c r="H32" s="437">
        <f>IFERROR(H31/$F31,"-")</f>
        <v>0</v>
      </c>
      <c r="I32" s="437">
        <f t="shared" ref="I32:M32" si="56">IFERROR(I31/$F31,"-")</f>
        <v>0</v>
      </c>
      <c r="J32" s="437">
        <f t="shared" si="56"/>
        <v>0</v>
      </c>
      <c r="K32" s="437">
        <f t="shared" si="56"/>
        <v>0</v>
      </c>
      <c r="L32" s="437">
        <f t="shared" si="56"/>
        <v>0</v>
      </c>
      <c r="M32" s="356">
        <f t="shared" si="56"/>
        <v>1</v>
      </c>
      <c r="N32" s="365"/>
      <c r="O32" s="437">
        <f>IFERROR(O31/$N31,"-")</f>
        <v>0</v>
      </c>
      <c r="P32" s="437">
        <f t="shared" ref="P32:U32" si="57">IFERROR(P31/$N31,"-")</f>
        <v>0</v>
      </c>
      <c r="Q32" s="437">
        <f t="shared" si="57"/>
        <v>0</v>
      </c>
      <c r="R32" s="437">
        <f t="shared" si="57"/>
        <v>0</v>
      </c>
      <c r="S32" s="437">
        <f t="shared" si="57"/>
        <v>0</v>
      </c>
      <c r="T32" s="437">
        <f t="shared" si="57"/>
        <v>0</v>
      </c>
      <c r="U32" s="445">
        <f t="shared" si="57"/>
        <v>1</v>
      </c>
      <c r="V32" s="365"/>
      <c r="W32" s="373">
        <f>IFERROR(W31/$V31,"-")</f>
        <v>0</v>
      </c>
      <c r="X32" s="373">
        <f t="shared" ref="X32:AC32" si="58">IFERROR(X31/$V31,"-")</f>
        <v>0</v>
      </c>
      <c r="Y32" s="373">
        <f t="shared" si="58"/>
        <v>0</v>
      </c>
      <c r="Z32" s="373">
        <f t="shared" si="58"/>
        <v>0</v>
      </c>
      <c r="AA32" s="373">
        <f t="shared" si="58"/>
        <v>0</v>
      </c>
      <c r="AB32" s="373">
        <f t="shared" si="58"/>
        <v>0</v>
      </c>
      <c r="AC32" s="357">
        <f t="shared" si="58"/>
        <v>1</v>
      </c>
      <c r="AE32" s="51">
        <f t="shared" si="3"/>
        <v>1</v>
      </c>
      <c r="AF32" s="51">
        <f t="shared" si="4"/>
        <v>1</v>
      </c>
      <c r="AG32" s="51">
        <f t="shared" si="5"/>
        <v>1</v>
      </c>
      <c r="AH32" s="41">
        <f t="shared" ref="AH32:AJ32" si="59">1-AE32</f>
        <v>0</v>
      </c>
      <c r="AI32" s="41">
        <f t="shared" si="59"/>
        <v>0</v>
      </c>
      <c r="AJ32" s="41">
        <f t="shared" si="59"/>
        <v>0</v>
      </c>
    </row>
    <row r="33" spans="2:36" ht="27.9" customHeight="1" x14ac:dyDescent="0.2">
      <c r="B33" s="78"/>
      <c r="C33" s="248" t="s">
        <v>304</v>
      </c>
      <c r="D33" s="425">
        <f>[1]表1!U44</f>
        <v>31</v>
      </c>
      <c r="E33" s="434">
        <f>[1]表1!W44</f>
        <v>27</v>
      </c>
      <c r="F33" s="346">
        <f>SUM(G33:M33)</f>
        <v>17</v>
      </c>
      <c r="G33" s="347">
        <f t="shared" ref="G33:M33" si="60">O33+W33</f>
        <v>0</v>
      </c>
      <c r="H33" s="347">
        <f t="shared" si="60"/>
        <v>0</v>
      </c>
      <c r="I33" s="347">
        <f t="shared" si="60"/>
        <v>5</v>
      </c>
      <c r="J33" s="347">
        <f t="shared" si="60"/>
        <v>2</v>
      </c>
      <c r="K33" s="347">
        <f t="shared" si="60"/>
        <v>1</v>
      </c>
      <c r="L33" s="347">
        <f t="shared" si="60"/>
        <v>0</v>
      </c>
      <c r="M33" s="347">
        <f t="shared" si="60"/>
        <v>9</v>
      </c>
      <c r="N33" s="346">
        <f>SUM(O33:U33)</f>
        <v>15</v>
      </c>
      <c r="O33" s="347">
        <v>0</v>
      </c>
      <c r="P33" s="347">
        <v>0</v>
      </c>
      <c r="Q33" s="347">
        <v>4</v>
      </c>
      <c r="R33" s="347">
        <v>1</v>
      </c>
      <c r="S33" s="347">
        <v>1</v>
      </c>
      <c r="T33" s="347">
        <v>0</v>
      </c>
      <c r="U33" s="347">
        <v>9</v>
      </c>
      <c r="V33" s="346">
        <f>SUM(W33:AC33)</f>
        <v>2</v>
      </c>
      <c r="W33" s="347">
        <v>0</v>
      </c>
      <c r="X33" s="347">
        <v>0</v>
      </c>
      <c r="Y33" s="347">
        <v>1</v>
      </c>
      <c r="Z33" s="347">
        <v>1</v>
      </c>
      <c r="AA33" s="347">
        <v>0</v>
      </c>
      <c r="AB33" s="347">
        <v>0</v>
      </c>
      <c r="AC33" s="349">
        <v>0</v>
      </c>
      <c r="AE33" s="11">
        <f t="shared" si="3"/>
        <v>17</v>
      </c>
      <c r="AF33" s="11">
        <f t="shared" si="4"/>
        <v>15</v>
      </c>
      <c r="AG33" s="11">
        <f t="shared" si="5"/>
        <v>2</v>
      </c>
      <c r="AH33" s="41">
        <f>AE33-F33</f>
        <v>0</v>
      </c>
      <c r="AI33" s="41">
        <f>AF33-N33</f>
        <v>0</v>
      </c>
      <c r="AJ33" s="41">
        <f>AG33-V33</f>
        <v>0</v>
      </c>
    </row>
    <row r="34" spans="2:36" ht="27.9" customHeight="1" x14ac:dyDescent="0.2">
      <c r="B34" s="78"/>
      <c r="C34" s="261"/>
      <c r="D34" s="430"/>
      <c r="E34" s="431"/>
      <c r="F34" s="372"/>
      <c r="G34" s="437">
        <f>IFERROR(G33/$F33,"-")</f>
        <v>0</v>
      </c>
      <c r="H34" s="437">
        <f t="shared" ref="H34:M34" si="61">IFERROR(H33/$F33,"-")</f>
        <v>0</v>
      </c>
      <c r="I34" s="437">
        <f t="shared" si="61"/>
        <v>0.29411764705882354</v>
      </c>
      <c r="J34" s="437">
        <f t="shared" si="61"/>
        <v>0.11764705882352941</v>
      </c>
      <c r="K34" s="437">
        <f t="shared" si="61"/>
        <v>5.8823529411764705E-2</v>
      </c>
      <c r="L34" s="437">
        <f t="shared" si="61"/>
        <v>0</v>
      </c>
      <c r="M34" s="356">
        <f t="shared" si="61"/>
        <v>0.52941176470588236</v>
      </c>
      <c r="N34" s="372"/>
      <c r="O34" s="437">
        <f>IFERROR(O33/$N33,"-")</f>
        <v>0</v>
      </c>
      <c r="P34" s="437">
        <f t="shared" ref="P34:U34" si="62">IFERROR(P33/$N33,"-")</f>
        <v>0</v>
      </c>
      <c r="Q34" s="437">
        <f t="shared" si="62"/>
        <v>0.26666666666666666</v>
      </c>
      <c r="R34" s="437">
        <f t="shared" si="62"/>
        <v>6.6666666666666666E-2</v>
      </c>
      <c r="S34" s="437">
        <f t="shared" si="62"/>
        <v>6.6666666666666666E-2</v>
      </c>
      <c r="T34" s="437">
        <f t="shared" si="62"/>
        <v>0</v>
      </c>
      <c r="U34" s="445">
        <f t="shared" si="62"/>
        <v>0.6</v>
      </c>
      <c r="V34" s="372"/>
      <c r="W34" s="392">
        <f>IFERROR(W33/$V33,"-")</f>
        <v>0</v>
      </c>
      <c r="X34" s="392">
        <f t="shared" ref="X34:AC34" si="63">IFERROR(X33/$V33,"-")</f>
        <v>0</v>
      </c>
      <c r="Y34" s="392">
        <f t="shared" si="63"/>
        <v>0.5</v>
      </c>
      <c r="Z34" s="392">
        <f t="shared" si="63"/>
        <v>0.5</v>
      </c>
      <c r="AA34" s="392">
        <f t="shared" si="63"/>
        <v>0</v>
      </c>
      <c r="AB34" s="392">
        <f t="shared" si="63"/>
        <v>0</v>
      </c>
      <c r="AC34" s="357">
        <f t="shared" si="63"/>
        <v>0</v>
      </c>
      <c r="AE34" s="51">
        <f t="shared" si="3"/>
        <v>1</v>
      </c>
      <c r="AF34" s="51">
        <f t="shared" si="4"/>
        <v>1</v>
      </c>
      <c r="AG34" s="51">
        <f t="shared" si="5"/>
        <v>1</v>
      </c>
      <c r="AH34" s="41">
        <f t="shared" ref="AH34:AJ34" si="64">1-AE34</f>
        <v>0</v>
      </c>
      <c r="AI34" s="41">
        <f t="shared" si="64"/>
        <v>0</v>
      </c>
      <c r="AJ34" s="41">
        <f t="shared" si="64"/>
        <v>0</v>
      </c>
    </row>
    <row r="35" spans="2:36" ht="27.9" customHeight="1" x14ac:dyDescent="0.2">
      <c r="B35" s="78"/>
      <c r="C35" s="252" t="s">
        <v>305</v>
      </c>
      <c r="D35" s="425">
        <f>[1]表1!U47</f>
        <v>26</v>
      </c>
      <c r="E35" s="434">
        <f>[1]表1!W47</f>
        <v>18</v>
      </c>
      <c r="F35" s="346">
        <f>SUM(G35:M35)</f>
        <v>97</v>
      </c>
      <c r="G35" s="347">
        <f t="shared" ref="G35:M35" si="65">O35+W35</f>
        <v>16</v>
      </c>
      <c r="H35" s="347">
        <f t="shared" si="65"/>
        <v>10</v>
      </c>
      <c r="I35" s="347">
        <f t="shared" si="65"/>
        <v>10</v>
      </c>
      <c r="J35" s="347">
        <f t="shared" si="65"/>
        <v>12</v>
      </c>
      <c r="K35" s="347">
        <f t="shared" si="65"/>
        <v>34</v>
      </c>
      <c r="L35" s="347">
        <f t="shared" si="65"/>
        <v>0</v>
      </c>
      <c r="M35" s="347">
        <f t="shared" si="65"/>
        <v>15</v>
      </c>
      <c r="N35" s="346">
        <f>SUM(O35:U35)</f>
        <v>81</v>
      </c>
      <c r="O35" s="347">
        <v>16</v>
      </c>
      <c r="P35" s="347">
        <v>10</v>
      </c>
      <c r="Q35" s="347">
        <v>10</v>
      </c>
      <c r="R35" s="347">
        <v>11</v>
      </c>
      <c r="S35" s="347">
        <v>34</v>
      </c>
      <c r="T35" s="347">
        <v>0</v>
      </c>
      <c r="U35" s="347">
        <v>0</v>
      </c>
      <c r="V35" s="346">
        <f>SUM(W35:AC35)</f>
        <v>16</v>
      </c>
      <c r="W35" s="347">
        <v>0</v>
      </c>
      <c r="X35" s="347">
        <v>0</v>
      </c>
      <c r="Y35" s="347">
        <v>0</v>
      </c>
      <c r="Z35" s="347">
        <v>1</v>
      </c>
      <c r="AA35" s="347">
        <v>0</v>
      </c>
      <c r="AB35" s="347">
        <v>0</v>
      </c>
      <c r="AC35" s="349">
        <v>15</v>
      </c>
      <c r="AE35" s="11">
        <f t="shared" si="3"/>
        <v>97</v>
      </c>
      <c r="AF35" s="11">
        <f t="shared" si="4"/>
        <v>81</v>
      </c>
      <c r="AG35" s="11">
        <f t="shared" si="5"/>
        <v>16</v>
      </c>
      <c r="AH35" s="41">
        <f>AE35-F35</f>
        <v>0</v>
      </c>
      <c r="AI35" s="41">
        <f>AF35-N35</f>
        <v>0</v>
      </c>
      <c r="AJ35" s="41">
        <f>AG35-V35</f>
        <v>0</v>
      </c>
    </row>
    <row r="36" spans="2:36" ht="27.9" customHeight="1" thickBot="1" x14ac:dyDescent="0.25">
      <c r="B36" s="78"/>
      <c r="C36" s="318"/>
      <c r="D36" s="426"/>
      <c r="E36" s="447"/>
      <c r="F36" s="351"/>
      <c r="G36" s="352">
        <f>IFERROR(G35/$F35,"-")</f>
        <v>0.16494845360824742</v>
      </c>
      <c r="H36" s="352">
        <f t="shared" ref="H36:M36" si="66">IFERROR(H35/$F35,"-")</f>
        <v>0.10309278350515463</v>
      </c>
      <c r="I36" s="352">
        <f t="shared" si="66"/>
        <v>0.10309278350515463</v>
      </c>
      <c r="J36" s="352">
        <f t="shared" si="66"/>
        <v>0.12371134020618557</v>
      </c>
      <c r="K36" s="352">
        <f t="shared" si="66"/>
        <v>0.35051546391752575</v>
      </c>
      <c r="L36" s="352">
        <f t="shared" si="66"/>
        <v>0</v>
      </c>
      <c r="M36" s="398">
        <f t="shared" si="66"/>
        <v>0.15463917525773196</v>
      </c>
      <c r="N36" s="351"/>
      <c r="O36" s="352">
        <f>IFERROR(O35/$N35,"-")</f>
        <v>0.19753086419753085</v>
      </c>
      <c r="P36" s="352">
        <f t="shared" ref="P36:U36" si="67">IFERROR(P35/$N35,"-")</f>
        <v>0.12345679012345678</v>
      </c>
      <c r="Q36" s="352">
        <f t="shared" si="67"/>
        <v>0.12345679012345678</v>
      </c>
      <c r="R36" s="352">
        <f t="shared" si="67"/>
        <v>0.13580246913580246</v>
      </c>
      <c r="S36" s="352">
        <f t="shared" si="67"/>
        <v>0.41975308641975306</v>
      </c>
      <c r="T36" s="352">
        <f t="shared" si="67"/>
        <v>0</v>
      </c>
      <c r="U36" s="448">
        <f t="shared" si="67"/>
        <v>0</v>
      </c>
      <c r="V36" s="351"/>
      <c r="W36" s="352">
        <f>IFERROR(W35/$V35,"-")</f>
        <v>0</v>
      </c>
      <c r="X36" s="352">
        <f t="shared" ref="X36:AC36" si="68">IFERROR(X35/$V35,"-")</f>
        <v>0</v>
      </c>
      <c r="Y36" s="352">
        <f t="shared" si="68"/>
        <v>0</v>
      </c>
      <c r="Z36" s="352">
        <f t="shared" si="68"/>
        <v>6.25E-2</v>
      </c>
      <c r="AA36" s="352">
        <f t="shared" si="68"/>
        <v>0</v>
      </c>
      <c r="AB36" s="352">
        <f t="shared" si="68"/>
        <v>0</v>
      </c>
      <c r="AC36" s="459">
        <f t="shared" si="68"/>
        <v>0.9375</v>
      </c>
      <c r="AE36" s="51">
        <f t="shared" si="3"/>
        <v>1</v>
      </c>
      <c r="AF36" s="51">
        <f t="shared" si="4"/>
        <v>0.99999999999999989</v>
      </c>
      <c r="AG36" s="51">
        <f t="shared" si="5"/>
        <v>1</v>
      </c>
      <c r="AH36" s="41">
        <f t="shared" ref="AH36:AJ36" si="69">1-AE36</f>
        <v>0</v>
      </c>
      <c r="AI36" s="41">
        <f t="shared" si="69"/>
        <v>0</v>
      </c>
      <c r="AJ36" s="41">
        <f t="shared" si="69"/>
        <v>0</v>
      </c>
    </row>
    <row r="37" spans="2:36" ht="27.9" customHeight="1" thickTop="1" x14ac:dyDescent="0.2">
      <c r="B37" s="78"/>
      <c r="C37" s="329" t="s">
        <v>261</v>
      </c>
      <c r="D37" s="449">
        <f>D27+D29+D31+D33</f>
        <v>265</v>
      </c>
      <c r="E37" s="449">
        <f>E27+E29+E31+E33</f>
        <v>204</v>
      </c>
      <c r="F37" s="375">
        <f>SUM(G37:M37)</f>
        <v>61</v>
      </c>
      <c r="G37" s="385">
        <f t="shared" ref="G37:M37" si="70">O37+W37</f>
        <v>1</v>
      </c>
      <c r="H37" s="385">
        <f t="shared" si="70"/>
        <v>5</v>
      </c>
      <c r="I37" s="385">
        <f t="shared" si="70"/>
        <v>5</v>
      </c>
      <c r="J37" s="385">
        <f t="shared" si="70"/>
        <v>5</v>
      </c>
      <c r="K37" s="385">
        <f t="shared" si="70"/>
        <v>13</v>
      </c>
      <c r="L37" s="385">
        <f t="shared" si="70"/>
        <v>2</v>
      </c>
      <c r="M37" s="385">
        <f t="shared" si="70"/>
        <v>30</v>
      </c>
      <c r="N37" s="375">
        <f>SUM(O37:U37)</f>
        <v>53</v>
      </c>
      <c r="O37" s="385">
        <f t="shared" ref="O37:U37" si="71">O27+O29+O31+O33</f>
        <v>0</v>
      </c>
      <c r="P37" s="385">
        <f>P27+P29+P31+P33</f>
        <v>5</v>
      </c>
      <c r="Q37" s="385">
        <f>Q27+Q29+Q31+Q33</f>
        <v>4</v>
      </c>
      <c r="R37" s="385">
        <f t="shared" si="71"/>
        <v>4</v>
      </c>
      <c r="S37" s="385">
        <f t="shared" si="71"/>
        <v>11</v>
      </c>
      <c r="T37" s="385">
        <f t="shared" si="71"/>
        <v>2</v>
      </c>
      <c r="U37" s="385">
        <f t="shared" si="71"/>
        <v>27</v>
      </c>
      <c r="V37" s="375">
        <f>SUM(W37:AC37)</f>
        <v>8</v>
      </c>
      <c r="W37" s="385">
        <f t="shared" ref="W37:AC37" si="72">W27+W29+W31+W33</f>
        <v>1</v>
      </c>
      <c r="X37" s="385">
        <f t="shared" si="72"/>
        <v>0</v>
      </c>
      <c r="Y37" s="385">
        <f t="shared" si="72"/>
        <v>1</v>
      </c>
      <c r="Z37" s="385">
        <f t="shared" si="72"/>
        <v>1</v>
      </c>
      <c r="AA37" s="385">
        <f t="shared" si="72"/>
        <v>2</v>
      </c>
      <c r="AB37" s="385">
        <f t="shared" si="72"/>
        <v>0</v>
      </c>
      <c r="AC37" s="387">
        <f t="shared" si="72"/>
        <v>3</v>
      </c>
      <c r="AE37" s="11">
        <f t="shared" si="3"/>
        <v>61</v>
      </c>
      <c r="AF37" s="11">
        <f t="shared" si="4"/>
        <v>53</v>
      </c>
      <c r="AG37" s="11">
        <f t="shared" si="5"/>
        <v>8</v>
      </c>
      <c r="AH37" s="41">
        <f>AE37-F37</f>
        <v>0</v>
      </c>
      <c r="AI37" s="41">
        <f>AF37-N37</f>
        <v>0</v>
      </c>
      <c r="AJ37" s="41">
        <f>AG37-V37</f>
        <v>0</v>
      </c>
    </row>
    <row r="38" spans="2:36" ht="27.9" customHeight="1" x14ac:dyDescent="0.2">
      <c r="B38" s="78"/>
      <c r="C38" s="331" t="s">
        <v>262</v>
      </c>
      <c r="D38" s="450"/>
      <c r="E38" s="450"/>
      <c r="F38" s="372"/>
      <c r="G38" s="435">
        <f>IFERROR(G37/$F37,"-")</f>
        <v>1.6393442622950821E-2</v>
      </c>
      <c r="H38" s="435">
        <f t="shared" ref="H38:M38" si="73">IFERROR(H37/$F37,"-")</f>
        <v>8.1967213114754092E-2</v>
      </c>
      <c r="I38" s="435">
        <f t="shared" si="73"/>
        <v>8.1967213114754092E-2</v>
      </c>
      <c r="J38" s="435">
        <f t="shared" si="73"/>
        <v>8.1967213114754092E-2</v>
      </c>
      <c r="K38" s="435">
        <f t="shared" si="73"/>
        <v>0.21311475409836064</v>
      </c>
      <c r="L38" s="435">
        <f t="shared" si="73"/>
        <v>3.2786885245901641E-2</v>
      </c>
      <c r="M38" s="356">
        <f t="shared" si="73"/>
        <v>0.49180327868852458</v>
      </c>
      <c r="N38" s="372"/>
      <c r="O38" s="435">
        <f>IFERROR(O37/$N37,"-")</f>
        <v>0</v>
      </c>
      <c r="P38" s="435">
        <f t="shared" ref="P38:U38" si="74">IFERROR(P37/$N37,"-")</f>
        <v>9.4339622641509441E-2</v>
      </c>
      <c r="Q38" s="435">
        <f t="shared" si="74"/>
        <v>7.5471698113207544E-2</v>
      </c>
      <c r="R38" s="435">
        <f t="shared" si="74"/>
        <v>7.5471698113207544E-2</v>
      </c>
      <c r="S38" s="435">
        <f t="shared" si="74"/>
        <v>0.20754716981132076</v>
      </c>
      <c r="T38" s="435">
        <f t="shared" si="74"/>
        <v>3.7735849056603772E-2</v>
      </c>
      <c r="U38" s="442">
        <f t="shared" si="74"/>
        <v>0.50943396226415094</v>
      </c>
      <c r="V38" s="372"/>
      <c r="W38" s="435">
        <f>IFERROR(W37/$V37,"-")</f>
        <v>0.125</v>
      </c>
      <c r="X38" s="435">
        <f t="shared" ref="X38:AC38" si="75">IFERROR(X37/$V37,"-")</f>
        <v>0</v>
      </c>
      <c r="Y38" s="435">
        <f t="shared" si="75"/>
        <v>0.125</v>
      </c>
      <c r="Z38" s="435">
        <f t="shared" si="75"/>
        <v>0.125</v>
      </c>
      <c r="AA38" s="435">
        <f t="shared" si="75"/>
        <v>0.25</v>
      </c>
      <c r="AB38" s="435">
        <f t="shared" si="75"/>
        <v>0</v>
      </c>
      <c r="AC38" s="357">
        <f t="shared" si="75"/>
        <v>0.375</v>
      </c>
      <c r="AE38" s="51">
        <f t="shared" si="3"/>
        <v>1</v>
      </c>
      <c r="AF38" s="51">
        <f t="shared" si="4"/>
        <v>1</v>
      </c>
      <c r="AG38" s="51">
        <f t="shared" si="5"/>
        <v>1</v>
      </c>
      <c r="AH38" s="41">
        <f t="shared" ref="AH38:AJ38" si="76">1-AE38</f>
        <v>0</v>
      </c>
      <c r="AI38" s="41">
        <f t="shared" si="76"/>
        <v>0</v>
      </c>
      <c r="AJ38" s="41">
        <f t="shared" si="76"/>
        <v>0</v>
      </c>
    </row>
    <row r="39" spans="2:36" ht="27.9" customHeight="1" x14ac:dyDescent="0.2">
      <c r="B39" s="78"/>
      <c r="C39" s="329" t="s">
        <v>261</v>
      </c>
      <c r="D39" s="451">
        <f>D29+D31+D33+D35</f>
        <v>134</v>
      </c>
      <c r="E39" s="451">
        <f>E29+E31+E33+E35</f>
        <v>110</v>
      </c>
      <c r="F39" s="375">
        <f>SUM(G39:M39)</f>
        <v>144</v>
      </c>
      <c r="G39" s="385">
        <f t="shared" ref="G39:M39" si="77">O39+W39</f>
        <v>17</v>
      </c>
      <c r="H39" s="385">
        <f t="shared" si="77"/>
        <v>15</v>
      </c>
      <c r="I39" s="385">
        <f t="shared" si="77"/>
        <v>15</v>
      </c>
      <c r="J39" s="385">
        <f t="shared" si="77"/>
        <v>16</v>
      </c>
      <c r="K39" s="385">
        <f t="shared" si="77"/>
        <v>42</v>
      </c>
      <c r="L39" s="385">
        <f t="shared" si="77"/>
        <v>2</v>
      </c>
      <c r="M39" s="385">
        <f t="shared" si="77"/>
        <v>37</v>
      </c>
      <c r="N39" s="375">
        <f>SUM(O39:U39)</f>
        <v>122</v>
      </c>
      <c r="O39" s="385">
        <f t="shared" ref="O39:U39" si="78">O29+O31+O33+O35</f>
        <v>16</v>
      </c>
      <c r="P39" s="385">
        <f>P29+P31+P33+P35</f>
        <v>15</v>
      </c>
      <c r="Q39" s="385">
        <f>Q29+Q31+Q33+Q35</f>
        <v>14</v>
      </c>
      <c r="R39" s="385">
        <f t="shared" si="78"/>
        <v>14</v>
      </c>
      <c r="S39" s="385">
        <f t="shared" si="78"/>
        <v>41</v>
      </c>
      <c r="T39" s="385">
        <f t="shared" si="78"/>
        <v>2</v>
      </c>
      <c r="U39" s="385">
        <f t="shared" si="78"/>
        <v>20</v>
      </c>
      <c r="V39" s="375">
        <f>SUM(W39:AC39)</f>
        <v>22</v>
      </c>
      <c r="W39" s="385">
        <f t="shared" ref="W39:AC39" si="79">W29+W31+W33+W35</f>
        <v>1</v>
      </c>
      <c r="X39" s="385">
        <f t="shared" si="79"/>
        <v>0</v>
      </c>
      <c r="Y39" s="385">
        <f t="shared" si="79"/>
        <v>1</v>
      </c>
      <c r="Z39" s="385">
        <f t="shared" si="79"/>
        <v>2</v>
      </c>
      <c r="AA39" s="385">
        <f t="shared" si="79"/>
        <v>1</v>
      </c>
      <c r="AB39" s="385">
        <f t="shared" si="79"/>
        <v>0</v>
      </c>
      <c r="AC39" s="387">
        <f t="shared" si="79"/>
        <v>17</v>
      </c>
      <c r="AE39" s="11">
        <f t="shared" si="3"/>
        <v>144</v>
      </c>
      <c r="AF39" s="11">
        <f t="shared" si="4"/>
        <v>122</v>
      </c>
      <c r="AG39" s="11">
        <f t="shared" si="5"/>
        <v>22</v>
      </c>
      <c r="AH39" s="41">
        <f>AE39-F39</f>
        <v>0</v>
      </c>
      <c r="AI39" s="41">
        <f>AF39-N39</f>
        <v>0</v>
      </c>
      <c r="AJ39" s="41">
        <f>AG39-V39</f>
        <v>0</v>
      </c>
    </row>
    <row r="40" spans="2:36" ht="27.9" customHeight="1" thickBot="1" x14ac:dyDescent="0.25">
      <c r="B40" s="125"/>
      <c r="C40" s="331" t="s">
        <v>263</v>
      </c>
      <c r="D40" s="450"/>
      <c r="E40" s="450"/>
      <c r="F40" s="409"/>
      <c r="G40" s="410">
        <f>IFERROR(G39/$F39,"-")</f>
        <v>0.11805555555555555</v>
      </c>
      <c r="H40" s="410">
        <f t="shared" ref="H40:M40" si="80">IFERROR(H39/$F39,"-")</f>
        <v>0.10416666666666667</v>
      </c>
      <c r="I40" s="410">
        <f t="shared" si="80"/>
        <v>0.10416666666666667</v>
      </c>
      <c r="J40" s="410">
        <f t="shared" si="80"/>
        <v>0.1111111111111111</v>
      </c>
      <c r="K40" s="410">
        <f t="shared" si="80"/>
        <v>0.29166666666666669</v>
      </c>
      <c r="L40" s="410">
        <f t="shared" si="80"/>
        <v>1.3888888888888888E-2</v>
      </c>
      <c r="M40" s="411">
        <f t="shared" si="80"/>
        <v>0.25694444444444442</v>
      </c>
      <c r="N40" s="413"/>
      <c r="O40" s="410">
        <f>IFERROR(O39/$N39,"-")</f>
        <v>0.13114754098360656</v>
      </c>
      <c r="P40" s="410">
        <f t="shared" ref="P40:U40" si="81">IFERROR(P39/$N39,"-")</f>
        <v>0.12295081967213115</v>
      </c>
      <c r="Q40" s="410">
        <f t="shared" si="81"/>
        <v>0.11475409836065574</v>
      </c>
      <c r="R40" s="410">
        <f t="shared" si="81"/>
        <v>0.11475409836065574</v>
      </c>
      <c r="S40" s="410">
        <f t="shared" si="81"/>
        <v>0.33606557377049179</v>
      </c>
      <c r="T40" s="410">
        <f t="shared" si="81"/>
        <v>1.6393442622950821E-2</v>
      </c>
      <c r="U40" s="452">
        <f t="shared" si="81"/>
        <v>0.16393442622950818</v>
      </c>
      <c r="V40" s="413"/>
      <c r="W40" s="410">
        <f>IFERROR(W39/$V39,"-")</f>
        <v>4.5454545454545456E-2</v>
      </c>
      <c r="X40" s="410">
        <f t="shared" ref="X40:AC40" si="82">IFERROR(X39/$V39,"-")</f>
        <v>0</v>
      </c>
      <c r="Y40" s="410">
        <f t="shared" si="82"/>
        <v>4.5454545454545456E-2</v>
      </c>
      <c r="Z40" s="410">
        <f t="shared" si="82"/>
        <v>9.0909090909090912E-2</v>
      </c>
      <c r="AA40" s="410">
        <f t="shared" si="82"/>
        <v>4.5454545454545456E-2</v>
      </c>
      <c r="AB40" s="410">
        <f t="shared" si="82"/>
        <v>0</v>
      </c>
      <c r="AC40" s="460">
        <f t="shared" si="82"/>
        <v>0.77272727272727271</v>
      </c>
      <c r="AE40" s="51">
        <f t="shared" si="3"/>
        <v>1</v>
      </c>
      <c r="AF40" s="51">
        <f t="shared" si="4"/>
        <v>1</v>
      </c>
      <c r="AG40" s="51">
        <f t="shared" si="5"/>
        <v>1</v>
      </c>
      <c r="AH40" s="41">
        <f t="shared" ref="AH40:AJ40" si="83">1-AE40</f>
        <v>0</v>
      </c>
      <c r="AI40" s="41">
        <f t="shared" si="83"/>
        <v>0</v>
      </c>
      <c r="AJ40" s="41">
        <f t="shared" si="83"/>
        <v>0</v>
      </c>
    </row>
    <row r="41" spans="2:36" x14ac:dyDescent="0.2">
      <c r="B41" s="11" t="s">
        <v>306</v>
      </c>
    </row>
    <row r="43" spans="2:36" x14ac:dyDescent="0.2">
      <c r="B43" s="11" t="s">
        <v>265</v>
      </c>
      <c r="D43" s="11">
        <f t="shared" ref="D43:E43" si="84">D25+D27+D29+D31+D33+D35</f>
        <v>360</v>
      </c>
      <c r="E43" s="11">
        <f t="shared" si="84"/>
        <v>267</v>
      </c>
      <c r="F43" s="11">
        <f>F25+F27+F29+F31+F33+F35</f>
        <v>163</v>
      </c>
      <c r="G43" s="11">
        <f t="shared" ref="G43:AC43" si="85">G25+G27+G29+G31+G33+G35</f>
        <v>19</v>
      </c>
      <c r="H43" s="11">
        <f>H25+H27+H29+H31+H33+H35</f>
        <v>16</v>
      </c>
      <c r="I43" s="11">
        <f>I25+I27+I29+I31+I33+I35</f>
        <v>15</v>
      </c>
      <c r="J43" s="11">
        <f t="shared" si="85"/>
        <v>17</v>
      </c>
      <c r="K43" s="11">
        <f t="shared" si="85"/>
        <v>47</v>
      </c>
      <c r="L43" s="11">
        <f t="shared" si="85"/>
        <v>2</v>
      </c>
      <c r="M43" s="11">
        <f t="shared" si="85"/>
        <v>47</v>
      </c>
      <c r="N43" s="11">
        <f t="shared" si="85"/>
        <v>138</v>
      </c>
      <c r="O43" s="11">
        <f t="shared" si="85"/>
        <v>17</v>
      </c>
      <c r="P43" s="11">
        <f>P25+P27+P29+P31+P33+P35</f>
        <v>16</v>
      </c>
      <c r="Q43" s="11">
        <f>Q25+Q27+Q29+Q31+Q33+Q35</f>
        <v>14</v>
      </c>
      <c r="R43" s="11">
        <f t="shared" si="85"/>
        <v>15</v>
      </c>
      <c r="S43" s="11">
        <f t="shared" si="85"/>
        <v>45</v>
      </c>
      <c r="T43" s="11">
        <f t="shared" si="85"/>
        <v>2</v>
      </c>
      <c r="U43" s="11">
        <f t="shared" si="85"/>
        <v>29</v>
      </c>
      <c r="V43" s="11">
        <f t="shared" si="85"/>
        <v>25</v>
      </c>
      <c r="W43" s="11">
        <f t="shared" si="85"/>
        <v>2</v>
      </c>
      <c r="X43" s="11">
        <f t="shared" si="85"/>
        <v>0</v>
      </c>
      <c r="Y43" s="11">
        <f t="shared" si="85"/>
        <v>1</v>
      </c>
      <c r="Z43" s="11">
        <f t="shared" si="85"/>
        <v>2</v>
      </c>
      <c r="AA43" s="11">
        <f t="shared" si="85"/>
        <v>2</v>
      </c>
      <c r="AB43" s="11">
        <f t="shared" si="85"/>
        <v>0</v>
      </c>
      <c r="AC43" s="11">
        <f t="shared" si="85"/>
        <v>18</v>
      </c>
    </row>
    <row r="44" spans="2:36" ht="15" customHeight="1" x14ac:dyDescent="0.2">
      <c r="B44" t="s">
        <v>307</v>
      </c>
      <c r="G44" s="51">
        <f>G43/F43</f>
        <v>0.1165644171779141</v>
      </c>
      <c r="H44" s="51">
        <f>H43/F43</f>
        <v>9.815950920245399E-2</v>
      </c>
      <c r="I44" s="51">
        <f>I43/F43</f>
        <v>9.202453987730061E-2</v>
      </c>
      <c r="J44" s="51">
        <f>J43/F43</f>
        <v>0.10429447852760736</v>
      </c>
      <c r="K44" s="51">
        <f>K43/F43</f>
        <v>0.28834355828220859</v>
      </c>
      <c r="L44" s="51">
        <f>L43/F43</f>
        <v>1.2269938650306749E-2</v>
      </c>
      <c r="M44" s="51">
        <f>M43/F43</f>
        <v>0.28834355828220859</v>
      </c>
      <c r="N44" s="51"/>
      <c r="O44" s="51">
        <f>O43/N43</f>
        <v>0.12318840579710146</v>
      </c>
      <c r="P44" s="51">
        <f>P43/N43</f>
        <v>0.11594202898550725</v>
      </c>
      <c r="Q44" s="51">
        <f>Q43/N43</f>
        <v>0.10144927536231885</v>
      </c>
      <c r="R44" s="51">
        <f>R43/N43</f>
        <v>0.10869565217391304</v>
      </c>
      <c r="S44" s="51">
        <f>S43/N43</f>
        <v>0.32608695652173914</v>
      </c>
      <c r="T44" s="51">
        <f>T43/N43</f>
        <v>1.4492753623188406E-2</v>
      </c>
      <c r="U44" s="51">
        <f>U43/N43</f>
        <v>0.21014492753623187</v>
      </c>
      <c r="V44" s="51"/>
      <c r="W44" s="51">
        <f>W43/V43</f>
        <v>0.08</v>
      </c>
      <c r="X44" s="51">
        <f>X43/V43</f>
        <v>0</v>
      </c>
      <c r="Y44" s="51">
        <f>Y43/V43</f>
        <v>0.04</v>
      </c>
      <c r="Z44" s="51">
        <f>Z43/V43</f>
        <v>0.08</v>
      </c>
      <c r="AA44" s="51">
        <f>AA43/V43</f>
        <v>0.08</v>
      </c>
      <c r="AB44" s="51">
        <f>AB43/V43</f>
        <v>0</v>
      </c>
      <c r="AC44" s="51">
        <f>AC43/V43</f>
        <v>0.72</v>
      </c>
    </row>
    <row r="45" spans="2:36" x14ac:dyDescent="0.2">
      <c r="B45"/>
      <c r="G45" s="341"/>
      <c r="H45" s="341"/>
      <c r="I45" s="341"/>
      <c r="J45" s="341"/>
      <c r="K45" s="341"/>
      <c r="L45" s="341"/>
      <c r="M45" s="341"/>
      <c r="O45" s="341"/>
      <c r="P45" s="341"/>
      <c r="Q45" s="341"/>
      <c r="R45" s="341"/>
      <c r="S45" s="341"/>
      <c r="T45" s="341"/>
      <c r="U45" s="341"/>
      <c r="W45" s="341"/>
      <c r="X45" s="341"/>
      <c r="Y45" s="341"/>
      <c r="Z45" s="341"/>
      <c r="AA45" s="341"/>
      <c r="AB45" s="341"/>
      <c r="AC45" s="341"/>
    </row>
    <row r="46" spans="2:36" x14ac:dyDescent="0.2">
      <c r="B46" t="s">
        <v>267</v>
      </c>
      <c r="D46" s="11">
        <f>D37+D35+D25</f>
        <v>360</v>
      </c>
      <c r="E46" s="11">
        <f t="shared" ref="E46:AC46" si="86">E37+E35+E25</f>
        <v>267</v>
      </c>
      <c r="F46" s="11">
        <f t="shared" si="86"/>
        <v>163</v>
      </c>
      <c r="G46" s="11">
        <f t="shared" si="86"/>
        <v>19</v>
      </c>
      <c r="H46" s="11">
        <f t="shared" si="86"/>
        <v>16</v>
      </c>
      <c r="I46" s="11">
        <f t="shared" si="86"/>
        <v>15</v>
      </c>
      <c r="J46" s="11">
        <f t="shared" si="86"/>
        <v>17</v>
      </c>
      <c r="K46" s="11">
        <f t="shared" si="86"/>
        <v>47</v>
      </c>
      <c r="L46" s="11">
        <f t="shared" si="86"/>
        <v>2</v>
      </c>
      <c r="M46" s="11">
        <f t="shared" si="86"/>
        <v>47</v>
      </c>
      <c r="N46" s="11">
        <f t="shared" si="86"/>
        <v>138</v>
      </c>
      <c r="O46" s="11">
        <f t="shared" si="86"/>
        <v>17</v>
      </c>
      <c r="P46" s="11">
        <f t="shared" si="86"/>
        <v>16</v>
      </c>
      <c r="Q46" s="11">
        <f t="shared" si="86"/>
        <v>14</v>
      </c>
      <c r="R46" s="11">
        <f t="shared" si="86"/>
        <v>15</v>
      </c>
      <c r="S46" s="11">
        <f t="shared" si="86"/>
        <v>45</v>
      </c>
      <c r="T46" s="11">
        <f t="shared" si="86"/>
        <v>2</v>
      </c>
      <c r="U46" s="11">
        <f t="shared" si="86"/>
        <v>29</v>
      </c>
      <c r="V46" s="11">
        <f t="shared" si="86"/>
        <v>25</v>
      </c>
      <c r="W46" s="11">
        <f t="shared" si="86"/>
        <v>2</v>
      </c>
      <c r="X46" s="11">
        <f t="shared" si="86"/>
        <v>0</v>
      </c>
      <c r="Y46" s="11">
        <f t="shared" si="86"/>
        <v>1</v>
      </c>
      <c r="Z46" s="11">
        <f t="shared" si="86"/>
        <v>2</v>
      </c>
      <c r="AA46" s="11">
        <f t="shared" si="86"/>
        <v>2</v>
      </c>
      <c r="AB46" s="11">
        <f t="shared" si="86"/>
        <v>0</v>
      </c>
      <c r="AC46" s="11">
        <f t="shared" si="86"/>
        <v>18</v>
      </c>
    </row>
    <row r="47" spans="2:36" ht="14.25" customHeight="1" x14ac:dyDescent="0.2">
      <c r="B47"/>
      <c r="D47" s="11">
        <f>D39+D27+D25</f>
        <v>360</v>
      </c>
      <c r="E47" s="11">
        <f t="shared" ref="E47:AC47" si="87">E39+E27+E25</f>
        <v>267</v>
      </c>
      <c r="F47" s="11">
        <f t="shared" si="87"/>
        <v>163</v>
      </c>
      <c r="G47" s="11">
        <f t="shared" si="87"/>
        <v>19</v>
      </c>
      <c r="H47" s="11">
        <f t="shared" si="87"/>
        <v>16</v>
      </c>
      <c r="I47" s="11">
        <f t="shared" si="87"/>
        <v>15</v>
      </c>
      <c r="J47" s="11">
        <f t="shared" si="87"/>
        <v>17</v>
      </c>
      <c r="K47" s="11">
        <f t="shared" si="87"/>
        <v>47</v>
      </c>
      <c r="L47" s="11">
        <f t="shared" si="87"/>
        <v>2</v>
      </c>
      <c r="M47" s="11">
        <f t="shared" si="87"/>
        <v>47</v>
      </c>
      <c r="N47" s="11">
        <f t="shared" si="87"/>
        <v>138</v>
      </c>
      <c r="O47" s="11">
        <f t="shared" si="87"/>
        <v>17</v>
      </c>
      <c r="P47" s="11">
        <f t="shared" si="87"/>
        <v>16</v>
      </c>
      <c r="Q47" s="11">
        <f t="shared" si="87"/>
        <v>14</v>
      </c>
      <c r="R47" s="11">
        <f t="shared" si="87"/>
        <v>15</v>
      </c>
      <c r="S47" s="11">
        <f t="shared" si="87"/>
        <v>45</v>
      </c>
      <c r="T47" s="11">
        <f t="shared" si="87"/>
        <v>2</v>
      </c>
      <c r="U47" s="11">
        <f t="shared" si="87"/>
        <v>29</v>
      </c>
      <c r="V47" s="11">
        <f t="shared" si="87"/>
        <v>25</v>
      </c>
      <c r="W47" s="11">
        <f t="shared" si="87"/>
        <v>2</v>
      </c>
      <c r="X47" s="11">
        <f t="shared" si="87"/>
        <v>0</v>
      </c>
      <c r="Y47" s="11">
        <f t="shared" si="87"/>
        <v>1</v>
      </c>
      <c r="Z47" s="11">
        <f t="shared" si="87"/>
        <v>2</v>
      </c>
      <c r="AA47" s="11">
        <f t="shared" si="87"/>
        <v>2</v>
      </c>
      <c r="AB47" s="11">
        <f t="shared" si="87"/>
        <v>0</v>
      </c>
      <c r="AC47" s="11">
        <f t="shared" si="87"/>
        <v>18</v>
      </c>
    </row>
    <row r="48" spans="2:36" x14ac:dyDescent="0.2">
      <c r="B48"/>
    </row>
    <row r="49" spans="2:29" s="454" customFormat="1" ht="10.8" x14ac:dyDescent="0.15">
      <c r="B49" s="453" t="s">
        <v>238</v>
      </c>
      <c r="D49" s="455">
        <f t="shared" ref="D49:AC50" si="88">D43-D11</f>
        <v>0</v>
      </c>
      <c r="E49" s="455">
        <f t="shared" si="88"/>
        <v>0</v>
      </c>
      <c r="F49" s="455">
        <f t="shared" si="88"/>
        <v>0</v>
      </c>
      <c r="G49" s="455">
        <f t="shared" si="88"/>
        <v>0</v>
      </c>
      <c r="H49" s="455">
        <f t="shared" si="88"/>
        <v>0</v>
      </c>
      <c r="I49" s="455">
        <f t="shared" si="88"/>
        <v>0</v>
      </c>
      <c r="J49" s="455">
        <f t="shared" si="88"/>
        <v>0</v>
      </c>
      <c r="K49" s="455">
        <f t="shared" si="88"/>
        <v>0</v>
      </c>
      <c r="L49" s="455">
        <f t="shared" si="88"/>
        <v>0</v>
      </c>
      <c r="M49" s="455">
        <f t="shared" si="88"/>
        <v>0</v>
      </c>
      <c r="N49" s="455">
        <f t="shared" si="88"/>
        <v>0</v>
      </c>
      <c r="O49" s="455">
        <f t="shared" si="88"/>
        <v>0</v>
      </c>
      <c r="P49" s="455">
        <f t="shared" si="88"/>
        <v>0</v>
      </c>
      <c r="Q49" s="455">
        <f t="shared" si="88"/>
        <v>0</v>
      </c>
      <c r="R49" s="455">
        <f t="shared" si="88"/>
        <v>0</v>
      </c>
      <c r="S49" s="455">
        <f t="shared" si="88"/>
        <v>0</v>
      </c>
      <c r="T49" s="455">
        <f t="shared" si="88"/>
        <v>0</v>
      </c>
      <c r="U49" s="455">
        <f t="shared" si="88"/>
        <v>0</v>
      </c>
      <c r="V49" s="455">
        <f t="shared" si="88"/>
        <v>0</v>
      </c>
      <c r="W49" s="455">
        <f t="shared" si="88"/>
        <v>0</v>
      </c>
      <c r="X49" s="455">
        <f t="shared" si="88"/>
        <v>0</v>
      </c>
      <c r="Y49" s="455">
        <f t="shared" si="88"/>
        <v>0</v>
      </c>
      <c r="Z49" s="455">
        <f t="shared" si="88"/>
        <v>0</v>
      </c>
      <c r="AA49" s="455">
        <f t="shared" si="88"/>
        <v>0</v>
      </c>
      <c r="AB49" s="455">
        <f t="shared" si="88"/>
        <v>0</v>
      </c>
      <c r="AC49" s="455">
        <f t="shared" si="88"/>
        <v>0</v>
      </c>
    </row>
    <row r="50" spans="2:29" s="454" customFormat="1" ht="10.8" x14ac:dyDescent="0.15">
      <c r="D50" s="455">
        <f>D44-D12</f>
        <v>0</v>
      </c>
      <c r="E50" s="455"/>
      <c r="F50" s="455"/>
      <c r="G50" s="455">
        <f t="shared" si="88"/>
        <v>0</v>
      </c>
      <c r="H50" s="455">
        <f t="shared" si="88"/>
        <v>0</v>
      </c>
      <c r="I50" s="455">
        <f t="shared" si="88"/>
        <v>0</v>
      </c>
      <c r="J50" s="455">
        <f t="shared" si="88"/>
        <v>0</v>
      </c>
      <c r="K50" s="455">
        <f t="shared" si="88"/>
        <v>0</v>
      </c>
      <c r="L50" s="455">
        <f t="shared" si="88"/>
        <v>0</v>
      </c>
      <c r="M50" s="455">
        <f t="shared" si="88"/>
        <v>0</v>
      </c>
      <c r="N50" s="455"/>
      <c r="O50" s="455">
        <f t="shared" si="88"/>
        <v>0</v>
      </c>
      <c r="P50" s="455">
        <f t="shared" si="88"/>
        <v>0</v>
      </c>
      <c r="Q50" s="455">
        <f t="shared" si="88"/>
        <v>0</v>
      </c>
      <c r="R50" s="455">
        <f t="shared" si="88"/>
        <v>0</v>
      </c>
      <c r="S50" s="455">
        <f t="shared" si="88"/>
        <v>0</v>
      </c>
      <c r="T50" s="455">
        <f t="shared" si="88"/>
        <v>0</v>
      </c>
      <c r="U50" s="455">
        <f t="shared" si="88"/>
        <v>0</v>
      </c>
      <c r="V50" s="455"/>
      <c r="W50" s="455">
        <f t="shared" si="88"/>
        <v>0</v>
      </c>
      <c r="X50" s="455">
        <f t="shared" si="88"/>
        <v>0</v>
      </c>
      <c r="Y50" s="455">
        <f t="shared" si="88"/>
        <v>0</v>
      </c>
      <c r="Z50" s="455">
        <f t="shared" si="88"/>
        <v>0</v>
      </c>
      <c r="AA50" s="455">
        <f t="shared" si="88"/>
        <v>0</v>
      </c>
      <c r="AB50" s="455">
        <f t="shared" si="88"/>
        <v>0</v>
      </c>
      <c r="AC50" s="455">
        <f t="shared" si="88"/>
        <v>0</v>
      </c>
    </row>
    <row r="51" spans="2:29" s="454" customFormat="1" ht="13.5" customHeight="1" x14ac:dyDescent="0.15"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  <c r="R51" s="455"/>
      <c r="S51" s="455"/>
      <c r="T51" s="455"/>
      <c r="U51" s="455"/>
      <c r="V51" s="455"/>
      <c r="W51" s="455"/>
      <c r="X51" s="455"/>
      <c r="Y51" s="455"/>
      <c r="Z51" s="455"/>
      <c r="AA51" s="455"/>
      <c r="AB51" s="455"/>
      <c r="AC51" s="455"/>
    </row>
    <row r="52" spans="2:29" s="454" customFormat="1" ht="10.8" x14ac:dyDescent="0.15">
      <c r="D52" s="455">
        <f>D46-D43</f>
        <v>0</v>
      </c>
      <c r="E52" s="455">
        <f t="shared" ref="E52:AC52" si="89">E46-E43</f>
        <v>0</v>
      </c>
      <c r="F52" s="455">
        <f t="shared" si="89"/>
        <v>0</v>
      </c>
      <c r="G52" s="455">
        <f t="shared" si="89"/>
        <v>0</v>
      </c>
      <c r="H52" s="455">
        <f t="shared" si="89"/>
        <v>0</v>
      </c>
      <c r="I52" s="455">
        <f t="shared" si="89"/>
        <v>0</v>
      </c>
      <c r="J52" s="455">
        <f t="shared" si="89"/>
        <v>0</v>
      </c>
      <c r="K52" s="455">
        <f t="shared" si="89"/>
        <v>0</v>
      </c>
      <c r="L52" s="455">
        <f t="shared" si="89"/>
        <v>0</v>
      </c>
      <c r="M52" s="455">
        <f t="shared" si="89"/>
        <v>0</v>
      </c>
      <c r="N52" s="455">
        <f t="shared" si="89"/>
        <v>0</v>
      </c>
      <c r="O52" s="455">
        <f t="shared" si="89"/>
        <v>0</v>
      </c>
      <c r="P52" s="455">
        <f t="shared" si="89"/>
        <v>0</v>
      </c>
      <c r="Q52" s="455">
        <f t="shared" si="89"/>
        <v>0</v>
      </c>
      <c r="R52" s="455">
        <f t="shared" si="89"/>
        <v>0</v>
      </c>
      <c r="S52" s="455">
        <f t="shared" si="89"/>
        <v>0</v>
      </c>
      <c r="T52" s="455">
        <f t="shared" si="89"/>
        <v>0</v>
      </c>
      <c r="U52" s="455">
        <f t="shared" si="89"/>
        <v>0</v>
      </c>
      <c r="V52" s="455">
        <f t="shared" si="89"/>
        <v>0</v>
      </c>
      <c r="W52" s="455">
        <f t="shared" si="89"/>
        <v>0</v>
      </c>
      <c r="X52" s="455">
        <f t="shared" si="89"/>
        <v>0</v>
      </c>
      <c r="Y52" s="455">
        <f t="shared" si="89"/>
        <v>0</v>
      </c>
      <c r="Z52" s="455">
        <f t="shared" si="89"/>
        <v>0</v>
      </c>
      <c r="AA52" s="455">
        <f t="shared" si="89"/>
        <v>0</v>
      </c>
      <c r="AB52" s="455">
        <f t="shared" si="89"/>
        <v>0</v>
      </c>
      <c r="AC52" s="455">
        <f t="shared" si="89"/>
        <v>0</v>
      </c>
    </row>
    <row r="53" spans="2:29" s="454" customFormat="1" ht="13.5" customHeight="1" x14ac:dyDescent="0.15">
      <c r="D53" s="455">
        <f>D47-D43</f>
        <v>0</v>
      </c>
      <c r="E53" s="455">
        <f t="shared" ref="E53:AC53" si="90">E47-E43</f>
        <v>0</v>
      </c>
      <c r="F53" s="455">
        <f t="shared" si="90"/>
        <v>0</v>
      </c>
      <c r="G53" s="455">
        <f t="shared" si="90"/>
        <v>0</v>
      </c>
      <c r="H53" s="455">
        <f t="shared" si="90"/>
        <v>0</v>
      </c>
      <c r="I53" s="455">
        <f t="shared" si="90"/>
        <v>0</v>
      </c>
      <c r="J53" s="455">
        <f t="shared" si="90"/>
        <v>0</v>
      </c>
      <c r="K53" s="455">
        <f t="shared" si="90"/>
        <v>0</v>
      </c>
      <c r="L53" s="455">
        <f t="shared" si="90"/>
        <v>0</v>
      </c>
      <c r="M53" s="455">
        <f t="shared" si="90"/>
        <v>0</v>
      </c>
      <c r="N53" s="455">
        <f t="shared" si="90"/>
        <v>0</v>
      </c>
      <c r="O53" s="455">
        <f t="shared" si="90"/>
        <v>0</v>
      </c>
      <c r="P53" s="455">
        <f t="shared" si="90"/>
        <v>0</v>
      </c>
      <c r="Q53" s="455">
        <f t="shared" si="90"/>
        <v>0</v>
      </c>
      <c r="R53" s="455">
        <f t="shared" si="90"/>
        <v>0</v>
      </c>
      <c r="S53" s="455">
        <f t="shared" si="90"/>
        <v>0</v>
      </c>
      <c r="T53" s="455">
        <f t="shared" si="90"/>
        <v>0</v>
      </c>
      <c r="U53" s="455">
        <f t="shared" si="90"/>
        <v>0</v>
      </c>
      <c r="V53" s="455">
        <f t="shared" si="90"/>
        <v>0</v>
      </c>
      <c r="W53" s="455">
        <f t="shared" si="90"/>
        <v>0</v>
      </c>
      <c r="X53" s="455">
        <f t="shared" si="90"/>
        <v>0</v>
      </c>
      <c r="Y53" s="455">
        <f t="shared" si="90"/>
        <v>0</v>
      </c>
      <c r="Z53" s="455">
        <f t="shared" si="90"/>
        <v>0</v>
      </c>
      <c r="AA53" s="455">
        <f t="shared" si="90"/>
        <v>0</v>
      </c>
      <c r="AB53" s="455">
        <f t="shared" si="90"/>
        <v>0</v>
      </c>
      <c r="AC53" s="455">
        <f t="shared" si="90"/>
        <v>0</v>
      </c>
    </row>
    <row r="56" spans="2:29" ht="13.5" customHeight="1" x14ac:dyDescent="0.2"/>
    <row r="58" spans="2:29" ht="13.5" customHeight="1" x14ac:dyDescent="0.2"/>
    <row r="60" spans="2:29" ht="13.5" customHeight="1" x14ac:dyDescent="0.2"/>
    <row r="64" spans="2:29" ht="13.5" customHeight="1" x14ac:dyDescent="0.2"/>
  </sheetData>
  <mergeCells count="23">
    <mergeCell ref="B25:B40"/>
    <mergeCell ref="C25:C26"/>
    <mergeCell ref="C27:C28"/>
    <mergeCell ref="C29:C30"/>
    <mergeCell ref="C31:C32"/>
    <mergeCell ref="C33:C34"/>
    <mergeCell ref="C35:C36"/>
    <mergeCell ref="B11:C12"/>
    <mergeCell ref="B13:B24"/>
    <mergeCell ref="C13:C14"/>
    <mergeCell ref="C15:C16"/>
    <mergeCell ref="C17:C18"/>
    <mergeCell ref="C19:C20"/>
    <mergeCell ref="C21:C22"/>
    <mergeCell ref="C23:C24"/>
    <mergeCell ref="D7:D10"/>
    <mergeCell ref="E7:E10"/>
    <mergeCell ref="F7:M8"/>
    <mergeCell ref="N8:U8"/>
    <mergeCell ref="V8:AC8"/>
    <mergeCell ref="F9:F10"/>
    <mergeCell ref="N9:N10"/>
    <mergeCell ref="V9:V10"/>
  </mergeCells>
  <phoneticPr fontId="3"/>
  <pageMargins left="0.70866141732283472" right="0.19685039370078741" top="0.62992125984251968" bottom="0.39370078740157483" header="0.35433070866141736" footer="0.1968503937007874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目次</vt:lpstr>
      <vt:lpstr>表13</vt:lpstr>
      <vt:lpstr>表14</vt:lpstr>
      <vt:lpstr>表15-1</vt:lpstr>
      <vt:lpstr>表15-2</vt:lpstr>
      <vt:lpstr>表15-3</vt:lpstr>
      <vt:lpstr>表15-4</vt:lpstr>
      <vt:lpstr>表15-5</vt:lpstr>
      <vt:lpstr>表15-6</vt:lpstr>
      <vt:lpstr>表16-1</vt:lpstr>
      <vt:lpstr>表16-2</vt:lpstr>
      <vt:lpstr>表17</vt:lpstr>
      <vt:lpstr>表18-1</vt:lpstr>
      <vt:lpstr>表18-2</vt:lpstr>
      <vt:lpstr>表19</vt:lpstr>
      <vt:lpstr>表20</vt:lpstr>
      <vt:lpstr>表21-1</vt:lpstr>
      <vt:lpstr>表21-2</vt:lpstr>
      <vt:lpstr>表21-3</vt:lpstr>
      <vt:lpstr>表13!Print_Area</vt:lpstr>
      <vt:lpstr>表14!Print_Area</vt:lpstr>
      <vt:lpstr>'表15-1'!Print_Area</vt:lpstr>
      <vt:lpstr>'表15-2'!Print_Area</vt:lpstr>
      <vt:lpstr>'表15-3'!Print_Area</vt:lpstr>
      <vt:lpstr>'表15-4'!Print_Area</vt:lpstr>
      <vt:lpstr>'表15-5'!Print_Area</vt:lpstr>
      <vt:lpstr>'表15-6'!Print_Area</vt:lpstr>
      <vt:lpstr>'表16-1'!Print_Area</vt:lpstr>
      <vt:lpstr>'表16-2'!Print_Area</vt:lpstr>
      <vt:lpstr>表17!Print_Area</vt:lpstr>
      <vt:lpstr>'表18-1'!Print_Area</vt:lpstr>
      <vt:lpstr>'表18-2'!Print_Area</vt:lpstr>
      <vt:lpstr>表19!Print_Area</vt:lpstr>
      <vt:lpstr>表20!Print_Area</vt:lpstr>
      <vt:lpstr>'表21-1'!Print_Area</vt:lpstr>
      <vt:lpstr>'表21-2'!Print_Area</vt:lpstr>
      <vt:lpstr>'表21-3'!Print_Area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白崎 恭香</dc:creator>
  <cp:lastModifiedBy>白崎 恭香</cp:lastModifiedBy>
  <dcterms:created xsi:type="dcterms:W3CDTF">2025-05-29T04:41:21Z</dcterms:created>
  <dcterms:modified xsi:type="dcterms:W3CDTF">2025-05-29T04:42:07Z</dcterms:modified>
</cp:coreProperties>
</file>