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250023\Documents\"/>
    </mc:Choice>
  </mc:AlternateContent>
  <xr:revisionPtr revIDLastSave="0" documentId="8_{A519DF5C-CC46-48C9-AC61-1BA3CC24F6B0}" xr6:coauthVersionLast="47" xr6:coauthVersionMax="47" xr10:uidLastSave="{00000000-0000-0000-0000-000000000000}"/>
  <bookViews>
    <workbookView xWindow="-108" yWindow="-108" windowWidth="23256" windowHeight="13896" firstSheet="2" activeTab="13" xr2:uid="{37372709-09ED-4A5C-8C18-173437BFE5F0}"/>
  </bookViews>
  <sheets>
    <sheet name="目次" sheetId="1" r:id="rId1"/>
    <sheet name="表22" sheetId="2" r:id="rId2"/>
    <sheet name="表23" sheetId="3" r:id="rId3"/>
    <sheet name="表24-1" sheetId="4" r:id="rId4"/>
    <sheet name="表24-2" sheetId="5" r:id="rId5"/>
    <sheet name="表24-3" sheetId="6" r:id="rId6"/>
    <sheet name="表24-4" sheetId="7" r:id="rId7"/>
    <sheet name="表24-5" sheetId="8" r:id="rId8"/>
    <sheet name="表24-6" sheetId="9" r:id="rId9"/>
    <sheet name="表24-7" sheetId="10" r:id="rId10"/>
    <sheet name="表25" sheetId="11" r:id="rId11"/>
    <sheet name="表26" sheetId="12" r:id="rId12"/>
    <sheet name="表27-1" sheetId="13" r:id="rId13"/>
    <sheet name="表27-2" sheetId="14" r:id="rId14"/>
  </sheets>
  <externalReferences>
    <externalReference r:id="rId15"/>
  </externalReferences>
  <definedNames>
    <definedName name="_xlnm.Print_Area" localSheetId="1">表22!$B$2:$P$57</definedName>
    <definedName name="_xlnm.Print_Area" localSheetId="2">表23!$B$2:$N$465</definedName>
    <definedName name="_xlnm.Print_Area" localSheetId="3">'表24-1'!$B$2:$W$37</definedName>
    <definedName name="_xlnm.Print_Area" localSheetId="4">'表24-2'!$B$2:$W$37</definedName>
    <definedName name="_xlnm.Print_Area" localSheetId="5">'表24-3'!$B$2:$W$37</definedName>
    <definedName name="_xlnm.Print_Area" localSheetId="6">'表24-4'!$B$2:$W$37</definedName>
    <definedName name="_xlnm.Print_Area" localSheetId="7">'表24-5'!$B$2:$W$37</definedName>
    <definedName name="_xlnm.Print_Area" localSheetId="8">'表24-6'!$B$2:$W$37</definedName>
    <definedName name="_xlnm.Print_Area" localSheetId="9">'表24-7'!$B$2:$W$37</definedName>
    <definedName name="_xlnm.Print_Area" localSheetId="10">表25!$B$2:$P$57</definedName>
    <definedName name="_xlnm.Print_Area" localSheetId="11">表26!$B$2:$AE$56</definedName>
    <definedName name="_xlnm.Print_Area" localSheetId="12">'表27-1'!$B$2:$AB$41</definedName>
    <definedName name="_xlnm.Print_Area" localSheetId="13">'表27-2'!$B$2:$AB$41</definedName>
    <definedName name="_xlnm.Print_Area" localSheetId="0">目次!$A$1:$D$99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14" l="1"/>
  <c r="G53" i="14"/>
  <c r="V47" i="14"/>
  <c r="S47" i="14"/>
  <c r="R47" i="14"/>
  <c r="R53" i="14" s="1"/>
  <c r="J47" i="14"/>
  <c r="G47" i="14"/>
  <c r="F47" i="14"/>
  <c r="F53" i="14" s="1"/>
  <c r="W46" i="14"/>
  <c r="W52" i="14" s="1"/>
  <c r="U46" i="14"/>
  <c r="U52" i="14" s="1"/>
  <c r="S46" i="14"/>
  <c r="S52" i="14" s="1"/>
  <c r="K46" i="14"/>
  <c r="K52" i="14" s="1"/>
  <c r="I46" i="14"/>
  <c r="I52" i="14" s="1"/>
  <c r="G46" i="14"/>
  <c r="G52" i="14" s="1"/>
  <c r="AA43" i="14"/>
  <c r="Z43" i="14"/>
  <c r="Y43" i="14"/>
  <c r="W43" i="14"/>
  <c r="V43" i="14"/>
  <c r="U43" i="14"/>
  <c r="S43" i="14"/>
  <c r="R43" i="14"/>
  <c r="Q43" i="14"/>
  <c r="O43" i="14"/>
  <c r="N43" i="14"/>
  <c r="M43" i="14"/>
  <c r="K43" i="14"/>
  <c r="J43" i="14"/>
  <c r="I43" i="14"/>
  <c r="G43" i="14"/>
  <c r="F43" i="14"/>
  <c r="E43" i="14"/>
  <c r="AA40" i="14"/>
  <c r="AA47" i="14" s="1"/>
  <c r="AA53" i="14" s="1"/>
  <c r="Z40" i="14"/>
  <c r="Z47" i="14" s="1"/>
  <c r="Z53" i="14" s="1"/>
  <c r="Y40" i="14"/>
  <c r="W40" i="14"/>
  <c r="W47" i="14" s="1"/>
  <c r="W53" i="14" s="1"/>
  <c r="V40" i="14"/>
  <c r="U40" i="14"/>
  <c r="S40" i="14"/>
  <c r="R40" i="14"/>
  <c r="Q40" i="14"/>
  <c r="Q47" i="14" s="1"/>
  <c r="Q53" i="14" s="1"/>
  <c r="O40" i="14"/>
  <c r="O47" i="14" s="1"/>
  <c r="O53" i="14" s="1"/>
  <c r="N40" i="14"/>
  <c r="N47" i="14" s="1"/>
  <c r="N53" i="14" s="1"/>
  <c r="M40" i="14"/>
  <c r="K40" i="14"/>
  <c r="J40" i="14"/>
  <c r="I40" i="14"/>
  <c r="G40" i="14"/>
  <c r="F40" i="14"/>
  <c r="E40" i="14"/>
  <c r="E47" i="14" s="1"/>
  <c r="E53" i="14" s="1"/>
  <c r="AA38" i="14"/>
  <c r="AA46" i="14" s="1"/>
  <c r="AA52" i="14" s="1"/>
  <c r="Z38" i="14"/>
  <c r="Y38" i="14"/>
  <c r="Y46" i="14" s="1"/>
  <c r="Y52" i="14" s="1"/>
  <c r="W38" i="14"/>
  <c r="V38" i="14"/>
  <c r="U38" i="14"/>
  <c r="S38" i="14"/>
  <c r="R38" i="14"/>
  <c r="R46" i="14" s="1"/>
  <c r="R52" i="14" s="1"/>
  <c r="Q38" i="14"/>
  <c r="Q46" i="14" s="1"/>
  <c r="Q52" i="14" s="1"/>
  <c r="O38" i="14"/>
  <c r="O46" i="14" s="1"/>
  <c r="O52" i="14" s="1"/>
  <c r="N38" i="14"/>
  <c r="N46" i="14" s="1"/>
  <c r="N52" i="14" s="1"/>
  <c r="M38" i="14"/>
  <c r="K38" i="14"/>
  <c r="J38" i="14"/>
  <c r="I38" i="14"/>
  <c r="G38" i="14"/>
  <c r="F38" i="14"/>
  <c r="F46" i="14" s="1"/>
  <c r="F52" i="14" s="1"/>
  <c r="E38" i="14"/>
  <c r="E46" i="14" s="1"/>
  <c r="E52" i="14" s="1"/>
  <c r="AA37" i="14"/>
  <c r="Z37" i="14"/>
  <c r="Y37" i="14"/>
  <c r="W37" i="14"/>
  <c r="S37" i="14"/>
  <c r="R37" i="14"/>
  <c r="Q37" i="14"/>
  <c r="O37" i="14"/>
  <c r="N37" i="14"/>
  <c r="M37" i="14"/>
  <c r="K37" i="14"/>
  <c r="G37" i="14"/>
  <c r="F37" i="14"/>
  <c r="E37" i="14"/>
  <c r="AB36" i="14"/>
  <c r="AI36" i="14" s="1"/>
  <c r="AO36" i="14" s="1"/>
  <c r="X36" i="14"/>
  <c r="X37" i="14" s="1"/>
  <c r="T36" i="14"/>
  <c r="T37" i="14" s="1"/>
  <c r="P36" i="14"/>
  <c r="L36" i="14"/>
  <c r="L37" i="14" s="1"/>
  <c r="H36" i="14"/>
  <c r="H37" i="14" s="1"/>
  <c r="D36" i="14"/>
  <c r="V37" i="14" s="1"/>
  <c r="H35" i="14"/>
  <c r="H34" i="14"/>
  <c r="AD34" i="14" s="1"/>
  <c r="AJ34" i="14" s="1"/>
  <c r="D34" i="14"/>
  <c r="S35" i="14" s="1"/>
  <c r="AA33" i="14"/>
  <c r="Y33" i="14"/>
  <c r="U33" i="14"/>
  <c r="S33" i="14"/>
  <c r="R33" i="14"/>
  <c r="Q33" i="14"/>
  <c r="O33" i="14"/>
  <c r="M33" i="14"/>
  <c r="I33" i="14"/>
  <c r="G33" i="14"/>
  <c r="F33" i="14"/>
  <c r="E33" i="14"/>
  <c r="AB32" i="14"/>
  <c r="AI32" i="14" s="1"/>
  <c r="AO32" i="14" s="1"/>
  <c r="X32" i="14"/>
  <c r="P32" i="14"/>
  <c r="D32" i="14"/>
  <c r="Z33" i="14" s="1"/>
  <c r="H30" i="14"/>
  <c r="H31" i="14" s="1"/>
  <c r="D30" i="14"/>
  <c r="J31" i="14" s="1"/>
  <c r="AA29" i="14"/>
  <c r="W29" i="14"/>
  <c r="U29" i="14"/>
  <c r="S29" i="14"/>
  <c r="R29" i="14"/>
  <c r="Q29" i="14"/>
  <c r="O29" i="14"/>
  <c r="K29" i="14"/>
  <c r="I29" i="14"/>
  <c r="H29" i="14"/>
  <c r="G29" i="14"/>
  <c r="F29" i="14"/>
  <c r="E29" i="14"/>
  <c r="AE28" i="14"/>
  <c r="AK28" i="14" s="1"/>
  <c r="AD28" i="14"/>
  <c r="AJ28" i="14" s="1"/>
  <c r="X28" i="14"/>
  <c r="L28" i="14"/>
  <c r="L29" i="14" s="1"/>
  <c r="H28" i="14"/>
  <c r="D28" i="14"/>
  <c r="AB28" i="14" s="1"/>
  <c r="AA27" i="14"/>
  <c r="Y27" i="14"/>
  <c r="V27" i="14"/>
  <c r="N27" i="14"/>
  <c r="AB26" i="14"/>
  <c r="X26" i="14"/>
  <c r="P26" i="14"/>
  <c r="D26" i="14"/>
  <c r="J27" i="14" s="1"/>
  <c r="D24" i="14"/>
  <c r="AA23" i="14"/>
  <c r="Z23" i="14"/>
  <c r="Y23" i="14"/>
  <c r="X23" i="14"/>
  <c r="U23" i="14"/>
  <c r="S23" i="14"/>
  <c r="R23" i="14"/>
  <c r="Q23" i="14"/>
  <c r="P23" i="14"/>
  <c r="O23" i="14"/>
  <c r="N23" i="14"/>
  <c r="M23" i="14"/>
  <c r="L23" i="14"/>
  <c r="I23" i="14"/>
  <c r="G23" i="14"/>
  <c r="F23" i="14"/>
  <c r="E23" i="14"/>
  <c r="AN22" i="14"/>
  <c r="AF22" i="14"/>
  <c r="AL22" i="14" s="1"/>
  <c r="AE22" i="14"/>
  <c r="AK22" i="14" s="1"/>
  <c r="AB22" i="14"/>
  <c r="AI22" i="14" s="1"/>
  <c r="AO22" i="14" s="1"/>
  <c r="X22" i="14"/>
  <c r="AH22" i="14" s="1"/>
  <c r="T22" i="14"/>
  <c r="P22" i="14"/>
  <c r="L22" i="14"/>
  <c r="D22" i="14"/>
  <c r="W23" i="14" s="1"/>
  <c r="Y21" i="14"/>
  <c r="W21" i="14"/>
  <c r="V21" i="14"/>
  <c r="U21" i="14"/>
  <c r="M21" i="14"/>
  <c r="G21" i="14"/>
  <c r="P20" i="14"/>
  <c r="P21" i="14" s="1"/>
  <c r="D20" i="14"/>
  <c r="I21" i="14" s="1"/>
  <c r="Z19" i="14"/>
  <c r="T19" i="14"/>
  <c r="S19" i="14"/>
  <c r="R19" i="14"/>
  <c r="Q19" i="14"/>
  <c r="N19" i="14"/>
  <c r="G19" i="14"/>
  <c r="F19" i="14"/>
  <c r="E19" i="14"/>
  <c r="AM18" i="14"/>
  <c r="AG18" i="14"/>
  <c r="AB18" i="14"/>
  <c r="T18" i="14"/>
  <c r="D18" i="14"/>
  <c r="AA19" i="14" s="1"/>
  <c r="AA17" i="14"/>
  <c r="Z17" i="14"/>
  <c r="Y17" i="14"/>
  <c r="X17" i="14"/>
  <c r="W17" i="14"/>
  <c r="U17" i="14"/>
  <c r="R17" i="14"/>
  <c r="Q17" i="14"/>
  <c r="O17" i="14"/>
  <c r="N17" i="14"/>
  <c r="M17" i="14"/>
  <c r="L17" i="14"/>
  <c r="K17" i="14"/>
  <c r="I17" i="14"/>
  <c r="F17" i="14"/>
  <c r="E17" i="14"/>
  <c r="AK16" i="14"/>
  <c r="AH16" i="14"/>
  <c r="AN16" i="14" s="1"/>
  <c r="X16" i="14"/>
  <c r="T16" i="14"/>
  <c r="P16" i="14"/>
  <c r="L16" i="14"/>
  <c r="AE16" i="14" s="1"/>
  <c r="H16" i="14"/>
  <c r="D16" i="14"/>
  <c r="V17" i="14" s="1"/>
  <c r="V15" i="14"/>
  <c r="S15" i="14"/>
  <c r="R15" i="14"/>
  <c r="J15" i="14"/>
  <c r="AB14" i="14"/>
  <c r="AB15" i="14" s="1"/>
  <c r="D14" i="14"/>
  <c r="G15" i="14" s="1"/>
  <c r="AA12" i="14"/>
  <c r="AA49" i="14" s="1"/>
  <c r="Z12" i="14"/>
  <c r="Z49" i="14" s="1"/>
  <c r="Y12" i="14"/>
  <c r="W12" i="14"/>
  <c r="W49" i="14" s="1"/>
  <c r="V12" i="14"/>
  <c r="U12" i="14"/>
  <c r="S12" i="14"/>
  <c r="S49" i="14" s="1"/>
  <c r="R12" i="14"/>
  <c r="R49" i="14" s="1"/>
  <c r="Q12" i="14"/>
  <c r="O12" i="14"/>
  <c r="O49" i="14" s="1"/>
  <c r="N12" i="14"/>
  <c r="N49" i="14" s="1"/>
  <c r="M12" i="14"/>
  <c r="M49" i="14" s="1"/>
  <c r="K12" i="14"/>
  <c r="K49" i="14" s="1"/>
  <c r="J12" i="14"/>
  <c r="I12" i="14"/>
  <c r="G12" i="14"/>
  <c r="F12" i="14"/>
  <c r="F49" i="14" s="1"/>
  <c r="E12" i="14"/>
  <c r="E49" i="14" s="1"/>
  <c r="I52" i="13"/>
  <c r="Z49" i="13"/>
  <c r="V49" i="13"/>
  <c r="U47" i="13"/>
  <c r="U53" i="13" s="1"/>
  <c r="S47" i="13"/>
  <c r="O47" i="13"/>
  <c r="O53" i="13" s="1"/>
  <c r="Y46" i="13"/>
  <c r="Y52" i="13" s="1"/>
  <c r="V46" i="13"/>
  <c r="V52" i="13" s="1"/>
  <c r="U46" i="13"/>
  <c r="U52" i="13" s="1"/>
  <c r="S46" i="13"/>
  <c r="S52" i="13" s="1"/>
  <c r="J46" i="13"/>
  <c r="J52" i="13" s="1"/>
  <c r="I46" i="13"/>
  <c r="AA43" i="13"/>
  <c r="Z43" i="13"/>
  <c r="Y43" i="13"/>
  <c r="W43" i="13"/>
  <c r="V43" i="13"/>
  <c r="U43" i="13"/>
  <c r="S43" i="13"/>
  <c r="R43" i="13"/>
  <c r="Q43" i="13"/>
  <c r="O43" i="13"/>
  <c r="N43" i="13"/>
  <c r="M43" i="13"/>
  <c r="K43" i="13"/>
  <c r="J43" i="13"/>
  <c r="I43" i="13"/>
  <c r="G43" i="13"/>
  <c r="F43" i="13"/>
  <c r="E43" i="13"/>
  <c r="AA40" i="13"/>
  <c r="AA47" i="13" s="1"/>
  <c r="AA53" i="13" s="1"/>
  <c r="Z40" i="13"/>
  <c r="Z47" i="13" s="1"/>
  <c r="Z53" i="13" s="1"/>
  <c r="Y40" i="13"/>
  <c r="Y47" i="13" s="1"/>
  <c r="Y53" i="13" s="1"/>
  <c r="W40" i="13"/>
  <c r="V40" i="13"/>
  <c r="V47" i="13" s="1"/>
  <c r="U40" i="13"/>
  <c r="S40" i="13"/>
  <c r="R40" i="13"/>
  <c r="Q40" i="13"/>
  <c r="O40" i="13"/>
  <c r="N40" i="13"/>
  <c r="N47" i="13" s="1"/>
  <c r="N53" i="13" s="1"/>
  <c r="M40" i="13"/>
  <c r="K40" i="13"/>
  <c r="J40" i="13"/>
  <c r="J47" i="13" s="1"/>
  <c r="I40" i="13"/>
  <c r="I47" i="13" s="1"/>
  <c r="I53" i="13" s="1"/>
  <c r="G40" i="13"/>
  <c r="G47" i="13" s="1"/>
  <c r="G53" i="13" s="1"/>
  <c r="F40" i="13"/>
  <c r="E40" i="13"/>
  <c r="E47" i="13" s="1"/>
  <c r="AA38" i="13"/>
  <c r="Z38" i="13"/>
  <c r="Y38" i="13"/>
  <c r="W38" i="13"/>
  <c r="W46" i="13" s="1"/>
  <c r="V38" i="13"/>
  <c r="U38" i="13"/>
  <c r="S38" i="13"/>
  <c r="R38" i="13"/>
  <c r="R46" i="13" s="1"/>
  <c r="R52" i="13" s="1"/>
  <c r="Q38" i="13"/>
  <c r="Q46" i="13" s="1"/>
  <c r="Q52" i="13" s="1"/>
  <c r="O38" i="13"/>
  <c r="N38" i="13"/>
  <c r="N46" i="13" s="1"/>
  <c r="N52" i="13" s="1"/>
  <c r="M38" i="13"/>
  <c r="K38" i="13"/>
  <c r="K46" i="13" s="1"/>
  <c r="K52" i="13" s="1"/>
  <c r="J38" i="13"/>
  <c r="I38" i="13"/>
  <c r="G38" i="13"/>
  <c r="G46" i="13" s="1"/>
  <c r="G52" i="13" s="1"/>
  <c r="F38" i="13"/>
  <c r="E38" i="13"/>
  <c r="E46" i="13" s="1"/>
  <c r="AA37" i="13"/>
  <c r="Y37" i="13"/>
  <c r="W37" i="13"/>
  <c r="S37" i="13"/>
  <c r="R37" i="13"/>
  <c r="Q37" i="13"/>
  <c r="O37" i="13"/>
  <c r="M37" i="13"/>
  <c r="K37" i="13"/>
  <c r="H37" i="13"/>
  <c r="G37" i="13"/>
  <c r="F37" i="13"/>
  <c r="E37" i="13"/>
  <c r="AO36" i="13"/>
  <c r="AE36" i="13"/>
  <c r="AK36" i="13" s="1"/>
  <c r="AD36" i="13"/>
  <c r="AJ36" i="13" s="1"/>
  <c r="AB36" i="13"/>
  <c r="AI36" i="13" s="1"/>
  <c r="X36" i="13"/>
  <c r="P36" i="13"/>
  <c r="P37" i="13" s="1"/>
  <c r="L36" i="13"/>
  <c r="L37" i="13" s="1"/>
  <c r="H36" i="13"/>
  <c r="D36" i="13"/>
  <c r="Z37" i="13" s="1"/>
  <c r="O35" i="13"/>
  <c r="J35" i="13"/>
  <c r="H34" i="13"/>
  <c r="AD34" i="13" s="1"/>
  <c r="AJ34" i="13" s="1"/>
  <c r="D34" i="13"/>
  <c r="K35" i="13" s="1"/>
  <c r="U33" i="13"/>
  <c r="D32" i="13"/>
  <c r="O33" i="13" s="1"/>
  <c r="J31" i="13"/>
  <c r="E31" i="13"/>
  <c r="L30" i="13"/>
  <c r="D30" i="13"/>
  <c r="AA29" i="13"/>
  <c r="X29" i="13"/>
  <c r="W29" i="13"/>
  <c r="U29" i="13"/>
  <c r="S29" i="13"/>
  <c r="Q29" i="13"/>
  <c r="O29" i="13"/>
  <c r="K29" i="13"/>
  <c r="I29" i="13"/>
  <c r="G29" i="13"/>
  <c r="E29" i="13"/>
  <c r="AK28" i="13"/>
  <c r="AH28" i="13"/>
  <c r="AN28" i="13" s="1"/>
  <c r="X28" i="13"/>
  <c r="L28" i="13"/>
  <c r="AE28" i="13" s="1"/>
  <c r="H28" i="13"/>
  <c r="D28" i="13"/>
  <c r="R29" i="13" s="1"/>
  <c r="AA27" i="13"/>
  <c r="Z27" i="13"/>
  <c r="X27" i="13"/>
  <c r="S27" i="13"/>
  <c r="R27" i="13"/>
  <c r="O27" i="13"/>
  <c r="N27" i="13"/>
  <c r="L27" i="13"/>
  <c r="G27" i="13"/>
  <c r="F27" i="13"/>
  <c r="AE26" i="13"/>
  <c r="AK26" i="13" s="1"/>
  <c r="AB26" i="13"/>
  <c r="X26" i="13"/>
  <c r="T26" i="13"/>
  <c r="L26" i="13"/>
  <c r="D26" i="13"/>
  <c r="U27" i="13" s="1"/>
  <c r="V25" i="13"/>
  <c r="M25" i="13"/>
  <c r="I25" i="13"/>
  <c r="D24" i="13"/>
  <c r="AB23" i="13"/>
  <c r="Z23" i="13"/>
  <c r="Y23" i="13"/>
  <c r="U23" i="13"/>
  <c r="S23" i="13"/>
  <c r="R23" i="13"/>
  <c r="Q23" i="13"/>
  <c r="P23" i="13"/>
  <c r="N23" i="13"/>
  <c r="M23" i="13"/>
  <c r="K23" i="13"/>
  <c r="I23" i="13"/>
  <c r="H23" i="13"/>
  <c r="G23" i="13"/>
  <c r="F23" i="13"/>
  <c r="E23" i="13"/>
  <c r="AG22" i="13"/>
  <c r="AM22" i="13" s="1"/>
  <c r="AF22" i="13"/>
  <c r="AL22" i="13" s="1"/>
  <c r="AE22" i="13"/>
  <c r="AK22" i="13" s="1"/>
  <c r="AD22" i="13"/>
  <c r="AJ22" i="13" s="1"/>
  <c r="AB22" i="13"/>
  <c r="AI22" i="13" s="1"/>
  <c r="AO22" i="13" s="1"/>
  <c r="T22" i="13"/>
  <c r="T23" i="13" s="1"/>
  <c r="P22" i="13"/>
  <c r="L22" i="13"/>
  <c r="L23" i="13" s="1"/>
  <c r="H22" i="13"/>
  <c r="D22" i="13"/>
  <c r="AA23" i="13" s="1"/>
  <c r="AB21" i="13"/>
  <c r="AA21" i="13"/>
  <c r="Z21" i="13"/>
  <c r="Y21" i="13"/>
  <c r="X21" i="13"/>
  <c r="W21" i="13"/>
  <c r="U21" i="13"/>
  <c r="S21" i="13"/>
  <c r="P21" i="13"/>
  <c r="O21" i="13"/>
  <c r="N21" i="13"/>
  <c r="M21" i="13"/>
  <c r="K21" i="13"/>
  <c r="I21" i="13"/>
  <c r="G21" i="13"/>
  <c r="F21" i="13"/>
  <c r="AO20" i="13"/>
  <c r="AB20" i="13"/>
  <c r="AI20" i="13" s="1"/>
  <c r="X20" i="13"/>
  <c r="AH20" i="13" s="1"/>
  <c r="AN20" i="13" s="1"/>
  <c r="T20" i="13"/>
  <c r="T21" i="13" s="1"/>
  <c r="P20" i="13"/>
  <c r="AF20" i="13" s="1"/>
  <c r="AL20" i="13" s="1"/>
  <c r="L20" i="13"/>
  <c r="H20" i="13"/>
  <c r="D20" i="13"/>
  <c r="V21" i="13" s="1"/>
  <c r="AB19" i="13"/>
  <c r="W19" i="13"/>
  <c r="S19" i="13"/>
  <c r="R19" i="13"/>
  <c r="K19" i="13"/>
  <c r="J19" i="13"/>
  <c r="G19" i="13"/>
  <c r="F19" i="13"/>
  <c r="AB18" i="13"/>
  <c r="AI18" i="13" s="1"/>
  <c r="AO18" i="13" s="1"/>
  <c r="H18" i="13"/>
  <c r="D18" i="13"/>
  <c r="AA17" i="13"/>
  <c r="Z17" i="13"/>
  <c r="Y17" i="13"/>
  <c r="W17" i="13"/>
  <c r="U17" i="13"/>
  <c r="R17" i="13"/>
  <c r="Q17" i="13"/>
  <c r="O17" i="13"/>
  <c r="N17" i="13"/>
  <c r="M17" i="13"/>
  <c r="K17" i="13"/>
  <c r="I17" i="13"/>
  <c r="F17" i="13"/>
  <c r="E17" i="13"/>
  <c r="AE16" i="13"/>
  <c r="AK16" i="13" s="1"/>
  <c r="AD16" i="13"/>
  <c r="AJ16" i="13" s="1"/>
  <c r="X16" i="13"/>
  <c r="X17" i="13" s="1"/>
  <c r="T16" i="13"/>
  <c r="P16" i="13"/>
  <c r="H16" i="13"/>
  <c r="H17" i="13" s="1"/>
  <c r="D16" i="13"/>
  <c r="L16" i="13" s="1"/>
  <c r="L17" i="13" s="1"/>
  <c r="Y15" i="13"/>
  <c r="U15" i="13"/>
  <c r="R15" i="13"/>
  <c r="M15" i="13"/>
  <c r="L15" i="13"/>
  <c r="I15" i="13"/>
  <c r="F15" i="13"/>
  <c r="P14" i="13"/>
  <c r="L14" i="13"/>
  <c r="D14" i="13"/>
  <c r="S15" i="13" s="1"/>
  <c r="G13" i="13"/>
  <c r="AA12" i="13"/>
  <c r="AA49" i="13" s="1"/>
  <c r="Z12" i="13"/>
  <c r="Y12" i="13"/>
  <c r="W12" i="13"/>
  <c r="W49" i="13" s="1"/>
  <c r="V12" i="13"/>
  <c r="U12" i="13"/>
  <c r="U49" i="13" s="1"/>
  <c r="S12" i="13"/>
  <c r="S49" i="13" s="1"/>
  <c r="R12" i="13"/>
  <c r="R49" i="13" s="1"/>
  <c r="Q12" i="13"/>
  <c r="Q49" i="13" s="1"/>
  <c r="O12" i="13"/>
  <c r="N12" i="13"/>
  <c r="M12" i="13"/>
  <c r="M49" i="13" s="1"/>
  <c r="K12" i="13"/>
  <c r="J12" i="13"/>
  <c r="I12" i="13"/>
  <c r="G12" i="13"/>
  <c r="G49" i="13" s="1"/>
  <c r="F12" i="13"/>
  <c r="F49" i="13" s="1"/>
  <c r="E12" i="13"/>
  <c r="D12" i="13"/>
  <c r="AC70" i="12"/>
  <c r="G70" i="12"/>
  <c r="I65" i="12"/>
  <c r="G65" i="12"/>
  <c r="AC63" i="12"/>
  <c r="AB63" i="12"/>
  <c r="Z63" i="12"/>
  <c r="Z70" i="12" s="1"/>
  <c r="Y63" i="12"/>
  <c r="Y70" i="12" s="1"/>
  <c r="Q63" i="12"/>
  <c r="Q70" i="12" s="1"/>
  <c r="P63" i="12"/>
  <c r="N63" i="12"/>
  <c r="N70" i="12" s="1"/>
  <c r="M63" i="12"/>
  <c r="M70" i="12" s="1"/>
  <c r="AD62" i="12"/>
  <c r="AD69" i="12" s="1"/>
  <c r="AA62" i="12"/>
  <c r="X62" i="12"/>
  <c r="U62" i="12"/>
  <c r="U69" i="12" s="1"/>
  <c r="R62" i="12"/>
  <c r="R69" i="12" s="1"/>
  <c r="O62" i="12"/>
  <c r="L62" i="12"/>
  <c r="L69" i="12" s="1"/>
  <c r="I62" i="12"/>
  <c r="I69" i="12" s="1"/>
  <c r="AE58" i="12"/>
  <c r="AD58" i="12"/>
  <c r="AC58" i="12"/>
  <c r="AB58" i="12"/>
  <c r="AA58" i="12"/>
  <c r="Z58" i="12"/>
  <c r="Y58" i="12"/>
  <c r="X58" i="12"/>
  <c r="W58" i="12"/>
  <c r="V58" i="12"/>
  <c r="U58" i="12"/>
  <c r="T58" i="12"/>
  <c r="S58" i="12"/>
  <c r="R58" i="12"/>
  <c r="Q58" i="12"/>
  <c r="P58" i="12"/>
  <c r="O58" i="12"/>
  <c r="N58" i="12"/>
  <c r="M58" i="12"/>
  <c r="L58" i="12"/>
  <c r="K58" i="12"/>
  <c r="J58" i="12"/>
  <c r="I58" i="12"/>
  <c r="H58" i="12"/>
  <c r="G58" i="12"/>
  <c r="AJ54" i="12"/>
  <c r="AE54" i="12"/>
  <c r="AE63" i="12" s="1"/>
  <c r="AE70" i="12" s="1"/>
  <c r="AD54" i="12"/>
  <c r="AC54" i="12"/>
  <c r="AB54" i="12"/>
  <c r="AA54" i="12"/>
  <c r="Z54" i="12"/>
  <c r="Y54" i="12"/>
  <c r="X54" i="12"/>
  <c r="W54" i="12"/>
  <c r="V54" i="12"/>
  <c r="V63" i="12" s="1"/>
  <c r="V70" i="12" s="1"/>
  <c r="U54" i="12"/>
  <c r="T54" i="12"/>
  <c r="S54" i="12"/>
  <c r="S63" i="12" s="1"/>
  <c r="S70" i="12" s="1"/>
  <c r="R54" i="12"/>
  <c r="Q54" i="12"/>
  <c r="P54" i="12"/>
  <c r="O54" i="12"/>
  <c r="N54" i="12"/>
  <c r="M54" i="12"/>
  <c r="L54" i="12"/>
  <c r="K54" i="12"/>
  <c r="K63" i="12" s="1"/>
  <c r="K70" i="12" s="1"/>
  <c r="J54" i="12"/>
  <c r="J63" i="12" s="1"/>
  <c r="J70" i="12" s="1"/>
  <c r="I54" i="12"/>
  <c r="H54" i="12"/>
  <c r="G54" i="12"/>
  <c r="G63" i="12" s="1"/>
  <c r="F54" i="12"/>
  <c r="AE51" i="12"/>
  <c r="AE62" i="12" s="1"/>
  <c r="AE69" i="12" s="1"/>
  <c r="AD51" i="12"/>
  <c r="AC51" i="12"/>
  <c r="AB51" i="12"/>
  <c r="AA51" i="12"/>
  <c r="Z51" i="12"/>
  <c r="Y51" i="12"/>
  <c r="X51" i="12"/>
  <c r="W51" i="12"/>
  <c r="W62" i="12" s="1"/>
  <c r="W69" i="12" s="1"/>
  <c r="V51" i="12"/>
  <c r="U51" i="12"/>
  <c r="T51" i="12"/>
  <c r="S51" i="12"/>
  <c r="R51" i="12"/>
  <c r="Q51" i="12"/>
  <c r="P51" i="12"/>
  <c r="O51" i="12"/>
  <c r="N51" i="12"/>
  <c r="M51" i="12"/>
  <c r="L51" i="12"/>
  <c r="K51" i="12"/>
  <c r="K62" i="12" s="1"/>
  <c r="K69" i="12" s="1"/>
  <c r="J51" i="12"/>
  <c r="I51" i="12"/>
  <c r="H51" i="12"/>
  <c r="G51" i="12"/>
  <c r="AD49" i="12"/>
  <c r="AC49" i="12"/>
  <c r="AB49" i="12"/>
  <c r="AA49" i="12"/>
  <c r="Z49" i="12"/>
  <c r="X49" i="12"/>
  <c r="W49" i="12"/>
  <c r="U49" i="12"/>
  <c r="R49" i="12"/>
  <c r="Q49" i="12"/>
  <c r="P49" i="12"/>
  <c r="O49" i="12"/>
  <c r="N49" i="12"/>
  <c r="L49" i="12"/>
  <c r="K49" i="12"/>
  <c r="I49" i="12"/>
  <c r="F49" i="12"/>
  <c r="AJ48" i="12"/>
  <c r="AI48" i="12"/>
  <c r="AH48" i="12"/>
  <c r="F48" i="12"/>
  <c r="D48" i="12"/>
  <c r="Y49" i="12" s="1"/>
  <c r="AC47" i="12"/>
  <c r="AA47" i="12"/>
  <c r="H47" i="12"/>
  <c r="G47" i="12"/>
  <c r="AD46" i="12"/>
  <c r="AG46" i="12" s="1"/>
  <c r="AK46" i="12" s="1"/>
  <c r="AC46" i="12"/>
  <c r="AA46" i="12"/>
  <c r="Z46" i="12"/>
  <c r="Y46" i="12"/>
  <c r="X46" i="12"/>
  <c r="W46" i="12"/>
  <c r="V46" i="12"/>
  <c r="U46" i="12"/>
  <c r="T46" i="12"/>
  <c r="R46" i="12"/>
  <c r="Q46" i="12"/>
  <c r="O46" i="12"/>
  <c r="N46" i="12"/>
  <c r="M46" i="12"/>
  <c r="L46" i="12"/>
  <c r="K46" i="12"/>
  <c r="J46" i="12"/>
  <c r="I46" i="12"/>
  <c r="H46" i="12"/>
  <c r="F46" i="12"/>
  <c r="E46" i="12"/>
  <c r="AJ45" i="12"/>
  <c r="AM45" i="12" s="1"/>
  <c r="AI45" i="12"/>
  <c r="AH45" i="12"/>
  <c r="F45" i="12"/>
  <c r="E45" i="12"/>
  <c r="S47" i="12" s="1"/>
  <c r="D45" i="12"/>
  <c r="AE46" i="12" s="1"/>
  <c r="AA44" i="12"/>
  <c r="Z44" i="12"/>
  <c r="Y44" i="12"/>
  <c r="X44" i="12"/>
  <c r="W44" i="12"/>
  <c r="U44" i="12"/>
  <c r="T44" i="12"/>
  <c r="O44" i="12"/>
  <c r="N44" i="12"/>
  <c r="M44" i="12"/>
  <c r="L44" i="12"/>
  <c r="K44" i="12"/>
  <c r="I44" i="12"/>
  <c r="H44" i="12"/>
  <c r="F44" i="12"/>
  <c r="AH44" i="12" s="1"/>
  <c r="AK44" i="12" s="1"/>
  <c r="AC43" i="12"/>
  <c r="AB43" i="12"/>
  <c r="G43" i="12"/>
  <c r="F43" i="12"/>
  <c r="AM42" i="12"/>
  <c r="AJ42" i="12"/>
  <c r="AI42" i="12"/>
  <c r="AG42" i="12"/>
  <c r="F42" i="12"/>
  <c r="AH42" i="12" s="1"/>
  <c r="AL42" i="12" s="1"/>
  <c r="E42" i="12"/>
  <c r="V44" i="12" s="1"/>
  <c r="D42" i="12"/>
  <c r="AD43" i="12" s="1"/>
  <c r="AB41" i="12"/>
  <c r="V41" i="12"/>
  <c r="U41" i="12"/>
  <c r="S41" i="12"/>
  <c r="R41" i="12"/>
  <c r="P41" i="12"/>
  <c r="O41" i="12"/>
  <c r="M41" i="12"/>
  <c r="I41" i="12"/>
  <c r="F41" i="12"/>
  <c r="AH41" i="12" s="1"/>
  <c r="AK41" i="12" s="1"/>
  <c r="Z40" i="12"/>
  <c r="X40" i="12"/>
  <c r="W40" i="12"/>
  <c r="J40" i="12"/>
  <c r="G40" i="12"/>
  <c r="E40" i="12"/>
  <c r="AJ39" i="12"/>
  <c r="AM39" i="12" s="1"/>
  <c r="AI39" i="12"/>
  <c r="AH39" i="12"/>
  <c r="AG39" i="12"/>
  <c r="AK39" i="12" s="1"/>
  <c r="F39" i="12"/>
  <c r="E39" i="12"/>
  <c r="D39" i="12"/>
  <c r="Y40" i="12" s="1"/>
  <c r="X37" i="12"/>
  <c r="V37" i="12"/>
  <c r="H37" i="12"/>
  <c r="G37" i="12"/>
  <c r="AJ36" i="12"/>
  <c r="AI36" i="12"/>
  <c r="F36" i="12"/>
  <c r="F51" i="12" s="1"/>
  <c r="AH51" i="12" s="1"/>
  <c r="D36" i="12"/>
  <c r="AE34" i="12"/>
  <c r="AC34" i="12"/>
  <c r="Z34" i="12"/>
  <c r="V34" i="12"/>
  <c r="U34" i="12"/>
  <c r="S34" i="12"/>
  <c r="R34" i="12"/>
  <c r="Q34" i="12"/>
  <c r="O34" i="12"/>
  <c r="L34" i="12"/>
  <c r="G34" i="12"/>
  <c r="F34" i="12"/>
  <c r="AJ33" i="12"/>
  <c r="AI33" i="12"/>
  <c r="F33" i="12"/>
  <c r="D33" i="12"/>
  <c r="X34" i="12" s="1"/>
  <c r="AC32" i="12"/>
  <c r="T31" i="12"/>
  <c r="S31" i="12"/>
  <c r="J31" i="12"/>
  <c r="H31" i="12"/>
  <c r="G31" i="12"/>
  <c r="AJ30" i="12"/>
  <c r="AI30" i="12"/>
  <c r="AH30" i="12"/>
  <c r="F30" i="12"/>
  <c r="F31" i="12" s="1"/>
  <c r="E30" i="12"/>
  <c r="D30" i="12"/>
  <c r="AD28" i="12"/>
  <c r="AC28" i="12"/>
  <c r="AB28" i="12"/>
  <c r="AA28" i="12"/>
  <c r="Z28" i="12"/>
  <c r="X28" i="12"/>
  <c r="W28" i="12"/>
  <c r="U28" i="12"/>
  <c r="T28" i="12"/>
  <c r="R28" i="12"/>
  <c r="Q28" i="12"/>
  <c r="P28" i="12"/>
  <c r="O28" i="12"/>
  <c r="N28" i="12"/>
  <c r="L28" i="12"/>
  <c r="K28" i="12"/>
  <c r="I28" i="12"/>
  <c r="H28" i="12"/>
  <c r="F28" i="12"/>
  <c r="AJ27" i="12"/>
  <c r="AI27" i="12"/>
  <c r="F27" i="12"/>
  <c r="AH27" i="12" s="1"/>
  <c r="D27" i="12"/>
  <c r="Y28" i="12" s="1"/>
  <c r="Y25" i="12"/>
  <c r="X25" i="12"/>
  <c r="V25" i="12"/>
  <c r="U25" i="12"/>
  <c r="M25" i="12"/>
  <c r="L25" i="12"/>
  <c r="J25" i="12"/>
  <c r="I25" i="12"/>
  <c r="AJ24" i="12"/>
  <c r="AI24" i="12"/>
  <c r="F24" i="12"/>
  <c r="D24" i="12"/>
  <c r="T25" i="12" s="1"/>
  <c r="X23" i="12"/>
  <c r="P23" i="12"/>
  <c r="O23" i="12"/>
  <c r="L23" i="12"/>
  <c r="T22" i="12"/>
  <c r="Q22" i="12"/>
  <c r="P22" i="12"/>
  <c r="H22" i="12"/>
  <c r="G22" i="12"/>
  <c r="AM21" i="12"/>
  <c r="AJ21" i="12"/>
  <c r="AI21" i="12"/>
  <c r="AH21" i="12"/>
  <c r="F21" i="12"/>
  <c r="E21" i="12"/>
  <c r="AA23" i="12" s="1"/>
  <c r="D21" i="12"/>
  <c r="AD19" i="12"/>
  <c r="AC19" i="12"/>
  <c r="AA19" i="12"/>
  <c r="Z19" i="12"/>
  <c r="Y19" i="12"/>
  <c r="X19" i="12"/>
  <c r="W19" i="12"/>
  <c r="U19" i="12"/>
  <c r="T19" i="12"/>
  <c r="R19" i="12"/>
  <c r="Q19" i="12"/>
  <c r="O19" i="12"/>
  <c r="N19" i="12"/>
  <c r="M19" i="12"/>
  <c r="L19" i="12"/>
  <c r="K19" i="12"/>
  <c r="I19" i="12"/>
  <c r="H19" i="12"/>
  <c r="AJ18" i="12"/>
  <c r="AI18" i="12"/>
  <c r="F18" i="12"/>
  <c r="D18" i="12"/>
  <c r="V19" i="12" s="1"/>
  <c r="AE16" i="12"/>
  <c r="AD16" i="12"/>
  <c r="V16" i="12"/>
  <c r="J16" i="12"/>
  <c r="F16" i="12"/>
  <c r="AJ15" i="12"/>
  <c r="AI15" i="12"/>
  <c r="F15" i="12"/>
  <c r="D15" i="12"/>
  <c r="R16" i="12" s="1"/>
  <c r="AH12" i="12"/>
  <c r="AE12" i="12"/>
  <c r="AE65" i="12" s="1"/>
  <c r="AD12" i="12"/>
  <c r="AD65" i="12" s="1"/>
  <c r="AC12" i="12"/>
  <c r="AC65" i="12" s="1"/>
  <c r="AB12" i="12"/>
  <c r="AB65" i="12" s="1"/>
  <c r="AA12" i="12"/>
  <c r="Z12" i="12"/>
  <c r="Y12" i="12"/>
  <c r="Y65" i="12" s="1"/>
  <c r="X12" i="12"/>
  <c r="W12" i="12"/>
  <c r="V12" i="12"/>
  <c r="V65" i="12" s="1"/>
  <c r="U12" i="12"/>
  <c r="T12" i="12"/>
  <c r="S12" i="12"/>
  <c r="R12" i="12"/>
  <c r="Q12" i="12"/>
  <c r="Q65" i="12" s="1"/>
  <c r="P12" i="12"/>
  <c r="P65" i="12" s="1"/>
  <c r="O12" i="12"/>
  <c r="N12" i="12"/>
  <c r="M12" i="12"/>
  <c r="M65" i="12" s="1"/>
  <c r="L12" i="12"/>
  <c r="K12" i="12"/>
  <c r="J12" i="12"/>
  <c r="J65" i="12" s="1"/>
  <c r="I12" i="12"/>
  <c r="H12" i="12"/>
  <c r="G12" i="12"/>
  <c r="F12" i="12"/>
  <c r="B94" i="11"/>
  <c r="O71" i="11"/>
  <c r="M71" i="11"/>
  <c r="J71" i="11"/>
  <c r="L66" i="11"/>
  <c r="I66" i="11"/>
  <c r="M64" i="11"/>
  <c r="J64" i="11"/>
  <c r="P63" i="11"/>
  <c r="N63" i="11"/>
  <c r="P59" i="11"/>
  <c r="O59" i="11"/>
  <c r="N59" i="11"/>
  <c r="M59" i="11"/>
  <c r="L59" i="11"/>
  <c r="K59" i="11"/>
  <c r="J59" i="11"/>
  <c r="I59" i="11"/>
  <c r="H59" i="11"/>
  <c r="G59" i="11"/>
  <c r="F59" i="11"/>
  <c r="P55" i="11"/>
  <c r="P64" i="11" s="1"/>
  <c r="P71" i="11" s="1"/>
  <c r="O55" i="11"/>
  <c r="O64" i="11" s="1"/>
  <c r="N55" i="11"/>
  <c r="N64" i="11" s="1"/>
  <c r="M55" i="11"/>
  <c r="L55" i="11"/>
  <c r="L64" i="11" s="1"/>
  <c r="K55" i="11"/>
  <c r="J55" i="11"/>
  <c r="I55" i="11"/>
  <c r="I64" i="11" s="1"/>
  <c r="I71" i="11" s="1"/>
  <c r="H55" i="11"/>
  <c r="G55" i="11"/>
  <c r="G64" i="11" s="1"/>
  <c r="F55" i="11"/>
  <c r="F64" i="11" s="1"/>
  <c r="P52" i="11"/>
  <c r="O52" i="11"/>
  <c r="N52" i="11"/>
  <c r="M52" i="11"/>
  <c r="L52" i="11"/>
  <c r="K52" i="11"/>
  <c r="K63" i="11" s="1"/>
  <c r="K70" i="11" s="1"/>
  <c r="J52" i="11"/>
  <c r="J63" i="11" s="1"/>
  <c r="J70" i="11" s="1"/>
  <c r="I52" i="11"/>
  <c r="I63" i="11" s="1"/>
  <c r="I70" i="11" s="1"/>
  <c r="H52" i="11"/>
  <c r="H63" i="11" s="1"/>
  <c r="H70" i="11" s="1"/>
  <c r="G52" i="11"/>
  <c r="G63" i="11" s="1"/>
  <c r="F52" i="11"/>
  <c r="D49" i="11"/>
  <c r="P47" i="11"/>
  <c r="O47" i="11"/>
  <c r="N47" i="11"/>
  <c r="L47" i="11"/>
  <c r="K47" i="11"/>
  <c r="J47" i="11"/>
  <c r="I47" i="11"/>
  <c r="H47" i="11"/>
  <c r="G47" i="11"/>
  <c r="F47" i="11"/>
  <c r="E46" i="11"/>
  <c r="D46" i="11"/>
  <c r="M47" i="11" s="1"/>
  <c r="N45" i="11"/>
  <c r="K45" i="11"/>
  <c r="H45" i="11"/>
  <c r="G45" i="11"/>
  <c r="F45" i="11"/>
  <c r="O44" i="11"/>
  <c r="N44" i="11"/>
  <c r="L44" i="11"/>
  <c r="K44" i="11"/>
  <c r="J44" i="11"/>
  <c r="I44" i="11"/>
  <c r="H44" i="11"/>
  <c r="G44" i="11"/>
  <c r="F44" i="11"/>
  <c r="E44" i="11"/>
  <c r="R44" i="11" s="1"/>
  <c r="S44" i="11" s="1"/>
  <c r="R43" i="11"/>
  <c r="S43" i="11" s="1"/>
  <c r="E43" i="11"/>
  <c r="M45" i="11" s="1"/>
  <c r="D43" i="11"/>
  <c r="P44" i="11" s="1"/>
  <c r="N42" i="11"/>
  <c r="K42" i="11"/>
  <c r="J42" i="11"/>
  <c r="I42" i="11"/>
  <c r="G42" i="11"/>
  <c r="O41" i="11"/>
  <c r="N41" i="11"/>
  <c r="L41" i="11"/>
  <c r="K41" i="11"/>
  <c r="J41" i="11"/>
  <c r="I41" i="11"/>
  <c r="H41" i="11"/>
  <c r="F41" i="11"/>
  <c r="E41" i="11"/>
  <c r="R40" i="11"/>
  <c r="S40" i="11" s="1"/>
  <c r="E40" i="11"/>
  <c r="F42" i="11" s="1"/>
  <c r="D40" i="11"/>
  <c r="G41" i="11" s="1"/>
  <c r="M38" i="11"/>
  <c r="K38" i="11"/>
  <c r="D37" i="11"/>
  <c r="P35" i="11"/>
  <c r="O35" i="11"/>
  <c r="N35" i="11"/>
  <c r="L35" i="11"/>
  <c r="K35" i="11"/>
  <c r="J35" i="11"/>
  <c r="I35" i="11"/>
  <c r="H35" i="11"/>
  <c r="G35" i="11"/>
  <c r="F35" i="11"/>
  <c r="E34" i="11"/>
  <c r="D34" i="11"/>
  <c r="M35" i="11" s="1"/>
  <c r="N33" i="11"/>
  <c r="K33" i="11"/>
  <c r="H33" i="11"/>
  <c r="G33" i="11"/>
  <c r="F33" i="11"/>
  <c r="O32" i="11"/>
  <c r="N32" i="11"/>
  <c r="L32" i="11"/>
  <c r="K32" i="11"/>
  <c r="J32" i="11"/>
  <c r="I32" i="11"/>
  <c r="H32" i="11"/>
  <c r="G32" i="11"/>
  <c r="F32" i="11"/>
  <c r="E32" i="11"/>
  <c r="R31" i="11"/>
  <c r="S31" i="11" s="1"/>
  <c r="E31" i="11"/>
  <c r="M33" i="11" s="1"/>
  <c r="D31" i="11"/>
  <c r="P32" i="11" s="1"/>
  <c r="R32" i="11" s="1"/>
  <c r="S32" i="11" s="1"/>
  <c r="N30" i="11"/>
  <c r="K30" i="11"/>
  <c r="J30" i="11"/>
  <c r="I30" i="11"/>
  <c r="G30" i="11"/>
  <c r="O29" i="11"/>
  <c r="N29" i="11"/>
  <c r="L29" i="11"/>
  <c r="K29" i="11"/>
  <c r="J29" i="11"/>
  <c r="I29" i="11"/>
  <c r="H29" i="11"/>
  <c r="F29" i="11"/>
  <c r="E29" i="11"/>
  <c r="R28" i="11"/>
  <c r="S28" i="11" s="1"/>
  <c r="E28" i="11"/>
  <c r="F30" i="11" s="1"/>
  <c r="D28" i="11"/>
  <c r="G29" i="11" s="1"/>
  <c r="D25" i="11"/>
  <c r="P23" i="11"/>
  <c r="O23" i="11"/>
  <c r="N23" i="11"/>
  <c r="L23" i="11"/>
  <c r="K23" i="11"/>
  <c r="I23" i="11"/>
  <c r="H23" i="11"/>
  <c r="G23" i="11"/>
  <c r="F23" i="11"/>
  <c r="E22" i="11"/>
  <c r="M24" i="11" s="1"/>
  <c r="D22" i="11"/>
  <c r="M23" i="11" s="1"/>
  <c r="N21" i="11"/>
  <c r="H21" i="11"/>
  <c r="G21" i="11"/>
  <c r="F21" i="11"/>
  <c r="O20" i="11"/>
  <c r="N20" i="11"/>
  <c r="L20" i="11"/>
  <c r="K20" i="11"/>
  <c r="J20" i="11"/>
  <c r="I20" i="11"/>
  <c r="H20" i="11"/>
  <c r="G20" i="11"/>
  <c r="F20" i="11"/>
  <c r="E20" i="11"/>
  <c r="R20" i="11" s="1"/>
  <c r="S20" i="11" s="1"/>
  <c r="R19" i="11"/>
  <c r="S19" i="11" s="1"/>
  <c r="E19" i="11"/>
  <c r="M21" i="11" s="1"/>
  <c r="D19" i="11"/>
  <c r="P20" i="11" s="1"/>
  <c r="N18" i="11"/>
  <c r="K18" i="11"/>
  <c r="J18" i="11"/>
  <c r="I18" i="11"/>
  <c r="G18" i="11"/>
  <c r="O17" i="11"/>
  <c r="N17" i="11"/>
  <c r="L17" i="11"/>
  <c r="K17" i="11"/>
  <c r="J17" i="11"/>
  <c r="I17" i="11"/>
  <c r="H17" i="11"/>
  <c r="F17" i="11"/>
  <c r="E17" i="11"/>
  <c r="R16" i="11"/>
  <c r="S16" i="11" s="1"/>
  <c r="E16" i="11"/>
  <c r="F18" i="11" s="1"/>
  <c r="D16" i="11"/>
  <c r="G17" i="11" s="1"/>
  <c r="P13" i="11"/>
  <c r="O13" i="11"/>
  <c r="N13" i="11"/>
  <c r="N66" i="11" s="1"/>
  <c r="M13" i="11"/>
  <c r="L13" i="11"/>
  <c r="K13" i="11"/>
  <c r="K66" i="11" s="1"/>
  <c r="J13" i="11"/>
  <c r="I13" i="11"/>
  <c r="H13" i="11"/>
  <c r="H66" i="11" s="1"/>
  <c r="G13" i="11"/>
  <c r="F13" i="11"/>
  <c r="F66" i="11" s="1"/>
  <c r="U65" i="10"/>
  <c r="Q65" i="10"/>
  <c r="P65" i="10"/>
  <c r="O65" i="10"/>
  <c r="K65" i="10"/>
  <c r="J65" i="10"/>
  <c r="I65" i="10"/>
  <c r="P49" i="10"/>
  <c r="P43" i="10"/>
  <c r="O43" i="10"/>
  <c r="O49" i="10" s="1"/>
  <c r="U42" i="10"/>
  <c r="U48" i="10" s="1"/>
  <c r="V39" i="10"/>
  <c r="U39" i="10"/>
  <c r="P39" i="10"/>
  <c r="O39" i="10"/>
  <c r="V37" i="10"/>
  <c r="V36" i="10"/>
  <c r="V43" i="10" s="1"/>
  <c r="V49" i="10" s="1"/>
  <c r="U36" i="10"/>
  <c r="P36" i="10"/>
  <c r="O36" i="10"/>
  <c r="J36" i="10"/>
  <c r="I36" i="10"/>
  <c r="O35" i="10"/>
  <c r="V34" i="10"/>
  <c r="U34" i="10"/>
  <c r="P34" i="10"/>
  <c r="P42" i="10" s="1"/>
  <c r="P48" i="10" s="1"/>
  <c r="O34" i="10"/>
  <c r="O42" i="10" s="1"/>
  <c r="O48" i="10" s="1"/>
  <c r="L34" i="10"/>
  <c r="J34" i="10"/>
  <c r="D34" i="10"/>
  <c r="D42" i="10" s="1"/>
  <c r="O33" i="10"/>
  <c r="AD32" i="10"/>
  <c r="AC32" i="10"/>
  <c r="AB32" i="10"/>
  <c r="AH32" i="10" s="1"/>
  <c r="W32" i="10"/>
  <c r="S32" i="10"/>
  <c r="V33" i="10" s="1"/>
  <c r="R32" i="10"/>
  <c r="Q32" i="10"/>
  <c r="M32" i="10"/>
  <c r="L32" i="10"/>
  <c r="K32" i="10"/>
  <c r="J32" i="10"/>
  <c r="I32" i="10"/>
  <c r="E32" i="10"/>
  <c r="D32" i="10"/>
  <c r="P31" i="10"/>
  <c r="AH30" i="10"/>
  <c r="AC30" i="10"/>
  <c r="AI30" i="10" s="1"/>
  <c r="AB30" i="10"/>
  <c r="W30" i="10"/>
  <c r="S30" i="10"/>
  <c r="R30" i="10"/>
  <c r="Q30" i="10"/>
  <c r="N30" i="10"/>
  <c r="M30" i="10"/>
  <c r="L30" i="10"/>
  <c r="K30" i="10"/>
  <c r="J30" i="10"/>
  <c r="I30" i="10"/>
  <c r="E30" i="10"/>
  <c r="D30" i="10"/>
  <c r="D39" i="10" s="1"/>
  <c r="U29" i="10"/>
  <c r="AI28" i="10"/>
  <c r="AH28" i="10"/>
  <c r="AC28" i="10"/>
  <c r="AB28" i="10"/>
  <c r="W28" i="10"/>
  <c r="T28" i="10"/>
  <c r="S28" i="10"/>
  <c r="S36" i="10" s="1"/>
  <c r="S43" i="10" s="1"/>
  <c r="R28" i="10"/>
  <c r="Q28" i="10"/>
  <c r="M28" i="10"/>
  <c r="L28" i="10"/>
  <c r="J28" i="10"/>
  <c r="I28" i="10"/>
  <c r="F28" i="10"/>
  <c r="E28" i="10"/>
  <c r="D28" i="10"/>
  <c r="O27" i="10"/>
  <c r="AI26" i="10"/>
  <c r="AD26" i="10"/>
  <c r="AC26" i="10"/>
  <c r="AB26" i="10"/>
  <c r="AH26" i="10" s="1"/>
  <c r="W26" i="10"/>
  <c r="S26" i="10"/>
  <c r="V27" i="10" s="1"/>
  <c r="R26" i="10"/>
  <c r="Q26" i="10"/>
  <c r="M26" i="10"/>
  <c r="L26" i="10"/>
  <c r="J26" i="10"/>
  <c r="J27" i="10" s="1"/>
  <c r="I26" i="10"/>
  <c r="G26" i="10"/>
  <c r="E26" i="10"/>
  <c r="D26" i="10"/>
  <c r="V25" i="10"/>
  <c r="U25" i="10"/>
  <c r="P25" i="10"/>
  <c r="AI24" i="10"/>
  <c r="AC24" i="10"/>
  <c r="AB24" i="10"/>
  <c r="Z24" i="10"/>
  <c r="AF24" i="10" s="1"/>
  <c r="Y24" i="10"/>
  <c r="W24" i="10"/>
  <c r="S24" i="10"/>
  <c r="R24" i="10"/>
  <c r="Q24" i="10"/>
  <c r="N24" i="10"/>
  <c r="M24" i="10"/>
  <c r="L24" i="10"/>
  <c r="O25" i="10" s="1"/>
  <c r="J24" i="10"/>
  <c r="I24" i="10"/>
  <c r="G24" i="10"/>
  <c r="E24" i="10"/>
  <c r="D24" i="10"/>
  <c r="V23" i="10"/>
  <c r="AI22" i="10"/>
  <c r="AC22" i="10"/>
  <c r="AB22" i="10"/>
  <c r="Z22" i="10"/>
  <c r="Y22" i="10"/>
  <c r="AE22" i="10" s="1"/>
  <c r="W22" i="10"/>
  <c r="T22" i="10"/>
  <c r="S22" i="10"/>
  <c r="R22" i="10"/>
  <c r="Q22" i="10"/>
  <c r="M22" i="10"/>
  <c r="L22" i="10"/>
  <c r="N22" i="10" s="1"/>
  <c r="J22" i="10"/>
  <c r="J39" i="10" s="1"/>
  <c r="I22" i="10"/>
  <c r="F22" i="10"/>
  <c r="E22" i="10"/>
  <c r="D22" i="10"/>
  <c r="O21" i="10"/>
  <c r="AH20" i="10"/>
  <c r="AC20" i="10"/>
  <c r="AB20" i="10"/>
  <c r="W20" i="10"/>
  <c r="S20" i="10"/>
  <c r="V21" i="10" s="1"/>
  <c r="R20" i="10"/>
  <c r="Q20" i="10"/>
  <c r="Q21" i="10" s="1"/>
  <c r="N20" i="10"/>
  <c r="M20" i="10"/>
  <c r="P21" i="10" s="1"/>
  <c r="L20" i="10"/>
  <c r="K20" i="10"/>
  <c r="J20" i="10"/>
  <c r="I20" i="10"/>
  <c r="E20" i="10"/>
  <c r="D20" i="10"/>
  <c r="P19" i="10"/>
  <c r="AI18" i="10"/>
  <c r="AH18" i="10"/>
  <c r="AC18" i="10"/>
  <c r="AB18" i="10"/>
  <c r="W18" i="10"/>
  <c r="S18" i="10"/>
  <c r="R18" i="10"/>
  <c r="U19" i="10" s="1"/>
  <c r="Q18" i="10"/>
  <c r="M18" i="10"/>
  <c r="L18" i="10"/>
  <c r="N18" i="10" s="1"/>
  <c r="K18" i="10"/>
  <c r="J18" i="10"/>
  <c r="I18" i="10"/>
  <c r="E18" i="10"/>
  <c r="D18" i="10"/>
  <c r="AC16" i="10"/>
  <c r="AI16" i="10" s="1"/>
  <c r="AB16" i="10"/>
  <c r="W16" i="10"/>
  <c r="W17" i="10" s="1"/>
  <c r="T16" i="10"/>
  <c r="S16" i="10"/>
  <c r="V17" i="10" s="1"/>
  <c r="R16" i="10"/>
  <c r="U17" i="10" s="1"/>
  <c r="Q16" i="10"/>
  <c r="M16" i="10"/>
  <c r="G16" i="10" s="1"/>
  <c r="J17" i="10" s="1"/>
  <c r="L16" i="10"/>
  <c r="K16" i="10"/>
  <c r="J16" i="10"/>
  <c r="I16" i="10"/>
  <c r="E16" i="10"/>
  <c r="D16" i="10"/>
  <c r="U15" i="10"/>
  <c r="AI14" i="10"/>
  <c r="AC14" i="10"/>
  <c r="AB14" i="10"/>
  <c r="Y14" i="10"/>
  <c r="W14" i="10"/>
  <c r="T14" i="10"/>
  <c r="S14" i="10"/>
  <c r="V15" i="10" s="1"/>
  <c r="R14" i="10"/>
  <c r="Q14" i="10"/>
  <c r="M14" i="10"/>
  <c r="N14" i="10" s="1"/>
  <c r="L14" i="10"/>
  <c r="O15" i="10" s="1"/>
  <c r="K14" i="10"/>
  <c r="J14" i="10"/>
  <c r="I14" i="10"/>
  <c r="AH14" i="10" s="1"/>
  <c r="G14" i="10"/>
  <c r="J15" i="10" s="1"/>
  <c r="F14" i="10"/>
  <c r="I15" i="10" s="1"/>
  <c r="E14" i="10"/>
  <c r="D14" i="10"/>
  <c r="U13" i="10"/>
  <c r="P13" i="10"/>
  <c r="AH12" i="10"/>
  <c r="AC12" i="10"/>
  <c r="AI12" i="10" s="1"/>
  <c r="AB12" i="10"/>
  <c r="W12" i="10"/>
  <c r="W8" i="10" s="1"/>
  <c r="S12" i="10"/>
  <c r="R12" i="10"/>
  <c r="Q12" i="10"/>
  <c r="M12" i="10"/>
  <c r="L12" i="10"/>
  <c r="J12" i="10"/>
  <c r="I12" i="10"/>
  <c r="E12" i="10"/>
  <c r="E8" i="10" s="1"/>
  <c r="D12" i="10"/>
  <c r="V11" i="10"/>
  <c r="AI10" i="10"/>
  <c r="AD10" i="10"/>
  <c r="AC10" i="10"/>
  <c r="AB10" i="10"/>
  <c r="AH10" i="10" s="1"/>
  <c r="Y10" i="10"/>
  <c r="AE10" i="10" s="1"/>
  <c r="W10" i="10"/>
  <c r="T10" i="10"/>
  <c r="S10" i="10"/>
  <c r="S8" i="10" s="1"/>
  <c r="R10" i="10"/>
  <c r="U11" i="10" s="1"/>
  <c r="Q10" i="10"/>
  <c r="Q8" i="10" s="1"/>
  <c r="M10" i="10"/>
  <c r="L10" i="10"/>
  <c r="J10" i="10"/>
  <c r="J8" i="10" s="1"/>
  <c r="I10" i="10"/>
  <c r="I8" i="10" s="1"/>
  <c r="F10" i="10"/>
  <c r="E10" i="10"/>
  <c r="D10" i="10"/>
  <c r="V8" i="10"/>
  <c r="V9" i="10" s="1"/>
  <c r="U8" i="10"/>
  <c r="U45" i="10" s="1"/>
  <c r="R8" i="10"/>
  <c r="U9" i="10" s="1"/>
  <c r="P8" i="10"/>
  <c r="O8" i="10"/>
  <c r="O45" i="10" s="1"/>
  <c r="U65" i="9"/>
  <c r="Q65" i="9"/>
  <c r="P65" i="9"/>
  <c r="O65" i="9"/>
  <c r="K65" i="9"/>
  <c r="J65" i="9"/>
  <c r="I65" i="9"/>
  <c r="P49" i="9"/>
  <c r="V45" i="9"/>
  <c r="P43" i="9"/>
  <c r="O43" i="9"/>
  <c r="O49" i="9" s="1"/>
  <c r="U42" i="9"/>
  <c r="U48" i="9" s="1"/>
  <c r="P42" i="9"/>
  <c r="V39" i="9"/>
  <c r="U39" i="9"/>
  <c r="U45" i="9" s="1"/>
  <c r="P39" i="9"/>
  <c r="P45" i="9" s="1"/>
  <c r="O39" i="9"/>
  <c r="V36" i="9"/>
  <c r="V43" i="9" s="1"/>
  <c r="V49" i="9" s="1"/>
  <c r="U36" i="9"/>
  <c r="P36" i="9"/>
  <c r="O36" i="9"/>
  <c r="I36" i="9"/>
  <c r="I43" i="9" s="1"/>
  <c r="V34" i="9"/>
  <c r="U34" i="9"/>
  <c r="Q34" i="9"/>
  <c r="P34" i="9"/>
  <c r="O34" i="9"/>
  <c r="O42" i="9" s="1"/>
  <c r="O48" i="9" s="1"/>
  <c r="V33" i="9"/>
  <c r="U33" i="9"/>
  <c r="O33" i="9"/>
  <c r="AI32" i="9"/>
  <c r="AD32" i="9"/>
  <c r="AJ32" i="9" s="1"/>
  <c r="AC32" i="9"/>
  <c r="AB32" i="9"/>
  <c r="AH32" i="9" s="1"/>
  <c r="Y32" i="9"/>
  <c r="W32" i="9"/>
  <c r="T32" i="9"/>
  <c r="W33" i="9" s="1"/>
  <c r="S32" i="9"/>
  <c r="R32" i="9"/>
  <c r="Q32" i="9"/>
  <c r="M32" i="9"/>
  <c r="L32" i="9"/>
  <c r="K32" i="9"/>
  <c r="J32" i="9"/>
  <c r="I32" i="9"/>
  <c r="F32" i="9"/>
  <c r="E32" i="9"/>
  <c r="D32" i="9"/>
  <c r="V31" i="9"/>
  <c r="P31" i="9"/>
  <c r="AC30" i="9"/>
  <c r="AI30" i="9" s="1"/>
  <c r="AB30" i="9"/>
  <c r="Z30" i="9"/>
  <c r="W30" i="9"/>
  <c r="W31" i="9" s="1"/>
  <c r="S30" i="9"/>
  <c r="R30" i="9"/>
  <c r="T30" i="9" s="1"/>
  <c r="Q30" i="9"/>
  <c r="M30" i="9"/>
  <c r="L30" i="9"/>
  <c r="L36" i="9" s="1"/>
  <c r="J30" i="9"/>
  <c r="I30" i="9"/>
  <c r="G30" i="9"/>
  <c r="E30" i="9"/>
  <c r="D30" i="9"/>
  <c r="V29" i="9"/>
  <c r="O29" i="9"/>
  <c r="AH28" i="9"/>
  <c r="AD28" i="9"/>
  <c r="AJ28" i="9" s="1"/>
  <c r="AC28" i="9"/>
  <c r="AB28" i="9"/>
  <c r="Y28" i="9"/>
  <c r="W28" i="9"/>
  <c r="S28" i="9"/>
  <c r="S39" i="9" s="1"/>
  <c r="R28" i="9"/>
  <c r="T28" i="9" s="1"/>
  <c r="W29" i="9" s="1"/>
  <c r="Q28" i="9"/>
  <c r="K28" i="9" s="1"/>
  <c r="M28" i="9"/>
  <c r="L28" i="9"/>
  <c r="J28" i="9"/>
  <c r="I28" i="9"/>
  <c r="E28" i="9"/>
  <c r="E36" i="9" s="1"/>
  <c r="E43" i="9" s="1"/>
  <c r="E49" i="9" s="1"/>
  <c r="D28" i="9"/>
  <c r="W27" i="9"/>
  <c r="P27" i="9"/>
  <c r="O27" i="9"/>
  <c r="J27" i="9"/>
  <c r="AI26" i="9"/>
  <c r="AC26" i="9"/>
  <c r="AB26" i="9"/>
  <c r="Z26" i="9"/>
  <c r="AF26" i="9" s="1"/>
  <c r="W26" i="9"/>
  <c r="W36" i="9" s="1"/>
  <c r="T26" i="9"/>
  <c r="S26" i="9"/>
  <c r="G26" i="9" s="1"/>
  <c r="R26" i="9"/>
  <c r="R36" i="9" s="1"/>
  <c r="Q26" i="9"/>
  <c r="Q27" i="9" s="1"/>
  <c r="N26" i="9"/>
  <c r="M26" i="9"/>
  <c r="L26" i="9"/>
  <c r="Y26" i="9" s="1"/>
  <c r="AE26" i="9" s="1"/>
  <c r="K26" i="9"/>
  <c r="J26" i="9"/>
  <c r="I26" i="9"/>
  <c r="F26" i="9"/>
  <c r="E26" i="9"/>
  <c r="D26" i="9"/>
  <c r="D36" i="9" s="1"/>
  <c r="D43" i="9" s="1"/>
  <c r="P25" i="9"/>
  <c r="AH24" i="9"/>
  <c r="AC24" i="9"/>
  <c r="AB24" i="9"/>
  <c r="W24" i="9"/>
  <c r="T24" i="9"/>
  <c r="S24" i="9"/>
  <c r="R24" i="9"/>
  <c r="U25" i="9" s="1"/>
  <c r="Q24" i="9"/>
  <c r="M24" i="9"/>
  <c r="Z24" i="9" s="1"/>
  <c r="AF24" i="9" s="1"/>
  <c r="L24" i="9"/>
  <c r="N24" i="9" s="1"/>
  <c r="AA24" i="9" s="1"/>
  <c r="J24" i="9"/>
  <c r="I24" i="9"/>
  <c r="G24" i="9"/>
  <c r="F24" i="9"/>
  <c r="E24" i="9"/>
  <c r="E34" i="9" s="1"/>
  <c r="E42" i="9" s="1"/>
  <c r="E48" i="9" s="1"/>
  <c r="D24" i="9"/>
  <c r="D34" i="9" s="1"/>
  <c r="D42" i="9" s="1"/>
  <c r="O23" i="9"/>
  <c r="AI22" i="9"/>
  <c r="AC22" i="9"/>
  <c r="AB22" i="9"/>
  <c r="AH22" i="9" s="1"/>
  <c r="W22" i="9"/>
  <c r="S22" i="9"/>
  <c r="V23" i="9" s="1"/>
  <c r="R22" i="9"/>
  <c r="Q22" i="9"/>
  <c r="M22" i="9"/>
  <c r="N22" i="9" s="1"/>
  <c r="L22" i="9"/>
  <c r="J22" i="9"/>
  <c r="J39" i="9" s="1"/>
  <c r="I22" i="9"/>
  <c r="G22" i="9"/>
  <c r="E22" i="9"/>
  <c r="E39" i="9" s="1"/>
  <c r="D22" i="9"/>
  <c r="U21" i="9"/>
  <c r="P21" i="9"/>
  <c r="AH20" i="9"/>
  <c r="AC20" i="9"/>
  <c r="AI20" i="9" s="1"/>
  <c r="AB20" i="9"/>
  <c r="W20" i="9"/>
  <c r="S20" i="9"/>
  <c r="R20" i="9"/>
  <c r="Q20" i="9"/>
  <c r="N20" i="9"/>
  <c r="M20" i="9"/>
  <c r="L20" i="9"/>
  <c r="Y20" i="9" s="1"/>
  <c r="J20" i="9"/>
  <c r="I20" i="9"/>
  <c r="E20" i="9"/>
  <c r="D20" i="9"/>
  <c r="V19" i="9"/>
  <c r="AC18" i="9"/>
  <c r="AB18" i="9"/>
  <c r="Z18" i="9"/>
  <c r="Y18" i="9"/>
  <c r="W18" i="9"/>
  <c r="T18" i="9"/>
  <c r="W19" i="9" s="1"/>
  <c r="S18" i="9"/>
  <c r="R18" i="9"/>
  <c r="U19" i="9" s="1"/>
  <c r="Q18" i="9"/>
  <c r="K18" i="9" s="1"/>
  <c r="M18" i="9"/>
  <c r="L18" i="9"/>
  <c r="J18" i="9"/>
  <c r="I18" i="9"/>
  <c r="I19" i="9" s="1"/>
  <c r="F18" i="9"/>
  <c r="E18" i="9"/>
  <c r="D18" i="9"/>
  <c r="U17" i="9"/>
  <c r="O17" i="9"/>
  <c r="AC16" i="9"/>
  <c r="AB16" i="9"/>
  <c r="AA16" i="9"/>
  <c r="Z16" i="9"/>
  <c r="W16" i="9"/>
  <c r="AD16" i="9" s="1"/>
  <c r="AJ16" i="9" s="1"/>
  <c r="S16" i="9"/>
  <c r="V17" i="9" s="1"/>
  <c r="R16" i="9"/>
  <c r="T16" i="9" s="1"/>
  <c r="Q16" i="9"/>
  <c r="N16" i="9"/>
  <c r="M16" i="9"/>
  <c r="P17" i="9" s="1"/>
  <c r="L16" i="9"/>
  <c r="F16" i="9" s="1"/>
  <c r="K16" i="9"/>
  <c r="J16" i="9"/>
  <c r="I16" i="9"/>
  <c r="I17" i="9" s="1"/>
  <c r="G16" i="9"/>
  <c r="E16" i="9"/>
  <c r="D16" i="9"/>
  <c r="V15" i="9"/>
  <c r="U15" i="9"/>
  <c r="P15" i="9"/>
  <c r="AC14" i="9"/>
  <c r="AI14" i="9" s="1"/>
  <c r="AB14" i="9"/>
  <c r="AH14" i="9" s="1"/>
  <c r="W14" i="9"/>
  <c r="S14" i="9"/>
  <c r="T14" i="9" s="1"/>
  <c r="R14" i="9"/>
  <c r="Q14" i="9"/>
  <c r="M14" i="9"/>
  <c r="G14" i="9" s="1"/>
  <c r="L14" i="9"/>
  <c r="N14" i="9" s="1"/>
  <c r="AA14" i="9" s="1"/>
  <c r="K14" i="9"/>
  <c r="J14" i="9"/>
  <c r="I14" i="9"/>
  <c r="E14" i="9"/>
  <c r="D14" i="9"/>
  <c r="V13" i="9"/>
  <c r="AI12" i="9"/>
  <c r="AD12" i="9"/>
  <c r="AC12" i="9"/>
  <c r="AB12" i="9"/>
  <c r="W12" i="9"/>
  <c r="K12" i="9" s="1"/>
  <c r="S12" i="9"/>
  <c r="R12" i="9"/>
  <c r="U13" i="9" s="1"/>
  <c r="Q12" i="9"/>
  <c r="M12" i="9"/>
  <c r="L12" i="9"/>
  <c r="J12" i="9"/>
  <c r="I12" i="9"/>
  <c r="E12" i="9"/>
  <c r="D12" i="9"/>
  <c r="U11" i="9"/>
  <c r="AH10" i="9"/>
  <c r="AC10" i="9"/>
  <c r="AI10" i="9" s="1"/>
  <c r="AB10" i="9"/>
  <c r="Y10" i="9"/>
  <c r="W10" i="9"/>
  <c r="S10" i="9"/>
  <c r="V11" i="9" s="1"/>
  <c r="R10" i="9"/>
  <c r="T10" i="9" s="1"/>
  <c r="Q10" i="9"/>
  <c r="K10" i="9" s="1"/>
  <c r="M10" i="9"/>
  <c r="Z10" i="9" s="1"/>
  <c r="L10" i="9"/>
  <c r="J10" i="9"/>
  <c r="I10" i="9"/>
  <c r="E10" i="9"/>
  <c r="D10" i="9"/>
  <c r="D8" i="9" s="1"/>
  <c r="AB8" i="9"/>
  <c r="V8" i="9"/>
  <c r="U8" i="9"/>
  <c r="Q8" i="9"/>
  <c r="P8" i="9"/>
  <c r="O8" i="9"/>
  <c r="O45" i="9" s="1"/>
  <c r="E8" i="9"/>
  <c r="U65" i="8"/>
  <c r="Q65" i="8"/>
  <c r="P65" i="8"/>
  <c r="O65" i="8"/>
  <c r="K65" i="8"/>
  <c r="J65" i="8"/>
  <c r="I65" i="8"/>
  <c r="U49" i="8"/>
  <c r="V45" i="8"/>
  <c r="V43" i="8"/>
  <c r="V49" i="8" s="1"/>
  <c r="U42" i="8"/>
  <c r="U48" i="8" s="1"/>
  <c r="V40" i="8"/>
  <c r="V39" i="8"/>
  <c r="U39" i="8"/>
  <c r="S39" i="8"/>
  <c r="P39" i="8"/>
  <c r="O39" i="8"/>
  <c r="O37" i="8"/>
  <c r="V36" i="8"/>
  <c r="U36" i="8"/>
  <c r="U43" i="8" s="1"/>
  <c r="Q36" i="8"/>
  <c r="P36" i="8"/>
  <c r="P43" i="8" s="1"/>
  <c r="O36" i="8"/>
  <c r="O43" i="8" s="1"/>
  <c r="O49" i="8" s="1"/>
  <c r="E36" i="8"/>
  <c r="E43" i="8" s="1"/>
  <c r="D36" i="8"/>
  <c r="D43" i="8" s="1"/>
  <c r="D49" i="8" s="1"/>
  <c r="V35" i="8"/>
  <c r="U35" i="8"/>
  <c r="V34" i="8"/>
  <c r="V42" i="8" s="1"/>
  <c r="V48" i="8" s="1"/>
  <c r="U34" i="8"/>
  <c r="S34" i="8"/>
  <c r="S42" i="8" s="1"/>
  <c r="S48" i="8" s="1"/>
  <c r="R34" i="8"/>
  <c r="P34" i="8"/>
  <c r="P42" i="8" s="1"/>
  <c r="O34" i="8"/>
  <c r="O42" i="8" s="1"/>
  <c r="O48" i="8" s="1"/>
  <c r="I34" i="8"/>
  <c r="D34" i="8"/>
  <c r="O33" i="8"/>
  <c r="AC32" i="8"/>
  <c r="AB32" i="8"/>
  <c r="AH32" i="8" s="1"/>
  <c r="Y32" i="8"/>
  <c r="AE32" i="8" s="1"/>
  <c r="W32" i="8"/>
  <c r="S32" i="8"/>
  <c r="V33" i="8" s="1"/>
  <c r="R32" i="8"/>
  <c r="T32" i="8" s="1"/>
  <c r="Q32" i="8"/>
  <c r="N32" i="8"/>
  <c r="Q33" i="8" s="1"/>
  <c r="M32" i="8"/>
  <c r="P33" i="8" s="1"/>
  <c r="L32" i="8"/>
  <c r="F32" i="8" s="1"/>
  <c r="I33" i="8" s="1"/>
  <c r="J32" i="8"/>
  <c r="I32" i="8"/>
  <c r="G32" i="8"/>
  <c r="E32" i="8"/>
  <c r="D32" i="8"/>
  <c r="U31" i="8"/>
  <c r="P31" i="8"/>
  <c r="O31" i="8"/>
  <c r="J31" i="8"/>
  <c r="AC30" i="8"/>
  <c r="AI30" i="8" s="1"/>
  <c r="AB30" i="8"/>
  <c r="Z30" i="8"/>
  <c r="Y30" i="8"/>
  <c r="W30" i="8"/>
  <c r="T30" i="8"/>
  <c r="W31" i="8" s="1"/>
  <c r="S30" i="8"/>
  <c r="V31" i="8" s="1"/>
  <c r="R30" i="8"/>
  <c r="Q30" i="8"/>
  <c r="M30" i="8"/>
  <c r="G30" i="8" s="1"/>
  <c r="L30" i="8"/>
  <c r="F30" i="8" s="1"/>
  <c r="K30" i="8"/>
  <c r="J30" i="8"/>
  <c r="I30" i="8"/>
  <c r="E30" i="8"/>
  <c r="D30" i="8"/>
  <c r="V29" i="8"/>
  <c r="AD28" i="8"/>
  <c r="AJ28" i="8" s="1"/>
  <c r="AC28" i="8"/>
  <c r="AB28" i="8"/>
  <c r="AH28" i="8" s="1"/>
  <c r="W28" i="8"/>
  <c r="W29" i="8" s="1"/>
  <c r="T28" i="8"/>
  <c r="S28" i="8"/>
  <c r="R28" i="8"/>
  <c r="U29" i="8" s="1"/>
  <c r="Q28" i="8"/>
  <c r="K28" i="8" s="1"/>
  <c r="M28" i="8"/>
  <c r="L28" i="8"/>
  <c r="J28" i="8"/>
  <c r="I28" i="8"/>
  <c r="E28" i="8"/>
  <c r="D28" i="8"/>
  <c r="U27" i="8"/>
  <c r="O27" i="8"/>
  <c r="AD26" i="8"/>
  <c r="AC26" i="8"/>
  <c r="AI26" i="8" s="1"/>
  <c r="AB26" i="8"/>
  <c r="AH26" i="8" s="1"/>
  <c r="Y26" i="8"/>
  <c r="W26" i="8"/>
  <c r="S26" i="8"/>
  <c r="S36" i="8" s="1"/>
  <c r="R26" i="8"/>
  <c r="T26" i="8" s="1"/>
  <c r="Q26" i="8"/>
  <c r="M26" i="8"/>
  <c r="L26" i="8"/>
  <c r="L36" i="8" s="1"/>
  <c r="K26" i="8"/>
  <c r="J26" i="8"/>
  <c r="I26" i="8"/>
  <c r="E26" i="8"/>
  <c r="D26" i="8"/>
  <c r="V25" i="8"/>
  <c r="U25" i="8"/>
  <c r="P25" i="8"/>
  <c r="AF24" i="8"/>
  <c r="AC24" i="8"/>
  <c r="AI24" i="8" s="1"/>
  <c r="AB24" i="8"/>
  <c r="AH24" i="8" s="1"/>
  <c r="Z24" i="8"/>
  <c r="W24" i="8"/>
  <c r="W34" i="8" s="1"/>
  <c r="T24" i="8"/>
  <c r="S24" i="8"/>
  <c r="R24" i="8"/>
  <c r="Q24" i="8"/>
  <c r="M24" i="8"/>
  <c r="G24" i="8" s="1"/>
  <c r="J25" i="8" s="1"/>
  <c r="L24" i="8"/>
  <c r="K24" i="8"/>
  <c r="J24" i="8"/>
  <c r="I24" i="8"/>
  <c r="E24" i="8"/>
  <c r="E34" i="8" s="1"/>
  <c r="E42" i="8" s="1"/>
  <c r="D24" i="8"/>
  <c r="V23" i="8"/>
  <c r="P23" i="8"/>
  <c r="AC22" i="8"/>
  <c r="AI22" i="8" s="1"/>
  <c r="AB22" i="8"/>
  <c r="W22" i="8"/>
  <c r="W39" i="8" s="1"/>
  <c r="S22" i="8"/>
  <c r="R22" i="8"/>
  <c r="Q22" i="8"/>
  <c r="M22" i="8"/>
  <c r="L22" i="8"/>
  <c r="J22" i="8"/>
  <c r="I22" i="8"/>
  <c r="E22" i="8"/>
  <c r="D22" i="8"/>
  <c r="D39" i="8" s="1"/>
  <c r="U21" i="8"/>
  <c r="O21" i="8"/>
  <c r="AH20" i="8"/>
  <c r="AD20" i="8"/>
  <c r="AJ20" i="8" s="1"/>
  <c r="AC20" i="8"/>
  <c r="AB20" i="8"/>
  <c r="W20" i="8"/>
  <c r="S20" i="8"/>
  <c r="V21" i="8" s="1"/>
  <c r="R20" i="8"/>
  <c r="Q20" i="8"/>
  <c r="M20" i="8"/>
  <c r="L20" i="8"/>
  <c r="K20" i="8"/>
  <c r="J20" i="8"/>
  <c r="I20" i="8"/>
  <c r="E20" i="8"/>
  <c r="D20" i="8"/>
  <c r="V19" i="8"/>
  <c r="U19" i="8"/>
  <c r="P19" i="8"/>
  <c r="AI18" i="8"/>
  <c r="AH18" i="8"/>
  <c r="AC18" i="8"/>
  <c r="AB18" i="8"/>
  <c r="W18" i="8"/>
  <c r="T18" i="8"/>
  <c r="W19" i="8" s="1"/>
  <c r="S18" i="8"/>
  <c r="R18" i="8"/>
  <c r="Q18" i="8"/>
  <c r="N18" i="8"/>
  <c r="M18" i="8"/>
  <c r="L18" i="8"/>
  <c r="O19" i="8" s="1"/>
  <c r="J18" i="8"/>
  <c r="I18" i="8"/>
  <c r="F18" i="8"/>
  <c r="E18" i="8"/>
  <c r="D18" i="8"/>
  <c r="V17" i="8"/>
  <c r="AI16" i="8"/>
  <c r="AC16" i="8"/>
  <c r="AB16" i="8"/>
  <c r="W16" i="8"/>
  <c r="T16" i="8"/>
  <c r="S16" i="8"/>
  <c r="R16" i="8"/>
  <c r="U17" i="8" s="1"/>
  <c r="Q16" i="8"/>
  <c r="M16" i="8"/>
  <c r="L16" i="8"/>
  <c r="N16" i="8" s="1"/>
  <c r="J16" i="8"/>
  <c r="I16" i="8"/>
  <c r="G16" i="8"/>
  <c r="F16" i="8"/>
  <c r="E16" i="8"/>
  <c r="D16" i="8"/>
  <c r="O15" i="8"/>
  <c r="AH14" i="8"/>
  <c r="AC14" i="8"/>
  <c r="AB14" i="8"/>
  <c r="Y14" i="8"/>
  <c r="W14" i="8"/>
  <c r="S14" i="8"/>
  <c r="R14" i="8"/>
  <c r="Q14" i="8"/>
  <c r="N14" i="8"/>
  <c r="M14" i="8"/>
  <c r="P15" i="8" s="1"/>
  <c r="L14" i="8"/>
  <c r="J14" i="8"/>
  <c r="I14" i="8"/>
  <c r="E14" i="8"/>
  <c r="D14" i="8"/>
  <c r="V13" i="8"/>
  <c r="U13" i="8"/>
  <c r="P13" i="8"/>
  <c r="AI12" i="8"/>
  <c r="AC12" i="8"/>
  <c r="AB12" i="8"/>
  <c r="Z12" i="8"/>
  <c r="Y12" i="8"/>
  <c r="W12" i="8"/>
  <c r="S12" i="8"/>
  <c r="R12" i="8"/>
  <c r="Q12" i="8"/>
  <c r="N12" i="8"/>
  <c r="M12" i="8"/>
  <c r="L12" i="8"/>
  <c r="O13" i="8" s="1"/>
  <c r="J12" i="8"/>
  <c r="I12" i="8"/>
  <c r="I13" i="8" s="1"/>
  <c r="F12" i="8"/>
  <c r="E12" i="8"/>
  <c r="D12" i="8"/>
  <c r="V11" i="8"/>
  <c r="AF10" i="8"/>
  <c r="AC10" i="8"/>
  <c r="AB10" i="8"/>
  <c r="AA10" i="8"/>
  <c r="AG10" i="8" s="1"/>
  <c r="Z10" i="8"/>
  <c r="W10" i="8"/>
  <c r="W8" i="8" s="1"/>
  <c r="T10" i="8"/>
  <c r="S10" i="8"/>
  <c r="R10" i="8"/>
  <c r="Q10" i="8"/>
  <c r="M10" i="8"/>
  <c r="P11" i="8" s="1"/>
  <c r="L10" i="8"/>
  <c r="N10" i="8" s="1"/>
  <c r="H10" i="8" s="1"/>
  <c r="J10" i="8"/>
  <c r="J8" i="8" s="1"/>
  <c r="I10" i="8"/>
  <c r="I11" i="8" s="1"/>
  <c r="G10" i="8"/>
  <c r="F10" i="8"/>
  <c r="E10" i="8"/>
  <c r="D10" i="8"/>
  <c r="AB8" i="8"/>
  <c r="V8" i="8"/>
  <c r="U8" i="8"/>
  <c r="P8" i="8"/>
  <c r="O8" i="8"/>
  <c r="O9" i="8" s="1"/>
  <c r="L8" i="8"/>
  <c r="I8" i="8"/>
  <c r="U65" i="7"/>
  <c r="Q65" i="7"/>
  <c r="P65" i="7"/>
  <c r="O65" i="7"/>
  <c r="K65" i="7"/>
  <c r="J65" i="7"/>
  <c r="I65" i="7"/>
  <c r="P45" i="7"/>
  <c r="V42" i="7"/>
  <c r="V48" i="7" s="1"/>
  <c r="P42" i="7"/>
  <c r="V39" i="7"/>
  <c r="U39" i="7"/>
  <c r="P39" i="7"/>
  <c r="O39" i="7"/>
  <c r="M39" i="7"/>
  <c r="J39" i="7"/>
  <c r="AB36" i="7"/>
  <c r="V36" i="7"/>
  <c r="V43" i="7" s="1"/>
  <c r="U36" i="7"/>
  <c r="P36" i="7"/>
  <c r="O36" i="7"/>
  <c r="W34" i="7"/>
  <c r="V34" i="7"/>
  <c r="U34" i="7"/>
  <c r="P34" i="7"/>
  <c r="O34" i="7"/>
  <c r="O42" i="7" s="1"/>
  <c r="M34" i="7"/>
  <c r="M42" i="7" s="1"/>
  <c r="J34" i="7"/>
  <c r="P33" i="7"/>
  <c r="AF32" i="7"/>
  <c r="AC32" i="7"/>
  <c r="AI32" i="7" s="1"/>
  <c r="AB32" i="7"/>
  <c r="Z32" i="7"/>
  <c r="Y32" i="7"/>
  <c r="W32" i="7"/>
  <c r="S32" i="7"/>
  <c r="V33" i="7" s="1"/>
  <c r="R32" i="7"/>
  <c r="T32" i="7" s="1"/>
  <c r="W33" i="7" s="1"/>
  <c r="Q32" i="7"/>
  <c r="M32" i="7"/>
  <c r="G32" i="7" s="1"/>
  <c r="J33" i="7" s="1"/>
  <c r="L32" i="7"/>
  <c r="K32" i="7"/>
  <c r="J32" i="7"/>
  <c r="I32" i="7"/>
  <c r="E32" i="7"/>
  <c r="D32" i="7"/>
  <c r="AI30" i="7"/>
  <c r="AH30" i="7"/>
  <c r="AC30" i="7"/>
  <c r="AB30" i="7"/>
  <c r="W30" i="7"/>
  <c r="S30" i="7"/>
  <c r="R30" i="7"/>
  <c r="U31" i="7" s="1"/>
  <c r="Q30" i="7"/>
  <c r="M30" i="7"/>
  <c r="P31" i="7" s="1"/>
  <c r="L30" i="7"/>
  <c r="J30" i="7"/>
  <c r="I30" i="7"/>
  <c r="F30" i="7"/>
  <c r="E30" i="7"/>
  <c r="D30" i="7"/>
  <c r="O29" i="7"/>
  <c r="AI28" i="7"/>
  <c r="AC28" i="7"/>
  <c r="AB28" i="7"/>
  <c r="W28" i="7"/>
  <c r="AD28" i="7" s="1"/>
  <c r="T28" i="7"/>
  <c r="W29" i="7" s="1"/>
  <c r="S28" i="7"/>
  <c r="V29" i="7" s="1"/>
  <c r="R28" i="7"/>
  <c r="Q28" i="7"/>
  <c r="M28" i="7"/>
  <c r="N28" i="7" s="1"/>
  <c r="L28" i="7"/>
  <c r="J28" i="7"/>
  <c r="I28" i="7"/>
  <c r="AH28" i="7" s="1"/>
  <c r="G28" i="7"/>
  <c r="J29" i="7" s="1"/>
  <c r="F28" i="7"/>
  <c r="I29" i="7" s="1"/>
  <c r="E28" i="7"/>
  <c r="D28" i="7"/>
  <c r="U27" i="7"/>
  <c r="P27" i="7"/>
  <c r="O27" i="7"/>
  <c r="I27" i="7"/>
  <c r="AH26" i="7"/>
  <c r="AC26" i="7"/>
  <c r="AB26" i="7"/>
  <c r="Y26" i="7"/>
  <c r="AE26" i="7" s="1"/>
  <c r="W26" i="7"/>
  <c r="S26" i="7"/>
  <c r="R26" i="7"/>
  <c r="Q26" i="7"/>
  <c r="Q27" i="7" s="1"/>
  <c r="N26" i="7"/>
  <c r="M26" i="7"/>
  <c r="L26" i="7"/>
  <c r="J26" i="7"/>
  <c r="J36" i="7" s="1"/>
  <c r="I26" i="7"/>
  <c r="F26" i="7"/>
  <c r="E26" i="7"/>
  <c r="D26" i="7"/>
  <c r="V25" i="7"/>
  <c r="P25" i="7"/>
  <c r="O25" i="7"/>
  <c r="J25" i="7"/>
  <c r="AI24" i="7"/>
  <c r="AC24" i="7"/>
  <c r="AB24" i="7"/>
  <c r="AH24" i="7" s="1"/>
  <c r="Z24" i="7"/>
  <c r="AF24" i="7" s="1"/>
  <c r="Y24" i="7"/>
  <c r="W24" i="7"/>
  <c r="T24" i="7"/>
  <c r="S24" i="7"/>
  <c r="S34" i="7" s="1"/>
  <c r="R24" i="7"/>
  <c r="U25" i="7" s="1"/>
  <c r="Q24" i="7"/>
  <c r="M24" i="7"/>
  <c r="L24" i="7"/>
  <c r="J24" i="7"/>
  <c r="I24" i="7"/>
  <c r="I34" i="7" s="1"/>
  <c r="G24" i="7"/>
  <c r="F24" i="7"/>
  <c r="E24" i="7"/>
  <c r="D24" i="7"/>
  <c r="P23" i="7"/>
  <c r="O23" i="7"/>
  <c r="AC22" i="7"/>
  <c r="AI22" i="7" s="1"/>
  <c r="AB22" i="7"/>
  <c r="Z22" i="7"/>
  <c r="W22" i="7"/>
  <c r="S22" i="7"/>
  <c r="V23" i="7" s="1"/>
  <c r="R22" i="7"/>
  <c r="U23" i="7" s="1"/>
  <c r="Q22" i="7"/>
  <c r="M22" i="7"/>
  <c r="L22" i="7"/>
  <c r="F22" i="7" s="1"/>
  <c r="J22" i="7"/>
  <c r="I22" i="7"/>
  <c r="G22" i="7"/>
  <c r="E22" i="7"/>
  <c r="D22" i="7"/>
  <c r="D39" i="7" s="1"/>
  <c r="D45" i="7" s="1"/>
  <c r="U21" i="7"/>
  <c r="P21" i="7"/>
  <c r="O21" i="7"/>
  <c r="AD20" i="7"/>
  <c r="AJ20" i="7" s="1"/>
  <c r="AC20" i="7"/>
  <c r="AI20" i="7" s="1"/>
  <c r="AB20" i="7"/>
  <c r="AH20" i="7" s="1"/>
  <c r="Y20" i="7"/>
  <c r="AE20" i="7" s="1"/>
  <c r="W20" i="7"/>
  <c r="S20" i="7"/>
  <c r="T20" i="7" s="1"/>
  <c r="W21" i="7" s="1"/>
  <c r="R20" i="7"/>
  <c r="Q20" i="7"/>
  <c r="M20" i="7"/>
  <c r="G20" i="7" s="1"/>
  <c r="L20" i="7"/>
  <c r="F20" i="7" s="1"/>
  <c r="I21" i="7" s="1"/>
  <c r="K20" i="7"/>
  <c r="J20" i="7"/>
  <c r="J21" i="7" s="1"/>
  <c r="I20" i="7"/>
  <c r="E20" i="7"/>
  <c r="D20" i="7"/>
  <c r="V19" i="7"/>
  <c r="U19" i="7"/>
  <c r="P19" i="7"/>
  <c r="J19" i="7"/>
  <c r="AD18" i="7"/>
  <c r="AJ18" i="7" s="1"/>
  <c r="AC18" i="7"/>
  <c r="AI18" i="7" s="1"/>
  <c r="AB18" i="7"/>
  <c r="AH18" i="7" s="1"/>
  <c r="Z18" i="7"/>
  <c r="AF18" i="7" s="1"/>
  <c r="W18" i="7"/>
  <c r="W19" i="7" s="1"/>
  <c r="T18" i="7"/>
  <c r="S18" i="7"/>
  <c r="R18" i="7"/>
  <c r="Q18" i="7"/>
  <c r="M18" i="7"/>
  <c r="G18" i="7" s="1"/>
  <c r="L18" i="7"/>
  <c r="K18" i="7"/>
  <c r="J18" i="7"/>
  <c r="I18" i="7"/>
  <c r="E18" i="7"/>
  <c r="D18" i="7"/>
  <c r="V17" i="7"/>
  <c r="U17" i="7"/>
  <c r="AD16" i="7"/>
  <c r="AC16" i="7"/>
  <c r="AI16" i="7" s="1"/>
  <c r="AB16" i="7"/>
  <c r="AH16" i="7" s="1"/>
  <c r="W16" i="7"/>
  <c r="S16" i="7"/>
  <c r="R16" i="7"/>
  <c r="T16" i="7" s="1"/>
  <c r="Q16" i="7"/>
  <c r="K16" i="7" s="1"/>
  <c r="M16" i="7"/>
  <c r="L16" i="7"/>
  <c r="J16" i="7"/>
  <c r="I16" i="7"/>
  <c r="E16" i="7"/>
  <c r="D16" i="7"/>
  <c r="V15" i="7"/>
  <c r="U15" i="7"/>
  <c r="O15" i="7"/>
  <c r="AE14" i="7"/>
  <c r="AD14" i="7"/>
  <c r="AC14" i="7"/>
  <c r="AI14" i="7" s="1"/>
  <c r="AB14" i="7"/>
  <c r="AH14" i="7" s="1"/>
  <c r="Y14" i="7"/>
  <c r="W14" i="7"/>
  <c r="S14" i="7"/>
  <c r="R14" i="7"/>
  <c r="T14" i="7" s="1"/>
  <c r="W15" i="7" s="1"/>
  <c r="Q14" i="7"/>
  <c r="N14" i="7"/>
  <c r="Q15" i="7" s="1"/>
  <c r="M14" i="7"/>
  <c r="L14" i="7"/>
  <c r="F14" i="7" s="1"/>
  <c r="I15" i="7" s="1"/>
  <c r="K14" i="7"/>
  <c r="J14" i="7"/>
  <c r="I14" i="7"/>
  <c r="E14" i="7"/>
  <c r="D14" i="7"/>
  <c r="V13" i="7"/>
  <c r="U13" i="7"/>
  <c r="P13" i="7"/>
  <c r="AF12" i="7"/>
  <c r="AC12" i="7"/>
  <c r="AI12" i="7" s="1"/>
  <c r="AB12" i="7"/>
  <c r="Z12" i="7"/>
  <c r="W12" i="7"/>
  <c r="S12" i="7"/>
  <c r="R12" i="7"/>
  <c r="T12" i="7" s="1"/>
  <c r="W13" i="7" s="1"/>
  <c r="Q12" i="7"/>
  <c r="N12" i="7"/>
  <c r="M12" i="7"/>
  <c r="G12" i="7" s="1"/>
  <c r="J13" i="7" s="1"/>
  <c r="L12" i="7"/>
  <c r="J12" i="7"/>
  <c r="I12" i="7"/>
  <c r="E12" i="7"/>
  <c r="D12" i="7"/>
  <c r="V11" i="7"/>
  <c r="O11" i="7"/>
  <c r="AH10" i="7"/>
  <c r="AC10" i="7"/>
  <c r="AB10" i="7"/>
  <c r="W10" i="7"/>
  <c r="S10" i="7"/>
  <c r="S8" i="7" s="1"/>
  <c r="R10" i="7"/>
  <c r="Q10" i="7"/>
  <c r="M10" i="7"/>
  <c r="L10" i="7"/>
  <c r="J10" i="7"/>
  <c r="I10" i="7"/>
  <c r="E10" i="7"/>
  <c r="E8" i="7" s="1"/>
  <c r="D10" i="7"/>
  <c r="D8" i="7" s="1"/>
  <c r="V8" i="7"/>
  <c r="U8" i="7"/>
  <c r="P8" i="7"/>
  <c r="O8" i="7"/>
  <c r="U65" i="6"/>
  <c r="Q65" i="6"/>
  <c r="P65" i="6"/>
  <c r="O65" i="6"/>
  <c r="K65" i="6"/>
  <c r="J65" i="6"/>
  <c r="I65" i="6"/>
  <c r="V43" i="6"/>
  <c r="U43" i="6"/>
  <c r="U49" i="6" s="1"/>
  <c r="P42" i="6"/>
  <c r="P48" i="6" s="1"/>
  <c r="V39" i="6"/>
  <c r="U39" i="6"/>
  <c r="P39" i="6"/>
  <c r="O39" i="6"/>
  <c r="I39" i="6"/>
  <c r="AB36" i="6"/>
  <c r="V36" i="6"/>
  <c r="U36" i="6"/>
  <c r="U37" i="6" s="1"/>
  <c r="P36" i="6"/>
  <c r="P43" i="6" s="1"/>
  <c r="P49" i="6" s="1"/>
  <c r="O36" i="6"/>
  <c r="O43" i="6" s="1"/>
  <c r="O49" i="6" s="1"/>
  <c r="V34" i="6"/>
  <c r="V42" i="6" s="1"/>
  <c r="V48" i="6" s="1"/>
  <c r="U34" i="6"/>
  <c r="Q34" i="6"/>
  <c r="P34" i="6"/>
  <c r="O34" i="6"/>
  <c r="V33" i="6"/>
  <c r="P33" i="6"/>
  <c r="O33" i="6"/>
  <c r="J33" i="6"/>
  <c r="AI32" i="6"/>
  <c r="AC32" i="6"/>
  <c r="AB32" i="6"/>
  <c r="Z32" i="6"/>
  <c r="AF32" i="6" s="1"/>
  <c r="Y32" i="6"/>
  <c r="W32" i="6"/>
  <c r="T32" i="6"/>
  <c r="S32" i="6"/>
  <c r="R32" i="6"/>
  <c r="U33" i="6" s="1"/>
  <c r="Q32" i="6"/>
  <c r="Q33" i="6" s="1"/>
  <c r="M32" i="6"/>
  <c r="L32" i="6"/>
  <c r="N32" i="6" s="1"/>
  <c r="J32" i="6"/>
  <c r="I32" i="6"/>
  <c r="I33" i="6" s="1"/>
  <c r="G32" i="6"/>
  <c r="F32" i="6"/>
  <c r="E32" i="6"/>
  <c r="D32" i="6"/>
  <c r="P31" i="6"/>
  <c r="O31" i="6"/>
  <c r="AC30" i="6"/>
  <c r="AB30" i="6"/>
  <c r="AH30" i="6" s="1"/>
  <c r="Z30" i="6"/>
  <c r="W30" i="6"/>
  <c r="S30" i="6"/>
  <c r="V31" i="6" s="1"/>
  <c r="R30" i="6"/>
  <c r="Q30" i="6"/>
  <c r="M30" i="6"/>
  <c r="L30" i="6"/>
  <c r="F30" i="6" s="1"/>
  <c r="J30" i="6"/>
  <c r="J31" i="6" s="1"/>
  <c r="I30" i="6"/>
  <c r="I31" i="6" s="1"/>
  <c r="G30" i="6"/>
  <c r="E30" i="6"/>
  <c r="D30" i="6"/>
  <c r="D39" i="6" s="1"/>
  <c r="U29" i="6"/>
  <c r="P29" i="6"/>
  <c r="AD28" i="6"/>
  <c r="AJ28" i="6" s="1"/>
  <c r="AC28" i="6"/>
  <c r="AB28" i="6"/>
  <c r="AH28" i="6" s="1"/>
  <c r="Y28" i="6"/>
  <c r="W28" i="6"/>
  <c r="S28" i="6"/>
  <c r="R28" i="6"/>
  <c r="Q28" i="6"/>
  <c r="M28" i="6"/>
  <c r="L28" i="6"/>
  <c r="K28" i="6"/>
  <c r="J28" i="6"/>
  <c r="I28" i="6"/>
  <c r="E28" i="6"/>
  <c r="E34" i="6" s="1"/>
  <c r="E42" i="6" s="1"/>
  <c r="D28" i="6"/>
  <c r="V27" i="6"/>
  <c r="U27" i="6"/>
  <c r="O27" i="6"/>
  <c r="AD26" i="6"/>
  <c r="AJ26" i="6" s="1"/>
  <c r="AC26" i="6"/>
  <c r="AI26" i="6" s="1"/>
  <c r="AB26" i="6"/>
  <c r="Z26" i="6"/>
  <c r="W26" i="6"/>
  <c r="T26" i="6"/>
  <c r="S26" i="6"/>
  <c r="S36" i="6" s="1"/>
  <c r="S43" i="6" s="1"/>
  <c r="R26" i="6"/>
  <c r="R36" i="6" s="1"/>
  <c r="Q26" i="6"/>
  <c r="Q36" i="6" s="1"/>
  <c r="M26" i="6"/>
  <c r="L26" i="6"/>
  <c r="F26" i="6" s="1"/>
  <c r="K26" i="6"/>
  <c r="J26" i="6"/>
  <c r="J36" i="6" s="1"/>
  <c r="I26" i="6"/>
  <c r="I34" i="6" s="1"/>
  <c r="E26" i="6"/>
  <c r="D26" i="6"/>
  <c r="V25" i="6"/>
  <c r="U25" i="6"/>
  <c r="AC24" i="6"/>
  <c r="AI24" i="6" s="1"/>
  <c r="AB24" i="6"/>
  <c r="AH24" i="6" s="1"/>
  <c r="W24" i="6"/>
  <c r="S24" i="6"/>
  <c r="R24" i="6"/>
  <c r="T24" i="6" s="1"/>
  <c r="Q24" i="6"/>
  <c r="K24" i="6" s="1"/>
  <c r="M24" i="6"/>
  <c r="G24" i="6" s="1"/>
  <c r="L24" i="6"/>
  <c r="J24" i="6"/>
  <c r="I24" i="6"/>
  <c r="E24" i="6"/>
  <c r="D24" i="6"/>
  <c r="D34" i="6" s="1"/>
  <c r="D42" i="6" s="1"/>
  <c r="D48" i="6" s="1"/>
  <c r="V23" i="6"/>
  <c r="U23" i="6"/>
  <c r="O23" i="6"/>
  <c r="AC22" i="6"/>
  <c r="AI22" i="6" s="1"/>
  <c r="AB22" i="6"/>
  <c r="AH22" i="6" s="1"/>
  <c r="Y22" i="6"/>
  <c r="W22" i="6"/>
  <c r="S22" i="6"/>
  <c r="R22" i="6"/>
  <c r="R39" i="6" s="1"/>
  <c r="Q22" i="6"/>
  <c r="N22" i="6"/>
  <c r="M22" i="6"/>
  <c r="L22" i="6"/>
  <c r="F22" i="6" s="1"/>
  <c r="AE22" i="6" s="1"/>
  <c r="J22" i="6"/>
  <c r="I22" i="6"/>
  <c r="E22" i="6"/>
  <c r="D22" i="6"/>
  <c r="W21" i="6"/>
  <c r="V21" i="6"/>
  <c r="U21" i="6"/>
  <c r="P21" i="6"/>
  <c r="AF20" i="6"/>
  <c r="AC20" i="6"/>
  <c r="AI20" i="6" s="1"/>
  <c r="AB20" i="6"/>
  <c r="Z20" i="6"/>
  <c r="W20" i="6"/>
  <c r="S20" i="6"/>
  <c r="R20" i="6"/>
  <c r="T20" i="6" s="1"/>
  <c r="Q20" i="6"/>
  <c r="N20" i="6"/>
  <c r="M20" i="6"/>
  <c r="G20" i="6" s="1"/>
  <c r="J21" i="6" s="1"/>
  <c r="L20" i="6"/>
  <c r="J20" i="6"/>
  <c r="I20" i="6"/>
  <c r="E20" i="6"/>
  <c r="D20" i="6"/>
  <c r="O19" i="6"/>
  <c r="AH18" i="6"/>
  <c r="AD18" i="6"/>
  <c r="AJ18" i="6" s="1"/>
  <c r="AC18" i="6"/>
  <c r="AB18" i="6"/>
  <c r="W18" i="6"/>
  <c r="S18" i="6"/>
  <c r="V19" i="6" s="1"/>
  <c r="R18" i="6"/>
  <c r="Q18" i="6"/>
  <c r="K18" i="6" s="1"/>
  <c r="M18" i="6"/>
  <c r="L18" i="6"/>
  <c r="J18" i="6"/>
  <c r="I18" i="6"/>
  <c r="E18" i="6"/>
  <c r="D18" i="6"/>
  <c r="P17" i="6"/>
  <c r="O17" i="6"/>
  <c r="AI16" i="6"/>
  <c r="AE16" i="6"/>
  <c r="AC16" i="6"/>
  <c r="AB16" i="6"/>
  <c r="AH16" i="6" s="1"/>
  <c r="W16" i="6"/>
  <c r="S16" i="6"/>
  <c r="R16" i="6"/>
  <c r="T16" i="6" s="1"/>
  <c r="W17" i="6" s="1"/>
  <c r="Q16" i="6"/>
  <c r="N16" i="6"/>
  <c r="M16" i="6"/>
  <c r="Z16" i="6" s="1"/>
  <c r="L16" i="6"/>
  <c r="Y16" i="6" s="1"/>
  <c r="K16" i="6"/>
  <c r="J16" i="6"/>
  <c r="I16" i="6"/>
  <c r="F16" i="6"/>
  <c r="I17" i="6" s="1"/>
  <c r="E16" i="6"/>
  <c r="D16" i="6"/>
  <c r="AI14" i="6"/>
  <c r="AH14" i="6"/>
  <c r="AD14" i="6"/>
  <c r="AC14" i="6"/>
  <c r="AB14" i="6"/>
  <c r="W14" i="6"/>
  <c r="S14" i="6"/>
  <c r="T14" i="6" s="1"/>
  <c r="R14" i="6"/>
  <c r="U15" i="6" s="1"/>
  <c r="Q14" i="6"/>
  <c r="M14" i="6"/>
  <c r="Z14" i="6" s="1"/>
  <c r="L14" i="6"/>
  <c r="J14" i="6"/>
  <c r="I14" i="6"/>
  <c r="G14" i="6"/>
  <c r="J15" i="6" s="1"/>
  <c r="E14" i="6"/>
  <c r="D14" i="6"/>
  <c r="U13" i="6"/>
  <c r="AI12" i="6"/>
  <c r="AD12" i="6"/>
  <c r="AJ12" i="6" s="1"/>
  <c r="AC12" i="6"/>
  <c r="AB12" i="6"/>
  <c r="Y12" i="6"/>
  <c r="W12" i="6"/>
  <c r="W13" i="6" s="1"/>
  <c r="T12" i="6"/>
  <c r="S12" i="6"/>
  <c r="V13" i="6" s="1"/>
  <c r="R12" i="6"/>
  <c r="Q12" i="6"/>
  <c r="K12" i="6" s="1"/>
  <c r="N12" i="6"/>
  <c r="M12" i="6"/>
  <c r="L12" i="6"/>
  <c r="O13" i="6" s="1"/>
  <c r="J12" i="6"/>
  <c r="I12" i="6"/>
  <c r="AH12" i="6" s="1"/>
  <c r="G12" i="6"/>
  <c r="J13" i="6" s="1"/>
  <c r="E12" i="6"/>
  <c r="D12" i="6"/>
  <c r="D8" i="6" s="1"/>
  <c r="U11" i="6"/>
  <c r="O11" i="6"/>
  <c r="I11" i="6"/>
  <c r="AE10" i="6"/>
  <c r="AC10" i="6"/>
  <c r="AB10" i="6"/>
  <c r="Y10" i="6"/>
  <c r="W10" i="6"/>
  <c r="S10" i="6"/>
  <c r="R10" i="6"/>
  <c r="Q10" i="6"/>
  <c r="N10" i="6"/>
  <c r="M10" i="6"/>
  <c r="P11" i="6" s="1"/>
  <c r="L10" i="6"/>
  <c r="J10" i="6"/>
  <c r="AI10" i="6" s="1"/>
  <c r="I10" i="6"/>
  <c r="I8" i="6" s="1"/>
  <c r="F10" i="6"/>
  <c r="E10" i="6"/>
  <c r="E8" i="6" s="1"/>
  <c r="D10" i="6"/>
  <c r="V8" i="6"/>
  <c r="U8" i="6"/>
  <c r="P8" i="6"/>
  <c r="O8" i="6"/>
  <c r="O45" i="6" s="1"/>
  <c r="J8" i="6"/>
  <c r="U65" i="5"/>
  <c r="Q65" i="5"/>
  <c r="P65" i="5"/>
  <c r="O65" i="5"/>
  <c r="K65" i="5"/>
  <c r="J65" i="5"/>
  <c r="I65" i="5"/>
  <c r="V43" i="5"/>
  <c r="V49" i="5" s="1"/>
  <c r="V42" i="5"/>
  <c r="V48" i="5" s="1"/>
  <c r="P42" i="5"/>
  <c r="I42" i="5"/>
  <c r="V39" i="5"/>
  <c r="U39" i="5"/>
  <c r="P39" i="5"/>
  <c r="O39" i="5"/>
  <c r="V37" i="5"/>
  <c r="V36" i="5"/>
  <c r="U36" i="5"/>
  <c r="U43" i="5" s="1"/>
  <c r="S36" i="5"/>
  <c r="P36" i="5"/>
  <c r="P43" i="5" s="1"/>
  <c r="P49" i="5" s="1"/>
  <c r="O36" i="5"/>
  <c r="D36" i="5"/>
  <c r="D43" i="5" s="1"/>
  <c r="D49" i="5" s="1"/>
  <c r="W34" i="5"/>
  <c r="W42" i="5" s="1"/>
  <c r="W48" i="5" s="1"/>
  <c r="V34" i="5"/>
  <c r="U34" i="5"/>
  <c r="P34" i="5"/>
  <c r="O34" i="5"/>
  <c r="I34" i="5"/>
  <c r="V33" i="5"/>
  <c r="P33" i="5"/>
  <c r="AD32" i="5"/>
  <c r="AC32" i="5"/>
  <c r="AI32" i="5" s="1"/>
  <c r="AB32" i="5"/>
  <c r="AH32" i="5" s="1"/>
  <c r="W32" i="5"/>
  <c r="W33" i="5" s="1"/>
  <c r="T32" i="5"/>
  <c r="S32" i="5"/>
  <c r="R32" i="5"/>
  <c r="U33" i="5" s="1"/>
  <c r="Q32" i="5"/>
  <c r="M32" i="5"/>
  <c r="G32" i="5" s="1"/>
  <c r="L32" i="5"/>
  <c r="J32" i="5"/>
  <c r="J33" i="5" s="1"/>
  <c r="I32" i="5"/>
  <c r="E32" i="5"/>
  <c r="D32" i="5"/>
  <c r="U31" i="5"/>
  <c r="O31" i="5"/>
  <c r="AD30" i="5"/>
  <c r="AC30" i="5"/>
  <c r="AB30" i="5"/>
  <c r="AH30" i="5" s="1"/>
  <c r="Y30" i="5"/>
  <c r="W30" i="5"/>
  <c r="W31" i="5" s="1"/>
  <c r="S30" i="5"/>
  <c r="V31" i="5" s="1"/>
  <c r="R30" i="5"/>
  <c r="T30" i="5" s="1"/>
  <c r="Q30" i="5"/>
  <c r="M30" i="5"/>
  <c r="L30" i="5"/>
  <c r="F30" i="5" s="1"/>
  <c r="I31" i="5" s="1"/>
  <c r="K30" i="5"/>
  <c r="J30" i="5"/>
  <c r="I30" i="5"/>
  <c r="E30" i="5"/>
  <c r="D30" i="5"/>
  <c r="V29" i="5"/>
  <c r="U29" i="5"/>
  <c r="P29" i="5"/>
  <c r="AC28" i="5"/>
  <c r="AI28" i="5" s="1"/>
  <c r="AB28" i="5"/>
  <c r="AH28" i="5" s="1"/>
  <c r="Z28" i="5"/>
  <c r="W28" i="5"/>
  <c r="W29" i="5" s="1"/>
  <c r="T28" i="5"/>
  <c r="S28" i="5"/>
  <c r="R28" i="5"/>
  <c r="Q28" i="5"/>
  <c r="M28" i="5"/>
  <c r="G28" i="5" s="1"/>
  <c r="J29" i="5" s="1"/>
  <c r="L28" i="5"/>
  <c r="J28" i="5"/>
  <c r="I28" i="5"/>
  <c r="E28" i="5"/>
  <c r="E36" i="5" s="1"/>
  <c r="E43" i="5" s="1"/>
  <c r="E49" i="5" s="1"/>
  <c r="D28" i="5"/>
  <c r="V27" i="5"/>
  <c r="P27" i="5"/>
  <c r="AC26" i="5"/>
  <c r="AI26" i="5" s="1"/>
  <c r="AB26" i="5"/>
  <c r="W26" i="5"/>
  <c r="W36" i="5" s="1"/>
  <c r="W43" i="5" s="1"/>
  <c r="W49" i="5" s="1"/>
  <c r="S26" i="5"/>
  <c r="R26" i="5"/>
  <c r="Q26" i="5"/>
  <c r="M26" i="5"/>
  <c r="L26" i="5"/>
  <c r="J26" i="5"/>
  <c r="I26" i="5"/>
  <c r="E26" i="5"/>
  <c r="D26" i="5"/>
  <c r="O25" i="5"/>
  <c r="AH24" i="5"/>
  <c r="AD24" i="5"/>
  <c r="AJ24" i="5" s="1"/>
  <c r="AC24" i="5"/>
  <c r="AB24" i="5"/>
  <c r="W24" i="5"/>
  <c r="S24" i="5"/>
  <c r="R24" i="5"/>
  <c r="Q24" i="5"/>
  <c r="M24" i="5"/>
  <c r="L24" i="5"/>
  <c r="K24" i="5"/>
  <c r="J24" i="5"/>
  <c r="I24" i="5"/>
  <c r="E24" i="5"/>
  <c r="E34" i="5" s="1"/>
  <c r="D24" i="5"/>
  <c r="D34" i="5" s="1"/>
  <c r="D42" i="5" s="1"/>
  <c r="D48" i="5" s="1"/>
  <c r="V23" i="5"/>
  <c r="U23" i="5"/>
  <c r="P23" i="5"/>
  <c r="AI22" i="5"/>
  <c r="AC22" i="5"/>
  <c r="AB22" i="5"/>
  <c r="W22" i="5"/>
  <c r="W39" i="5" s="1"/>
  <c r="T22" i="5"/>
  <c r="S22" i="5"/>
  <c r="R22" i="5"/>
  <c r="Q22" i="5"/>
  <c r="N22" i="5"/>
  <c r="M22" i="5"/>
  <c r="L22" i="5"/>
  <c r="J22" i="5"/>
  <c r="I22" i="5"/>
  <c r="F22" i="5"/>
  <c r="E22" i="5"/>
  <c r="E39" i="5" s="1"/>
  <c r="D22" i="5"/>
  <c r="D39" i="5" s="1"/>
  <c r="V21" i="5"/>
  <c r="AH20" i="5"/>
  <c r="AC20" i="5"/>
  <c r="AB20" i="5"/>
  <c r="W20" i="5"/>
  <c r="T20" i="5"/>
  <c r="W21" i="5" s="1"/>
  <c r="S20" i="5"/>
  <c r="R20" i="5"/>
  <c r="U21" i="5" s="1"/>
  <c r="Q20" i="5"/>
  <c r="M20" i="5"/>
  <c r="P21" i="5" s="1"/>
  <c r="L20" i="5"/>
  <c r="N20" i="5" s="1"/>
  <c r="J20" i="5"/>
  <c r="I20" i="5"/>
  <c r="G20" i="5"/>
  <c r="E20" i="5"/>
  <c r="D20" i="5"/>
  <c r="O19" i="5"/>
  <c r="AI18" i="5"/>
  <c r="AC18" i="5"/>
  <c r="AB18" i="5"/>
  <c r="AH18" i="5" s="1"/>
  <c r="W18" i="5"/>
  <c r="AD18" i="5" s="1"/>
  <c r="S18" i="5"/>
  <c r="V19" i="5" s="1"/>
  <c r="R18" i="5"/>
  <c r="Q18" i="5"/>
  <c r="N18" i="5"/>
  <c r="Q19" i="5" s="1"/>
  <c r="M18" i="5"/>
  <c r="P19" i="5" s="1"/>
  <c r="L18" i="5"/>
  <c r="K18" i="5"/>
  <c r="J18" i="5"/>
  <c r="I18" i="5"/>
  <c r="E18" i="5"/>
  <c r="D18" i="5"/>
  <c r="U17" i="5"/>
  <c r="P17" i="5"/>
  <c r="AC16" i="5"/>
  <c r="AI16" i="5" s="1"/>
  <c r="AB16" i="5"/>
  <c r="Z16" i="5"/>
  <c r="W16" i="5"/>
  <c r="S16" i="5"/>
  <c r="R16" i="5"/>
  <c r="Q16" i="5"/>
  <c r="M16" i="5"/>
  <c r="L16" i="5"/>
  <c r="J16" i="5"/>
  <c r="I16" i="5"/>
  <c r="F16" i="5"/>
  <c r="E16" i="5"/>
  <c r="D16" i="5"/>
  <c r="V15" i="5"/>
  <c r="AD14" i="5"/>
  <c r="AC14" i="5"/>
  <c r="AB14" i="5"/>
  <c r="W14" i="5"/>
  <c r="S14" i="5"/>
  <c r="R14" i="5"/>
  <c r="Q14" i="5"/>
  <c r="M14" i="5"/>
  <c r="P15" i="5" s="1"/>
  <c r="L14" i="5"/>
  <c r="N14" i="5" s="1"/>
  <c r="J14" i="5"/>
  <c r="I14" i="5"/>
  <c r="E14" i="5"/>
  <c r="D14" i="5"/>
  <c r="U13" i="5"/>
  <c r="O13" i="5"/>
  <c r="AH12" i="5"/>
  <c r="AE12" i="5"/>
  <c r="AC12" i="5"/>
  <c r="AB12" i="5"/>
  <c r="Y12" i="5"/>
  <c r="W12" i="5"/>
  <c r="S12" i="5"/>
  <c r="R12" i="5"/>
  <c r="T12" i="5" s="1"/>
  <c r="Q12" i="5"/>
  <c r="N12" i="5"/>
  <c r="Q13" i="5" s="1"/>
  <c r="M12" i="5"/>
  <c r="P13" i="5" s="1"/>
  <c r="L12" i="5"/>
  <c r="F12" i="5" s="1"/>
  <c r="I13" i="5" s="1"/>
  <c r="K12" i="5"/>
  <c r="J12" i="5"/>
  <c r="I12" i="5"/>
  <c r="E12" i="5"/>
  <c r="D12" i="5"/>
  <c r="U11" i="5"/>
  <c r="P11" i="5"/>
  <c r="O11" i="5"/>
  <c r="I11" i="5"/>
  <c r="AI10" i="5"/>
  <c r="AC10" i="5"/>
  <c r="AB10" i="5"/>
  <c r="AH10" i="5" s="1"/>
  <c r="Y10" i="5"/>
  <c r="W10" i="5"/>
  <c r="S10" i="5"/>
  <c r="S8" i="5" s="1"/>
  <c r="R10" i="5"/>
  <c r="Q10" i="5"/>
  <c r="M10" i="5"/>
  <c r="G10" i="5" s="1"/>
  <c r="L10" i="5"/>
  <c r="J10" i="5"/>
  <c r="I10" i="5"/>
  <c r="F10" i="5"/>
  <c r="E10" i="5"/>
  <c r="D10" i="5"/>
  <c r="W8" i="5"/>
  <c r="V8" i="5"/>
  <c r="V9" i="5" s="1"/>
  <c r="U8" i="5"/>
  <c r="P8" i="5"/>
  <c r="O8" i="5"/>
  <c r="E8" i="5"/>
  <c r="D8" i="5"/>
  <c r="U65" i="4"/>
  <c r="Q65" i="4"/>
  <c r="P65" i="4"/>
  <c r="O65" i="4"/>
  <c r="K65" i="4"/>
  <c r="J65" i="4"/>
  <c r="I65" i="4"/>
  <c r="U45" i="4"/>
  <c r="V43" i="4"/>
  <c r="V49" i="4" s="1"/>
  <c r="V42" i="4"/>
  <c r="V48" i="4" s="1"/>
  <c r="U42" i="4"/>
  <c r="U48" i="4" s="1"/>
  <c r="V39" i="4"/>
  <c r="V45" i="4" s="1"/>
  <c r="U39" i="4"/>
  <c r="P39" i="4"/>
  <c r="O39" i="4"/>
  <c r="O45" i="4" s="1"/>
  <c r="L39" i="4"/>
  <c r="W36" i="4"/>
  <c r="V36" i="4"/>
  <c r="U36" i="4"/>
  <c r="P36" i="4"/>
  <c r="P43" i="4" s="1"/>
  <c r="P49" i="4" s="1"/>
  <c r="O36" i="4"/>
  <c r="V34" i="4"/>
  <c r="U34" i="4"/>
  <c r="P34" i="4"/>
  <c r="P42" i="4" s="1"/>
  <c r="P48" i="4" s="1"/>
  <c r="O34" i="4"/>
  <c r="O33" i="4"/>
  <c r="AH32" i="4"/>
  <c r="AD32" i="4"/>
  <c r="AC32" i="4"/>
  <c r="AB32" i="4"/>
  <c r="W32" i="4"/>
  <c r="S32" i="4"/>
  <c r="V33" i="4" s="1"/>
  <c r="R32" i="4"/>
  <c r="T32" i="4" s="1"/>
  <c r="W33" i="4" s="1"/>
  <c r="Q32" i="4"/>
  <c r="N32" i="4"/>
  <c r="M32" i="4"/>
  <c r="L32" i="4"/>
  <c r="K32" i="4"/>
  <c r="J32" i="4"/>
  <c r="I32" i="4"/>
  <c r="E32" i="4"/>
  <c r="D32" i="4"/>
  <c r="P31" i="4"/>
  <c r="O31" i="4"/>
  <c r="AC30" i="4"/>
  <c r="AI30" i="4" s="1"/>
  <c r="AB30" i="4"/>
  <c r="AH30" i="4" s="1"/>
  <c r="W30" i="4"/>
  <c r="S30" i="4"/>
  <c r="R30" i="4"/>
  <c r="Q30" i="4"/>
  <c r="M30" i="4"/>
  <c r="L30" i="4"/>
  <c r="F30" i="4" s="1"/>
  <c r="K30" i="4"/>
  <c r="J30" i="4"/>
  <c r="I30" i="4"/>
  <c r="E30" i="4"/>
  <c r="D30" i="4"/>
  <c r="V29" i="4"/>
  <c r="AH28" i="4"/>
  <c r="AD28" i="4"/>
  <c r="AJ28" i="4" s="1"/>
  <c r="AC28" i="4"/>
  <c r="AI28" i="4" s="1"/>
  <c r="AB28" i="4"/>
  <c r="W28" i="4"/>
  <c r="S28" i="4"/>
  <c r="R28" i="4"/>
  <c r="U29" i="4" s="1"/>
  <c r="Q28" i="4"/>
  <c r="K28" i="4" s="1"/>
  <c r="M28" i="4"/>
  <c r="Z28" i="4" s="1"/>
  <c r="AF28" i="4" s="1"/>
  <c r="L28" i="4"/>
  <c r="J28" i="4"/>
  <c r="I28" i="4"/>
  <c r="G28" i="4"/>
  <c r="F28" i="4"/>
  <c r="E28" i="4"/>
  <c r="D28" i="4"/>
  <c r="AI26" i="4"/>
  <c r="AH26" i="4"/>
  <c r="AC26" i="4"/>
  <c r="AB26" i="4"/>
  <c r="W26" i="4"/>
  <c r="W27" i="4" s="1"/>
  <c r="T26" i="4"/>
  <c r="S26" i="4"/>
  <c r="V27" i="4" s="1"/>
  <c r="R26" i="4"/>
  <c r="Q26" i="4"/>
  <c r="AD26" i="4" s="1"/>
  <c r="M26" i="4"/>
  <c r="L26" i="4"/>
  <c r="J26" i="4"/>
  <c r="I26" i="4"/>
  <c r="E26" i="4"/>
  <c r="E36" i="4" s="1"/>
  <c r="E43" i="4" s="1"/>
  <c r="D26" i="4"/>
  <c r="D36" i="4" s="1"/>
  <c r="D43" i="4" s="1"/>
  <c r="D49" i="4" s="1"/>
  <c r="V25" i="4"/>
  <c r="U25" i="4"/>
  <c r="O25" i="4"/>
  <c r="AI24" i="4"/>
  <c r="AD24" i="4"/>
  <c r="AC24" i="4"/>
  <c r="AB24" i="4"/>
  <c r="W24" i="4"/>
  <c r="W34" i="4" s="1"/>
  <c r="S24" i="4"/>
  <c r="R24" i="4"/>
  <c r="Q24" i="4"/>
  <c r="Q34" i="4" s="1"/>
  <c r="N24" i="4"/>
  <c r="Q25" i="4" s="1"/>
  <c r="M24" i="4"/>
  <c r="L24" i="4"/>
  <c r="J24" i="4"/>
  <c r="J34" i="4" s="1"/>
  <c r="I24" i="4"/>
  <c r="I34" i="4" s="1"/>
  <c r="I42" i="4" s="1"/>
  <c r="I48" i="4" s="1"/>
  <c r="E24" i="4"/>
  <c r="D24" i="4"/>
  <c r="D34" i="4" s="1"/>
  <c r="D42" i="4" s="1"/>
  <c r="D48" i="4" s="1"/>
  <c r="V23" i="4"/>
  <c r="U23" i="4"/>
  <c r="P23" i="4"/>
  <c r="O23" i="4"/>
  <c r="AH22" i="4"/>
  <c r="AC22" i="4"/>
  <c r="AB22" i="4"/>
  <c r="W22" i="4"/>
  <c r="W39" i="4" s="1"/>
  <c r="S22" i="4"/>
  <c r="R22" i="4"/>
  <c r="R39" i="4" s="1"/>
  <c r="Q22" i="4"/>
  <c r="N22" i="4"/>
  <c r="M22" i="4"/>
  <c r="L22" i="4"/>
  <c r="J22" i="4"/>
  <c r="J39" i="4" s="1"/>
  <c r="I22" i="4"/>
  <c r="I39" i="4" s="1"/>
  <c r="E22" i="4"/>
  <c r="D22" i="4"/>
  <c r="D39" i="4" s="1"/>
  <c r="V21" i="4"/>
  <c r="O21" i="4"/>
  <c r="AI20" i="4"/>
  <c r="AH20" i="4"/>
  <c r="AC20" i="4"/>
  <c r="AB20" i="4"/>
  <c r="W20" i="4"/>
  <c r="S20" i="4"/>
  <c r="Z20" i="4" s="1"/>
  <c r="R20" i="4"/>
  <c r="Q20" i="4"/>
  <c r="M20" i="4"/>
  <c r="P21" i="4" s="1"/>
  <c r="L20" i="4"/>
  <c r="N20" i="4" s="1"/>
  <c r="J20" i="4"/>
  <c r="I20" i="4"/>
  <c r="E20" i="4"/>
  <c r="D20" i="4"/>
  <c r="P19" i="4"/>
  <c r="AI18" i="4"/>
  <c r="AH18" i="4"/>
  <c r="AC18" i="4"/>
  <c r="AB18" i="4"/>
  <c r="W18" i="4"/>
  <c r="K18" i="4" s="1"/>
  <c r="S18" i="4"/>
  <c r="R18" i="4"/>
  <c r="Q18" i="4"/>
  <c r="M18" i="4"/>
  <c r="L18" i="4"/>
  <c r="N18" i="4" s="1"/>
  <c r="J18" i="4"/>
  <c r="I18" i="4"/>
  <c r="E18" i="4"/>
  <c r="D18" i="4"/>
  <c r="O17" i="4"/>
  <c r="AI16" i="4"/>
  <c r="AH16" i="4"/>
  <c r="AC16" i="4"/>
  <c r="AB16" i="4"/>
  <c r="Y16" i="4"/>
  <c r="AE16" i="4" s="1"/>
  <c r="W16" i="4"/>
  <c r="S16" i="4"/>
  <c r="R16" i="4"/>
  <c r="U17" i="4" s="1"/>
  <c r="Q16" i="4"/>
  <c r="M16" i="4"/>
  <c r="P17" i="4" s="1"/>
  <c r="L16" i="4"/>
  <c r="N16" i="4" s="1"/>
  <c r="J16" i="4"/>
  <c r="I16" i="4"/>
  <c r="F16" i="4"/>
  <c r="I17" i="4" s="1"/>
  <c r="E16" i="4"/>
  <c r="E8" i="4" s="1"/>
  <c r="D16" i="4"/>
  <c r="U15" i="4"/>
  <c r="P15" i="4"/>
  <c r="AI14" i="4"/>
  <c r="AC14" i="4"/>
  <c r="AB14" i="4"/>
  <c r="AH14" i="4" s="1"/>
  <c r="Z14" i="4"/>
  <c r="Y14" i="4"/>
  <c r="W14" i="4"/>
  <c r="T14" i="4"/>
  <c r="H14" i="4" s="1"/>
  <c r="S14" i="4"/>
  <c r="V15" i="4" s="1"/>
  <c r="R14" i="4"/>
  <c r="Q14" i="4"/>
  <c r="N14" i="4"/>
  <c r="Q15" i="4" s="1"/>
  <c r="M14" i="4"/>
  <c r="L14" i="4"/>
  <c r="O15" i="4" s="1"/>
  <c r="J14" i="4"/>
  <c r="I14" i="4"/>
  <c r="G14" i="4"/>
  <c r="J15" i="4" s="1"/>
  <c r="F14" i="4"/>
  <c r="I15" i="4" s="1"/>
  <c r="E14" i="4"/>
  <c r="D14" i="4"/>
  <c r="V13" i="4"/>
  <c r="U13" i="4"/>
  <c r="O13" i="4"/>
  <c r="I13" i="4"/>
  <c r="AC12" i="4"/>
  <c r="AI12" i="4" s="1"/>
  <c r="AB12" i="4"/>
  <c r="AH12" i="4" s="1"/>
  <c r="Z12" i="4"/>
  <c r="Y12" i="4"/>
  <c r="W12" i="4"/>
  <c r="S12" i="4"/>
  <c r="R12" i="4"/>
  <c r="T12" i="4" s="1"/>
  <c r="Q12" i="4"/>
  <c r="M12" i="4"/>
  <c r="P13" i="4" s="1"/>
  <c r="L12" i="4"/>
  <c r="F12" i="4" s="1"/>
  <c r="J12" i="4"/>
  <c r="I12" i="4"/>
  <c r="G12" i="4"/>
  <c r="J13" i="4" s="1"/>
  <c r="E12" i="4"/>
  <c r="D12" i="4"/>
  <c r="V11" i="4"/>
  <c r="O11" i="4"/>
  <c r="AD10" i="4"/>
  <c r="AJ10" i="4" s="1"/>
  <c r="AC10" i="4"/>
  <c r="AI10" i="4" s="1"/>
  <c r="AB10" i="4"/>
  <c r="Z10" i="4"/>
  <c r="AF10" i="4" s="1"/>
  <c r="Y10" i="4"/>
  <c r="W10" i="4"/>
  <c r="S10" i="4"/>
  <c r="R10" i="4"/>
  <c r="T10" i="4" s="1"/>
  <c r="Q10" i="4"/>
  <c r="N10" i="4"/>
  <c r="Q11" i="4" s="1"/>
  <c r="M10" i="4"/>
  <c r="G10" i="4" s="1"/>
  <c r="L10" i="4"/>
  <c r="L8" i="4" s="1"/>
  <c r="K10" i="4"/>
  <c r="J10" i="4"/>
  <c r="J8" i="4" s="1"/>
  <c r="I10" i="4"/>
  <c r="H10" i="4"/>
  <c r="E10" i="4"/>
  <c r="D10" i="4"/>
  <c r="V8" i="4"/>
  <c r="U8" i="4"/>
  <c r="P8" i="4"/>
  <c r="O8" i="4"/>
  <c r="O9" i="4" s="1"/>
  <c r="M8" i="4"/>
  <c r="AG464" i="3"/>
  <c r="AB464" i="3"/>
  <c r="J463" i="3"/>
  <c r="I463" i="3"/>
  <c r="M462" i="3"/>
  <c r="M463" i="3" s="1"/>
  <c r="L462" i="3"/>
  <c r="K462" i="3"/>
  <c r="J462" i="3"/>
  <c r="I462" i="3"/>
  <c r="H462" i="3"/>
  <c r="H463" i="3" s="1"/>
  <c r="G462" i="3"/>
  <c r="G463" i="3" s="1"/>
  <c r="F462" i="3"/>
  <c r="F463" i="3" s="1"/>
  <c r="D462" i="3"/>
  <c r="P459" i="3"/>
  <c r="M459" i="3"/>
  <c r="K459" i="3"/>
  <c r="J459" i="3"/>
  <c r="I459" i="3"/>
  <c r="H459" i="3"/>
  <c r="G459" i="3"/>
  <c r="AA456" i="3" s="1"/>
  <c r="AA463" i="3" s="1"/>
  <c r="F459" i="3"/>
  <c r="Z456" i="3" s="1"/>
  <c r="Z463" i="3" s="1"/>
  <c r="D459" i="3"/>
  <c r="AG457" i="3"/>
  <c r="AD457" i="3"/>
  <c r="AC457" i="3"/>
  <c r="AB457" i="3"/>
  <c r="Z457" i="3"/>
  <c r="Z464" i="3" s="1"/>
  <c r="X457" i="3"/>
  <c r="X464" i="3" s="1"/>
  <c r="M457" i="3"/>
  <c r="L457" i="3"/>
  <c r="K457" i="3"/>
  <c r="J457" i="3"/>
  <c r="I457" i="3"/>
  <c r="H457" i="3"/>
  <c r="G457" i="3"/>
  <c r="AG456" i="3"/>
  <c r="AG463" i="3" s="1"/>
  <c r="AE456" i="3"/>
  <c r="AE463" i="3" s="1"/>
  <c r="AD456" i="3"/>
  <c r="AC456" i="3"/>
  <c r="AC463" i="3" s="1"/>
  <c r="AB456" i="3"/>
  <c r="AB463" i="3" s="1"/>
  <c r="P456" i="3"/>
  <c r="L456" i="3"/>
  <c r="E456" i="3"/>
  <c r="J455" i="3"/>
  <c r="M454" i="3"/>
  <c r="L454" i="3"/>
  <c r="K454" i="3"/>
  <c r="J454" i="3"/>
  <c r="I454" i="3"/>
  <c r="H454" i="3"/>
  <c r="G454" i="3"/>
  <c r="AA453" i="3"/>
  <c r="Z453" i="3"/>
  <c r="R453" i="3"/>
  <c r="P453" i="3"/>
  <c r="N453" i="3"/>
  <c r="N454" i="3" s="1"/>
  <c r="L453" i="3"/>
  <c r="L455" i="3" s="1"/>
  <c r="E453" i="3"/>
  <c r="E454" i="3" s="1"/>
  <c r="O454" i="3" s="1"/>
  <c r="Q454" i="3" s="1"/>
  <c r="AG452" i="3"/>
  <c r="AG453" i="3" s="1"/>
  <c r="AE452" i="3"/>
  <c r="AD452" i="3"/>
  <c r="AC452" i="3"/>
  <c r="AB452" i="3"/>
  <c r="AB453" i="3" s="1"/>
  <c r="AA452" i="3"/>
  <c r="Z452" i="3"/>
  <c r="X452" i="3"/>
  <c r="K452" i="3"/>
  <c r="J452" i="3"/>
  <c r="I452" i="3"/>
  <c r="H452" i="3"/>
  <c r="M451" i="3"/>
  <c r="K451" i="3"/>
  <c r="J451" i="3"/>
  <c r="I451" i="3"/>
  <c r="H451" i="3"/>
  <c r="G451" i="3"/>
  <c r="E451" i="3"/>
  <c r="P450" i="3"/>
  <c r="L450" i="3"/>
  <c r="L451" i="3" s="1"/>
  <c r="E450" i="3"/>
  <c r="G452" i="3" s="1"/>
  <c r="L449" i="3"/>
  <c r="K449" i="3"/>
  <c r="J449" i="3"/>
  <c r="M448" i="3"/>
  <c r="K448" i="3"/>
  <c r="J448" i="3"/>
  <c r="I448" i="3"/>
  <c r="H448" i="3"/>
  <c r="G448" i="3"/>
  <c r="P447" i="3"/>
  <c r="R447" i="3" s="1"/>
  <c r="L447" i="3"/>
  <c r="L448" i="3" s="1"/>
  <c r="E447" i="3"/>
  <c r="I449" i="3" s="1"/>
  <c r="F446" i="3"/>
  <c r="M445" i="3"/>
  <c r="L445" i="3"/>
  <c r="K445" i="3"/>
  <c r="J445" i="3"/>
  <c r="I445" i="3"/>
  <c r="H445" i="3"/>
  <c r="G445" i="3"/>
  <c r="F445" i="3"/>
  <c r="P444" i="3"/>
  <c r="R444" i="3" s="1"/>
  <c r="N444" i="3"/>
  <c r="L444" i="3"/>
  <c r="L459" i="3" s="1"/>
  <c r="E444" i="3"/>
  <c r="K446" i="3" s="1"/>
  <c r="L443" i="3"/>
  <c r="J443" i="3"/>
  <c r="G443" i="3"/>
  <c r="N442" i="3"/>
  <c r="O442" i="3" s="1"/>
  <c r="Q442" i="3" s="1"/>
  <c r="M442" i="3"/>
  <c r="K442" i="3"/>
  <c r="J442" i="3"/>
  <c r="I442" i="3"/>
  <c r="H442" i="3"/>
  <c r="G442" i="3"/>
  <c r="E442" i="3"/>
  <c r="P441" i="3"/>
  <c r="R441" i="3" s="1"/>
  <c r="N441" i="3"/>
  <c r="O441" i="3" s="1"/>
  <c r="Q441" i="3" s="1"/>
  <c r="L441" i="3"/>
  <c r="L442" i="3" s="1"/>
  <c r="E441" i="3"/>
  <c r="K443" i="3" s="1"/>
  <c r="I440" i="3"/>
  <c r="H440" i="3"/>
  <c r="G440" i="3"/>
  <c r="F440" i="3"/>
  <c r="M439" i="3"/>
  <c r="K439" i="3"/>
  <c r="J439" i="3"/>
  <c r="I439" i="3"/>
  <c r="H439" i="3"/>
  <c r="G439" i="3"/>
  <c r="F439" i="3"/>
  <c r="E439" i="3"/>
  <c r="R438" i="3"/>
  <c r="P438" i="3"/>
  <c r="L438" i="3"/>
  <c r="L439" i="3" s="1"/>
  <c r="E438" i="3"/>
  <c r="N438" i="3" s="1"/>
  <c r="I437" i="3"/>
  <c r="M436" i="3"/>
  <c r="K436" i="3"/>
  <c r="J436" i="3"/>
  <c r="I436" i="3"/>
  <c r="H436" i="3"/>
  <c r="G436" i="3"/>
  <c r="F436" i="3"/>
  <c r="P435" i="3"/>
  <c r="L435" i="3"/>
  <c r="E435" i="3"/>
  <c r="J437" i="3" s="1"/>
  <c r="J434" i="3"/>
  <c r="M433" i="3"/>
  <c r="L433" i="3"/>
  <c r="K433" i="3"/>
  <c r="J433" i="3"/>
  <c r="I433" i="3"/>
  <c r="H433" i="3"/>
  <c r="G433" i="3"/>
  <c r="F433" i="3"/>
  <c r="P432" i="3"/>
  <c r="R432" i="3" s="1"/>
  <c r="N432" i="3"/>
  <c r="O432" i="3" s="1"/>
  <c r="Q432" i="3" s="1"/>
  <c r="L432" i="3"/>
  <c r="L434" i="3" s="1"/>
  <c r="E432" i="3"/>
  <c r="K434" i="3" s="1"/>
  <c r="I431" i="3"/>
  <c r="H431" i="3"/>
  <c r="G431" i="3"/>
  <c r="F431" i="3"/>
  <c r="M430" i="3"/>
  <c r="K430" i="3"/>
  <c r="J430" i="3"/>
  <c r="I430" i="3"/>
  <c r="H430" i="3"/>
  <c r="G430" i="3"/>
  <c r="F430" i="3"/>
  <c r="E430" i="3"/>
  <c r="R429" i="3"/>
  <c r="P429" i="3"/>
  <c r="L429" i="3"/>
  <c r="L430" i="3" s="1"/>
  <c r="E429" i="3"/>
  <c r="N429" i="3" s="1"/>
  <c r="N430" i="3" s="1"/>
  <c r="L428" i="3"/>
  <c r="K428" i="3"/>
  <c r="J428" i="3"/>
  <c r="I428" i="3"/>
  <c r="F428" i="3"/>
  <c r="M427" i="3"/>
  <c r="L427" i="3"/>
  <c r="K427" i="3"/>
  <c r="J427" i="3"/>
  <c r="I427" i="3"/>
  <c r="H427" i="3"/>
  <c r="G427" i="3"/>
  <c r="F427" i="3"/>
  <c r="E427" i="3"/>
  <c r="O427" i="3" s="1"/>
  <c r="Q427" i="3" s="1"/>
  <c r="P426" i="3"/>
  <c r="R426" i="3" s="1"/>
  <c r="N426" i="3"/>
  <c r="N427" i="3" s="1"/>
  <c r="L426" i="3"/>
  <c r="E426" i="3"/>
  <c r="J425" i="3"/>
  <c r="M424" i="3"/>
  <c r="K424" i="3"/>
  <c r="J424" i="3"/>
  <c r="I424" i="3"/>
  <c r="H424" i="3"/>
  <c r="G424" i="3"/>
  <c r="F424" i="3"/>
  <c r="E424" i="3"/>
  <c r="P423" i="3"/>
  <c r="R423" i="3" s="1"/>
  <c r="N423" i="3"/>
  <c r="L423" i="3"/>
  <c r="L424" i="3" s="1"/>
  <c r="E423" i="3"/>
  <c r="P420" i="3"/>
  <c r="R420" i="3" s="1"/>
  <c r="M420" i="3"/>
  <c r="AG459" i="3" s="1"/>
  <c r="K420" i="3"/>
  <c r="J420" i="3"/>
  <c r="I420" i="3"/>
  <c r="H420" i="3"/>
  <c r="AB459" i="3" s="1"/>
  <c r="G420" i="3"/>
  <c r="G421" i="3" s="1"/>
  <c r="F420" i="3"/>
  <c r="F421" i="3" s="1"/>
  <c r="E420" i="3"/>
  <c r="D420" i="3"/>
  <c r="AE405" i="3"/>
  <c r="M405" i="3"/>
  <c r="P404" i="3"/>
  <c r="M404" i="3"/>
  <c r="K404" i="3"/>
  <c r="J404" i="3"/>
  <c r="J405" i="3" s="1"/>
  <c r="I404" i="3"/>
  <c r="I405" i="3" s="1"/>
  <c r="H404" i="3"/>
  <c r="H405" i="3" s="1"/>
  <c r="G404" i="3"/>
  <c r="F404" i="3"/>
  <c r="F405" i="3" s="1"/>
  <c r="D404" i="3"/>
  <c r="K405" i="3" s="1"/>
  <c r="K402" i="3"/>
  <c r="I402" i="3"/>
  <c r="F402" i="3"/>
  <c r="X401" i="3"/>
  <c r="M401" i="3"/>
  <c r="M402" i="3" s="1"/>
  <c r="K401" i="3"/>
  <c r="AE398" i="3" s="1"/>
  <c r="J401" i="3"/>
  <c r="AD398" i="3" s="1"/>
  <c r="AD405" i="3" s="1"/>
  <c r="I401" i="3"/>
  <c r="AC398" i="3" s="1"/>
  <c r="AC405" i="3" s="1"/>
  <c r="H401" i="3"/>
  <c r="H402" i="3" s="1"/>
  <c r="G401" i="3"/>
  <c r="F401" i="3"/>
  <c r="D401" i="3"/>
  <c r="L400" i="3"/>
  <c r="K400" i="3"/>
  <c r="I400" i="3"/>
  <c r="H400" i="3"/>
  <c r="G400" i="3"/>
  <c r="F400" i="3"/>
  <c r="AG399" i="3"/>
  <c r="AG406" i="3" s="1"/>
  <c r="AE399" i="3"/>
  <c r="AD399" i="3"/>
  <c r="AC399" i="3"/>
  <c r="AC406" i="3" s="1"/>
  <c r="AB399" i="3"/>
  <c r="AB406" i="3" s="1"/>
  <c r="AA399" i="3"/>
  <c r="Z399" i="3"/>
  <c r="Z406" i="3" s="1"/>
  <c r="X399" i="3"/>
  <c r="M399" i="3"/>
  <c r="K399" i="3"/>
  <c r="J399" i="3"/>
  <c r="I399" i="3"/>
  <c r="H399" i="3"/>
  <c r="G399" i="3"/>
  <c r="F399" i="3"/>
  <c r="E399" i="3"/>
  <c r="AG398" i="3"/>
  <c r="AG405" i="3" s="1"/>
  <c r="AB398" i="3"/>
  <c r="AB405" i="3" s="1"/>
  <c r="X398" i="3"/>
  <c r="P398" i="3"/>
  <c r="R398" i="3" s="1"/>
  <c r="L398" i="3"/>
  <c r="L399" i="3" s="1"/>
  <c r="E398" i="3"/>
  <c r="K397" i="3"/>
  <c r="J397" i="3"/>
  <c r="I397" i="3"/>
  <c r="H397" i="3"/>
  <c r="G397" i="3"/>
  <c r="M396" i="3"/>
  <c r="K396" i="3"/>
  <c r="J396" i="3"/>
  <c r="I396" i="3"/>
  <c r="H396" i="3"/>
  <c r="G396" i="3"/>
  <c r="F396" i="3"/>
  <c r="E396" i="3"/>
  <c r="AE395" i="3"/>
  <c r="AE402" i="3" s="1"/>
  <c r="P395" i="3"/>
  <c r="R395" i="3" s="1"/>
  <c r="N395" i="3"/>
  <c r="O395" i="3" s="1"/>
  <c r="Q395" i="3" s="1"/>
  <c r="L395" i="3"/>
  <c r="E395" i="3"/>
  <c r="F397" i="3" s="1"/>
  <c r="AG394" i="3"/>
  <c r="AG401" i="3" s="1"/>
  <c r="AE394" i="3"/>
  <c r="AD394" i="3"/>
  <c r="AD395" i="3" s="1"/>
  <c r="AD402" i="3" s="1"/>
  <c r="AC394" i="3"/>
  <c r="AB394" i="3"/>
  <c r="AA394" i="3"/>
  <c r="Z394" i="3"/>
  <c r="Y394" i="3"/>
  <c r="X394" i="3"/>
  <c r="AG395" i="3" s="1"/>
  <c r="AG402" i="3" s="1"/>
  <c r="J394" i="3"/>
  <c r="I394" i="3"/>
  <c r="G394" i="3"/>
  <c r="F394" i="3"/>
  <c r="M393" i="3"/>
  <c r="K393" i="3"/>
  <c r="J393" i="3"/>
  <c r="I393" i="3"/>
  <c r="H393" i="3"/>
  <c r="G393" i="3"/>
  <c r="F393" i="3"/>
  <c r="E393" i="3"/>
  <c r="P392" i="3"/>
  <c r="R392" i="3" s="1"/>
  <c r="L392" i="3"/>
  <c r="L393" i="3" s="1"/>
  <c r="E392" i="3"/>
  <c r="H391" i="3"/>
  <c r="G391" i="3"/>
  <c r="M390" i="3"/>
  <c r="L390" i="3"/>
  <c r="K390" i="3"/>
  <c r="J390" i="3"/>
  <c r="I390" i="3"/>
  <c r="H390" i="3"/>
  <c r="G390" i="3"/>
  <c r="F390" i="3"/>
  <c r="P389" i="3"/>
  <c r="R389" i="3" s="1"/>
  <c r="L389" i="3"/>
  <c r="L404" i="3" s="1"/>
  <c r="E389" i="3"/>
  <c r="F391" i="3" s="1"/>
  <c r="M387" i="3"/>
  <c r="K387" i="3"/>
  <c r="J387" i="3"/>
  <c r="I387" i="3"/>
  <c r="H387" i="3"/>
  <c r="G387" i="3"/>
  <c r="F387" i="3"/>
  <c r="P386" i="3"/>
  <c r="L386" i="3"/>
  <c r="L388" i="3" s="1"/>
  <c r="E386" i="3"/>
  <c r="K388" i="3" s="1"/>
  <c r="J385" i="3"/>
  <c r="I385" i="3"/>
  <c r="G385" i="3"/>
  <c r="F385" i="3"/>
  <c r="M384" i="3"/>
  <c r="K384" i="3"/>
  <c r="J384" i="3"/>
  <c r="I384" i="3"/>
  <c r="H384" i="3"/>
  <c r="G384" i="3"/>
  <c r="F384" i="3"/>
  <c r="E384" i="3"/>
  <c r="P383" i="3"/>
  <c r="R383" i="3" s="1"/>
  <c r="L383" i="3"/>
  <c r="L384" i="3" s="1"/>
  <c r="E383" i="3"/>
  <c r="H382" i="3"/>
  <c r="G382" i="3"/>
  <c r="M381" i="3"/>
  <c r="L381" i="3"/>
  <c r="K381" i="3"/>
  <c r="J381" i="3"/>
  <c r="I381" i="3"/>
  <c r="H381" i="3"/>
  <c r="G381" i="3"/>
  <c r="F381" i="3"/>
  <c r="P380" i="3"/>
  <c r="R380" i="3" s="1"/>
  <c r="L380" i="3"/>
  <c r="L382" i="3" s="1"/>
  <c r="E380" i="3"/>
  <c r="F382" i="3" s="1"/>
  <c r="M378" i="3"/>
  <c r="K378" i="3"/>
  <c r="J378" i="3"/>
  <c r="I378" i="3"/>
  <c r="H378" i="3"/>
  <c r="G378" i="3"/>
  <c r="F378" i="3"/>
  <c r="P377" i="3"/>
  <c r="R377" i="3" s="1"/>
  <c r="L377" i="3"/>
  <c r="E377" i="3"/>
  <c r="K379" i="3" s="1"/>
  <c r="J376" i="3"/>
  <c r="I376" i="3"/>
  <c r="G376" i="3"/>
  <c r="F376" i="3"/>
  <c r="M375" i="3"/>
  <c r="K375" i="3"/>
  <c r="J375" i="3"/>
  <c r="I375" i="3"/>
  <c r="H375" i="3"/>
  <c r="G375" i="3"/>
  <c r="F375" i="3"/>
  <c r="E375" i="3"/>
  <c r="P374" i="3"/>
  <c r="R374" i="3" s="1"/>
  <c r="L374" i="3"/>
  <c r="L375" i="3" s="1"/>
  <c r="E374" i="3"/>
  <c r="H373" i="3"/>
  <c r="G373" i="3"/>
  <c r="M372" i="3"/>
  <c r="L372" i="3"/>
  <c r="K372" i="3"/>
  <c r="J372" i="3"/>
  <c r="I372" i="3"/>
  <c r="H372" i="3"/>
  <c r="G372" i="3"/>
  <c r="F372" i="3"/>
  <c r="P371" i="3"/>
  <c r="R371" i="3" s="1"/>
  <c r="L371" i="3"/>
  <c r="L373" i="3" s="1"/>
  <c r="E371" i="3"/>
  <c r="F373" i="3" s="1"/>
  <c r="L370" i="3"/>
  <c r="K370" i="3"/>
  <c r="M369" i="3"/>
  <c r="K369" i="3"/>
  <c r="J369" i="3"/>
  <c r="I369" i="3"/>
  <c r="H369" i="3"/>
  <c r="G369" i="3"/>
  <c r="F369" i="3"/>
  <c r="P368" i="3"/>
  <c r="R368" i="3" s="1"/>
  <c r="L368" i="3"/>
  <c r="E368" i="3"/>
  <c r="J367" i="3"/>
  <c r="I367" i="3"/>
  <c r="G367" i="3"/>
  <c r="F367" i="3"/>
  <c r="M366" i="3"/>
  <c r="K366" i="3"/>
  <c r="J366" i="3"/>
  <c r="I366" i="3"/>
  <c r="H366" i="3"/>
  <c r="G366" i="3"/>
  <c r="F366" i="3"/>
  <c r="E366" i="3"/>
  <c r="P365" i="3"/>
  <c r="R365" i="3" s="1"/>
  <c r="L365" i="3"/>
  <c r="L366" i="3" s="1"/>
  <c r="E365" i="3"/>
  <c r="M363" i="3"/>
  <c r="J363" i="3"/>
  <c r="G363" i="3"/>
  <c r="F363" i="3"/>
  <c r="M362" i="3"/>
  <c r="K362" i="3"/>
  <c r="K363" i="3" s="1"/>
  <c r="J362" i="3"/>
  <c r="I362" i="3"/>
  <c r="H362" i="3"/>
  <c r="G362" i="3"/>
  <c r="F362" i="3"/>
  <c r="D362" i="3"/>
  <c r="AB348" i="3"/>
  <c r="X347" i="3"/>
  <c r="K347" i="3"/>
  <c r="M346" i="3"/>
  <c r="M347" i="3" s="1"/>
  <c r="K346" i="3"/>
  <c r="J346" i="3"/>
  <c r="J347" i="3" s="1"/>
  <c r="I346" i="3"/>
  <c r="I347" i="3" s="1"/>
  <c r="H346" i="3"/>
  <c r="H347" i="3" s="1"/>
  <c r="G346" i="3"/>
  <c r="G347" i="3" s="1"/>
  <c r="F346" i="3"/>
  <c r="D346" i="3"/>
  <c r="AD344" i="3"/>
  <c r="M344" i="3"/>
  <c r="I344" i="3"/>
  <c r="AB343" i="3"/>
  <c r="AA343" i="3"/>
  <c r="M343" i="3"/>
  <c r="AG340" i="3" s="1"/>
  <c r="AG347" i="3" s="1"/>
  <c r="K343" i="3"/>
  <c r="J343" i="3"/>
  <c r="I343" i="3"/>
  <c r="H343" i="3"/>
  <c r="H344" i="3" s="1"/>
  <c r="G343" i="3"/>
  <c r="G344" i="3" s="1"/>
  <c r="F343" i="3"/>
  <c r="F344" i="3" s="1"/>
  <c r="D343" i="3"/>
  <c r="X340" i="3" s="1"/>
  <c r="J342" i="3"/>
  <c r="I342" i="3"/>
  <c r="AG341" i="3"/>
  <c r="AG348" i="3" s="1"/>
  <c r="AE341" i="3"/>
  <c r="AE348" i="3" s="1"/>
  <c r="AD341" i="3"/>
  <c r="AD348" i="3" s="1"/>
  <c r="AC341" i="3"/>
  <c r="AC348" i="3" s="1"/>
  <c r="AB341" i="3"/>
  <c r="AA341" i="3"/>
  <c r="AA348" i="3" s="1"/>
  <c r="Z341" i="3"/>
  <c r="Z348" i="3" s="1"/>
  <c r="X341" i="3"/>
  <c r="X348" i="3" s="1"/>
  <c r="M341" i="3"/>
  <c r="K341" i="3"/>
  <c r="J341" i="3"/>
  <c r="I341" i="3"/>
  <c r="H341" i="3"/>
  <c r="G341" i="3"/>
  <c r="F341" i="3"/>
  <c r="AC340" i="3"/>
  <c r="AC347" i="3" s="1"/>
  <c r="AB340" i="3"/>
  <c r="AB347" i="3" s="1"/>
  <c r="AA340" i="3"/>
  <c r="AA347" i="3" s="1"/>
  <c r="Z340" i="3"/>
  <c r="Z347" i="3" s="1"/>
  <c r="P340" i="3"/>
  <c r="R340" i="3" s="1"/>
  <c r="L340" i="3"/>
  <c r="L341" i="3" s="1"/>
  <c r="E340" i="3"/>
  <c r="H342" i="3" s="1"/>
  <c r="L339" i="3"/>
  <c r="K339" i="3"/>
  <c r="M338" i="3"/>
  <c r="L338" i="3"/>
  <c r="K338" i="3"/>
  <c r="J338" i="3"/>
  <c r="I338" i="3"/>
  <c r="H338" i="3"/>
  <c r="G338" i="3"/>
  <c r="F338" i="3"/>
  <c r="E338" i="3"/>
  <c r="AA337" i="3"/>
  <c r="AA344" i="3" s="1"/>
  <c r="R337" i="3"/>
  <c r="P337" i="3"/>
  <c r="L337" i="3"/>
  <c r="E337" i="3"/>
  <c r="J339" i="3" s="1"/>
  <c r="AG336" i="3"/>
  <c r="AG337" i="3" s="1"/>
  <c r="AG344" i="3" s="1"/>
  <c r="AE336" i="3"/>
  <c r="AE337" i="3" s="1"/>
  <c r="AE344" i="3" s="1"/>
  <c r="AD336" i="3"/>
  <c r="AD337" i="3" s="1"/>
  <c r="AC336" i="3"/>
  <c r="AB336" i="3"/>
  <c r="AA336" i="3"/>
  <c r="Z336" i="3"/>
  <c r="Z343" i="3" s="1"/>
  <c r="X336" i="3"/>
  <c r="X343" i="3" s="1"/>
  <c r="H336" i="3"/>
  <c r="G336" i="3"/>
  <c r="M335" i="3"/>
  <c r="K335" i="3"/>
  <c r="J335" i="3"/>
  <c r="I335" i="3"/>
  <c r="H335" i="3"/>
  <c r="G335" i="3"/>
  <c r="F335" i="3"/>
  <c r="P334" i="3"/>
  <c r="R334" i="3" s="1"/>
  <c r="L334" i="3"/>
  <c r="L335" i="3" s="1"/>
  <c r="E334" i="3"/>
  <c r="F336" i="3" s="1"/>
  <c r="M332" i="3"/>
  <c r="K332" i="3"/>
  <c r="J332" i="3"/>
  <c r="I332" i="3"/>
  <c r="H332" i="3"/>
  <c r="G332" i="3"/>
  <c r="F332" i="3"/>
  <c r="P331" i="3"/>
  <c r="L331" i="3"/>
  <c r="L333" i="3" s="1"/>
  <c r="E331" i="3"/>
  <c r="K333" i="3" s="1"/>
  <c r="G330" i="3"/>
  <c r="M329" i="3"/>
  <c r="K329" i="3"/>
  <c r="J329" i="3"/>
  <c r="I329" i="3"/>
  <c r="H329" i="3"/>
  <c r="G329" i="3"/>
  <c r="F329" i="3"/>
  <c r="P328" i="3"/>
  <c r="R328" i="3" s="1"/>
  <c r="L328" i="3"/>
  <c r="L329" i="3" s="1"/>
  <c r="E328" i="3"/>
  <c r="H327" i="3"/>
  <c r="G327" i="3"/>
  <c r="M326" i="3"/>
  <c r="K326" i="3"/>
  <c r="J326" i="3"/>
  <c r="I326" i="3"/>
  <c r="H326" i="3"/>
  <c r="G326" i="3"/>
  <c r="F326" i="3"/>
  <c r="P325" i="3"/>
  <c r="R325" i="3" s="1"/>
  <c r="L325" i="3"/>
  <c r="L326" i="3" s="1"/>
  <c r="E325" i="3"/>
  <c r="F327" i="3" s="1"/>
  <c r="K324" i="3"/>
  <c r="M323" i="3"/>
  <c r="K323" i="3"/>
  <c r="J323" i="3"/>
  <c r="I323" i="3"/>
  <c r="H323" i="3"/>
  <c r="G323" i="3"/>
  <c r="F323" i="3"/>
  <c r="P322" i="3"/>
  <c r="R322" i="3" s="1"/>
  <c r="L322" i="3"/>
  <c r="L323" i="3" s="1"/>
  <c r="E322" i="3"/>
  <c r="M320" i="3"/>
  <c r="K320" i="3"/>
  <c r="J320" i="3"/>
  <c r="I320" i="3"/>
  <c r="H320" i="3"/>
  <c r="G320" i="3"/>
  <c r="F320" i="3"/>
  <c r="P319" i="3"/>
  <c r="R319" i="3" s="1"/>
  <c r="L319" i="3"/>
  <c r="L320" i="3" s="1"/>
  <c r="E319" i="3"/>
  <c r="H318" i="3"/>
  <c r="G318" i="3"/>
  <c r="M317" i="3"/>
  <c r="K317" i="3"/>
  <c r="J317" i="3"/>
  <c r="I317" i="3"/>
  <c r="H317" i="3"/>
  <c r="G317" i="3"/>
  <c r="F317" i="3"/>
  <c r="P316" i="3"/>
  <c r="R316" i="3" s="1"/>
  <c r="L316" i="3"/>
  <c r="L317" i="3" s="1"/>
  <c r="E316" i="3"/>
  <c r="F318" i="3" s="1"/>
  <c r="L315" i="3"/>
  <c r="K315" i="3"/>
  <c r="M314" i="3"/>
  <c r="K314" i="3"/>
  <c r="J314" i="3"/>
  <c r="I314" i="3"/>
  <c r="H314" i="3"/>
  <c r="G314" i="3"/>
  <c r="F314" i="3"/>
  <c r="P313" i="3"/>
  <c r="R313" i="3" s="1"/>
  <c r="L313" i="3"/>
  <c r="L314" i="3" s="1"/>
  <c r="E313" i="3"/>
  <c r="M311" i="3"/>
  <c r="K311" i="3"/>
  <c r="J311" i="3"/>
  <c r="I311" i="3"/>
  <c r="H311" i="3"/>
  <c r="G311" i="3"/>
  <c r="F311" i="3"/>
  <c r="P310" i="3"/>
  <c r="R310" i="3" s="1"/>
  <c r="L310" i="3"/>
  <c r="L311" i="3" s="1"/>
  <c r="E310" i="3"/>
  <c r="H309" i="3"/>
  <c r="G309" i="3"/>
  <c r="M308" i="3"/>
  <c r="K308" i="3"/>
  <c r="J308" i="3"/>
  <c r="I308" i="3"/>
  <c r="H308" i="3"/>
  <c r="G308" i="3"/>
  <c r="F308" i="3"/>
  <c r="P307" i="3"/>
  <c r="R307" i="3" s="1"/>
  <c r="L307" i="3"/>
  <c r="L308" i="3" s="1"/>
  <c r="E307" i="3"/>
  <c r="F309" i="3" s="1"/>
  <c r="K305" i="3"/>
  <c r="J305" i="3"/>
  <c r="M304" i="3"/>
  <c r="M305" i="3" s="1"/>
  <c r="K304" i="3"/>
  <c r="J304" i="3"/>
  <c r="I304" i="3"/>
  <c r="I305" i="3" s="1"/>
  <c r="H304" i="3"/>
  <c r="H305" i="3" s="1"/>
  <c r="G304" i="3"/>
  <c r="G305" i="3" s="1"/>
  <c r="F304" i="3"/>
  <c r="F305" i="3" s="1"/>
  <c r="D304" i="3"/>
  <c r="AA289" i="3"/>
  <c r="I289" i="3"/>
  <c r="H289" i="3"/>
  <c r="M288" i="3"/>
  <c r="M289" i="3" s="1"/>
  <c r="K288" i="3"/>
  <c r="K289" i="3" s="1"/>
  <c r="J288" i="3"/>
  <c r="I288" i="3"/>
  <c r="H288" i="3"/>
  <c r="G288" i="3"/>
  <c r="G289" i="3" s="1"/>
  <c r="F288" i="3"/>
  <c r="F289" i="3" s="1"/>
  <c r="D288" i="3"/>
  <c r="M286" i="3"/>
  <c r="M285" i="3"/>
  <c r="K285" i="3"/>
  <c r="K286" i="3" s="1"/>
  <c r="J285" i="3"/>
  <c r="J286" i="3" s="1"/>
  <c r="I285" i="3"/>
  <c r="I286" i="3" s="1"/>
  <c r="H285" i="3"/>
  <c r="H286" i="3" s="1"/>
  <c r="G285" i="3"/>
  <c r="G286" i="3" s="1"/>
  <c r="F285" i="3"/>
  <c r="F286" i="3" s="1"/>
  <c r="D285" i="3"/>
  <c r="AG283" i="3"/>
  <c r="AG290" i="3" s="1"/>
  <c r="AC283" i="3"/>
  <c r="AB283" i="3"/>
  <c r="AA283" i="3"/>
  <c r="AA290" i="3" s="1"/>
  <c r="Z283" i="3"/>
  <c r="Z290" i="3" s="1"/>
  <c r="X283" i="3"/>
  <c r="M283" i="3"/>
  <c r="L283" i="3"/>
  <c r="K283" i="3"/>
  <c r="J283" i="3"/>
  <c r="I283" i="3"/>
  <c r="H283" i="3"/>
  <c r="G283" i="3"/>
  <c r="F283" i="3"/>
  <c r="AG282" i="3"/>
  <c r="AE282" i="3"/>
  <c r="AE289" i="3" s="1"/>
  <c r="AD282" i="3"/>
  <c r="AC282" i="3"/>
  <c r="AC289" i="3" s="1"/>
  <c r="AB282" i="3"/>
  <c r="AA282" i="3"/>
  <c r="Z282" i="3"/>
  <c r="Z289" i="3" s="1"/>
  <c r="X282" i="3"/>
  <c r="P282" i="3"/>
  <c r="R282" i="3" s="1"/>
  <c r="L282" i="3"/>
  <c r="L284" i="3" s="1"/>
  <c r="E282" i="3"/>
  <c r="M280" i="3"/>
  <c r="K280" i="3"/>
  <c r="J280" i="3"/>
  <c r="I280" i="3"/>
  <c r="H280" i="3"/>
  <c r="G280" i="3"/>
  <c r="F280" i="3"/>
  <c r="AA279" i="3"/>
  <c r="AA286" i="3" s="1"/>
  <c r="P279" i="3"/>
  <c r="N279" i="3"/>
  <c r="N280" i="3" s="1"/>
  <c r="L279" i="3"/>
  <c r="L281" i="3" s="1"/>
  <c r="E279" i="3"/>
  <c r="AG278" i="3"/>
  <c r="AF278" i="3"/>
  <c r="AE278" i="3"/>
  <c r="AD278" i="3"/>
  <c r="AC278" i="3"/>
  <c r="AB278" i="3"/>
  <c r="AB289" i="3" s="1"/>
  <c r="AA278" i="3"/>
  <c r="Z278" i="3"/>
  <c r="X278" i="3"/>
  <c r="X285" i="3" s="1"/>
  <c r="I278" i="3"/>
  <c r="O278" i="3" s="1"/>
  <c r="Q278" i="3" s="1"/>
  <c r="M277" i="3"/>
  <c r="K277" i="3"/>
  <c r="J277" i="3"/>
  <c r="I277" i="3"/>
  <c r="H277" i="3"/>
  <c r="G277" i="3"/>
  <c r="F277" i="3"/>
  <c r="E277" i="3"/>
  <c r="P276" i="3"/>
  <c r="L276" i="3"/>
  <c r="L277" i="3" s="1"/>
  <c r="E276" i="3"/>
  <c r="Q275" i="3"/>
  <c r="O275" i="3"/>
  <c r="F275" i="3"/>
  <c r="M274" i="3"/>
  <c r="K274" i="3"/>
  <c r="J274" i="3"/>
  <c r="I274" i="3"/>
  <c r="H274" i="3"/>
  <c r="G274" i="3"/>
  <c r="F274" i="3"/>
  <c r="E274" i="3"/>
  <c r="P273" i="3"/>
  <c r="R273" i="3" s="1"/>
  <c r="L273" i="3"/>
  <c r="E273" i="3"/>
  <c r="O272" i="3"/>
  <c r="Q272" i="3" s="1"/>
  <c r="M271" i="3"/>
  <c r="L271" i="3"/>
  <c r="K271" i="3"/>
  <c r="J271" i="3"/>
  <c r="I271" i="3"/>
  <c r="H271" i="3"/>
  <c r="G271" i="3"/>
  <c r="F271" i="3"/>
  <c r="P270" i="3"/>
  <c r="L270" i="3"/>
  <c r="L285" i="3" s="1"/>
  <c r="E270" i="3"/>
  <c r="J269" i="3"/>
  <c r="I269" i="3"/>
  <c r="H269" i="3"/>
  <c r="N268" i="3"/>
  <c r="M268" i="3"/>
  <c r="K268" i="3"/>
  <c r="J268" i="3"/>
  <c r="I268" i="3"/>
  <c r="H268" i="3"/>
  <c r="G268" i="3"/>
  <c r="F268" i="3"/>
  <c r="P267" i="3"/>
  <c r="R267" i="3" s="1"/>
  <c r="N267" i="3"/>
  <c r="L267" i="3"/>
  <c r="L268" i="3" s="1"/>
  <c r="E267" i="3"/>
  <c r="O267" i="3" s="1"/>
  <c r="Q267" i="3" s="1"/>
  <c r="J266" i="3"/>
  <c r="I266" i="3"/>
  <c r="H266" i="3"/>
  <c r="G266" i="3"/>
  <c r="M265" i="3"/>
  <c r="L265" i="3"/>
  <c r="K265" i="3"/>
  <c r="J265" i="3"/>
  <c r="I265" i="3"/>
  <c r="H265" i="3"/>
  <c r="G265" i="3"/>
  <c r="F265" i="3"/>
  <c r="R264" i="3"/>
  <c r="P264" i="3"/>
  <c r="O264" i="3"/>
  <c r="Q264" i="3" s="1"/>
  <c r="N264" i="3"/>
  <c r="N265" i="3" s="1"/>
  <c r="L264" i="3"/>
  <c r="L266" i="3" s="1"/>
  <c r="E264" i="3"/>
  <c r="F266" i="3" s="1"/>
  <c r="O263" i="3"/>
  <c r="Q263" i="3" s="1"/>
  <c r="M262" i="3"/>
  <c r="K262" i="3"/>
  <c r="J262" i="3"/>
  <c r="I262" i="3"/>
  <c r="H262" i="3"/>
  <c r="G262" i="3"/>
  <c r="F262" i="3"/>
  <c r="E262" i="3"/>
  <c r="P261" i="3"/>
  <c r="L261" i="3"/>
  <c r="L262" i="3" s="1"/>
  <c r="E261" i="3"/>
  <c r="F260" i="3"/>
  <c r="M259" i="3"/>
  <c r="K259" i="3"/>
  <c r="J259" i="3"/>
  <c r="I259" i="3"/>
  <c r="H259" i="3"/>
  <c r="G259" i="3"/>
  <c r="F259" i="3"/>
  <c r="E259" i="3"/>
  <c r="P258" i="3"/>
  <c r="L258" i="3"/>
  <c r="L259" i="3" s="1"/>
  <c r="E258" i="3"/>
  <c r="J257" i="3"/>
  <c r="I257" i="3"/>
  <c r="H257" i="3"/>
  <c r="F257" i="3"/>
  <c r="N256" i="3"/>
  <c r="M256" i="3"/>
  <c r="L256" i="3"/>
  <c r="K256" i="3"/>
  <c r="J256" i="3"/>
  <c r="I256" i="3"/>
  <c r="H256" i="3"/>
  <c r="G256" i="3"/>
  <c r="F256" i="3"/>
  <c r="E256" i="3"/>
  <c r="O256" i="3" s="1"/>
  <c r="Q256" i="3" s="1"/>
  <c r="P255" i="3"/>
  <c r="R255" i="3" s="1"/>
  <c r="O255" i="3"/>
  <c r="Q255" i="3" s="1"/>
  <c r="N255" i="3"/>
  <c r="L255" i="3"/>
  <c r="L257" i="3" s="1"/>
  <c r="E255" i="3"/>
  <c r="G257" i="3" s="1"/>
  <c r="J254" i="3"/>
  <c r="H254" i="3"/>
  <c r="G254" i="3"/>
  <c r="F254" i="3"/>
  <c r="M253" i="3"/>
  <c r="K253" i="3"/>
  <c r="J253" i="3"/>
  <c r="I253" i="3"/>
  <c r="H253" i="3"/>
  <c r="G253" i="3"/>
  <c r="F253" i="3"/>
  <c r="E253" i="3"/>
  <c r="R252" i="3"/>
  <c r="P252" i="3"/>
  <c r="O252" i="3"/>
  <c r="Q252" i="3" s="1"/>
  <c r="N252" i="3"/>
  <c r="N253" i="3" s="1"/>
  <c r="L252" i="3"/>
  <c r="E252" i="3"/>
  <c r="K254" i="3" s="1"/>
  <c r="J251" i="3"/>
  <c r="I251" i="3"/>
  <c r="H251" i="3"/>
  <c r="N250" i="3"/>
  <c r="M250" i="3"/>
  <c r="L250" i="3"/>
  <c r="K250" i="3"/>
  <c r="J250" i="3"/>
  <c r="I250" i="3"/>
  <c r="H250" i="3"/>
  <c r="G250" i="3"/>
  <c r="F250" i="3"/>
  <c r="P249" i="3"/>
  <c r="R249" i="3" s="1"/>
  <c r="N249" i="3"/>
  <c r="L249" i="3"/>
  <c r="E249" i="3"/>
  <c r="O249" i="3" s="1"/>
  <c r="Q249" i="3" s="1"/>
  <c r="M247" i="3"/>
  <c r="K247" i="3"/>
  <c r="H247" i="3"/>
  <c r="G247" i="3"/>
  <c r="F247" i="3"/>
  <c r="M246" i="3"/>
  <c r="K246" i="3"/>
  <c r="J246" i="3"/>
  <c r="I246" i="3"/>
  <c r="I247" i="3" s="1"/>
  <c r="H246" i="3"/>
  <c r="G246" i="3"/>
  <c r="F246" i="3"/>
  <c r="D246" i="3"/>
  <c r="AC232" i="3"/>
  <c r="AA232" i="3"/>
  <c r="K231" i="3"/>
  <c r="J231" i="3"/>
  <c r="I231" i="3"/>
  <c r="M230" i="3"/>
  <c r="M231" i="3" s="1"/>
  <c r="K230" i="3"/>
  <c r="J230" i="3"/>
  <c r="I230" i="3"/>
  <c r="H230" i="3"/>
  <c r="H231" i="3" s="1"/>
  <c r="G230" i="3"/>
  <c r="G231" i="3" s="1"/>
  <c r="F230" i="3"/>
  <c r="D230" i="3"/>
  <c r="AC228" i="3"/>
  <c r="K228" i="3"/>
  <c r="I228" i="3"/>
  <c r="AC227" i="3"/>
  <c r="AA227" i="3"/>
  <c r="M227" i="3"/>
  <c r="M228" i="3" s="1"/>
  <c r="L227" i="3"/>
  <c r="K227" i="3"/>
  <c r="J227" i="3"/>
  <c r="I227" i="3"/>
  <c r="H227" i="3"/>
  <c r="H228" i="3" s="1"/>
  <c r="G227" i="3"/>
  <c r="F227" i="3"/>
  <c r="F228" i="3" s="1"/>
  <c r="D227" i="3"/>
  <c r="X224" i="3" s="1"/>
  <c r="X231" i="3" s="1"/>
  <c r="K226" i="3"/>
  <c r="J226" i="3"/>
  <c r="I226" i="3"/>
  <c r="G226" i="3"/>
  <c r="AG225" i="3"/>
  <c r="AG232" i="3" s="1"/>
  <c r="AE225" i="3"/>
  <c r="AE232" i="3" s="1"/>
  <c r="AD225" i="3"/>
  <c r="AC225" i="3"/>
  <c r="AA225" i="3"/>
  <c r="X225" i="3"/>
  <c r="X232" i="3" s="1"/>
  <c r="N225" i="3"/>
  <c r="M225" i="3"/>
  <c r="K225" i="3"/>
  <c r="J225" i="3"/>
  <c r="I225" i="3"/>
  <c r="H225" i="3"/>
  <c r="G225" i="3"/>
  <c r="F225" i="3"/>
  <c r="E225" i="3"/>
  <c r="O225" i="3" s="1"/>
  <c r="Q225" i="3" s="1"/>
  <c r="AG224" i="3"/>
  <c r="AG231" i="3" s="1"/>
  <c r="AE224" i="3"/>
  <c r="AE231" i="3" s="1"/>
  <c r="AC224" i="3"/>
  <c r="AA224" i="3"/>
  <c r="AA231" i="3" s="1"/>
  <c r="Z224" i="3"/>
  <c r="Z231" i="3" s="1"/>
  <c r="R224" i="3"/>
  <c r="P224" i="3"/>
  <c r="O224" i="3"/>
  <c r="Q224" i="3" s="1"/>
  <c r="N224" i="3"/>
  <c r="L224" i="3"/>
  <c r="L225" i="3" s="1"/>
  <c r="E224" i="3"/>
  <c r="H226" i="3" s="1"/>
  <c r="K223" i="3"/>
  <c r="M222" i="3"/>
  <c r="L222" i="3"/>
  <c r="K222" i="3"/>
  <c r="J222" i="3"/>
  <c r="I222" i="3"/>
  <c r="H222" i="3"/>
  <c r="G222" i="3"/>
  <c r="F222" i="3"/>
  <c r="E222" i="3"/>
  <c r="AC221" i="3"/>
  <c r="P221" i="3"/>
  <c r="L221" i="3"/>
  <c r="E221" i="3"/>
  <c r="J223" i="3" s="1"/>
  <c r="AG220" i="3"/>
  <c r="AG221" i="3" s="1"/>
  <c r="AE220" i="3"/>
  <c r="AE221" i="3" s="1"/>
  <c r="AE228" i="3" s="1"/>
  <c r="AD220" i="3"/>
  <c r="AC220" i="3"/>
  <c r="AC231" i="3" s="1"/>
  <c r="AB220" i="3"/>
  <c r="AA220" i="3"/>
  <c r="Z220" i="3"/>
  <c r="Z227" i="3" s="1"/>
  <c r="X220" i="3"/>
  <c r="X227" i="3" s="1"/>
  <c r="I220" i="3"/>
  <c r="H220" i="3"/>
  <c r="G220" i="3"/>
  <c r="M219" i="3"/>
  <c r="L219" i="3"/>
  <c r="K219" i="3"/>
  <c r="J219" i="3"/>
  <c r="I219" i="3"/>
  <c r="H219" i="3"/>
  <c r="G219" i="3"/>
  <c r="F219" i="3"/>
  <c r="R218" i="3"/>
  <c r="P218" i="3"/>
  <c r="O218" i="3"/>
  <c r="Q218" i="3" s="1"/>
  <c r="N218" i="3"/>
  <c r="N219" i="3" s="1"/>
  <c r="L218" i="3"/>
  <c r="L220" i="3" s="1"/>
  <c r="E218" i="3"/>
  <c r="F220" i="3" s="1"/>
  <c r="M216" i="3"/>
  <c r="L216" i="3"/>
  <c r="K216" i="3"/>
  <c r="J216" i="3"/>
  <c r="I216" i="3"/>
  <c r="H216" i="3"/>
  <c r="G216" i="3"/>
  <c r="F216" i="3"/>
  <c r="P215" i="3"/>
  <c r="N215" i="3"/>
  <c r="L215" i="3"/>
  <c r="L230" i="3" s="1"/>
  <c r="E215" i="3"/>
  <c r="J214" i="3"/>
  <c r="I214" i="3"/>
  <c r="H214" i="3"/>
  <c r="N213" i="3"/>
  <c r="M213" i="3"/>
  <c r="L213" i="3"/>
  <c r="K213" i="3"/>
  <c r="J213" i="3"/>
  <c r="I213" i="3"/>
  <c r="H213" i="3"/>
  <c r="G213" i="3"/>
  <c r="F213" i="3"/>
  <c r="R212" i="3"/>
  <c r="P212" i="3"/>
  <c r="N212" i="3"/>
  <c r="L212" i="3"/>
  <c r="L214" i="3" s="1"/>
  <c r="E212" i="3"/>
  <c r="O212" i="3" s="1"/>
  <c r="Q212" i="3" s="1"/>
  <c r="I211" i="3"/>
  <c r="H211" i="3"/>
  <c r="G211" i="3"/>
  <c r="M210" i="3"/>
  <c r="L210" i="3"/>
  <c r="K210" i="3"/>
  <c r="J210" i="3"/>
  <c r="I210" i="3"/>
  <c r="H210" i="3"/>
  <c r="G210" i="3"/>
  <c r="F210" i="3"/>
  <c r="R209" i="3"/>
  <c r="P209" i="3"/>
  <c r="O209" i="3"/>
  <c r="Q209" i="3" s="1"/>
  <c r="N209" i="3"/>
  <c r="N210" i="3" s="1"/>
  <c r="L209" i="3"/>
  <c r="L211" i="3" s="1"/>
  <c r="E209" i="3"/>
  <c r="F211" i="3" s="1"/>
  <c r="M207" i="3"/>
  <c r="L207" i="3"/>
  <c r="K207" i="3"/>
  <c r="J207" i="3"/>
  <c r="I207" i="3"/>
  <c r="H207" i="3"/>
  <c r="G207" i="3"/>
  <c r="F207" i="3"/>
  <c r="P206" i="3"/>
  <c r="N206" i="3"/>
  <c r="N207" i="3" s="1"/>
  <c r="L206" i="3"/>
  <c r="E206" i="3"/>
  <c r="K208" i="3" s="1"/>
  <c r="J205" i="3"/>
  <c r="I205" i="3"/>
  <c r="H205" i="3"/>
  <c r="N204" i="3"/>
  <c r="M204" i="3"/>
  <c r="L204" i="3"/>
  <c r="K204" i="3"/>
  <c r="J204" i="3"/>
  <c r="I204" i="3"/>
  <c r="H204" i="3"/>
  <c r="G204" i="3"/>
  <c r="F204" i="3"/>
  <c r="P203" i="3"/>
  <c r="R203" i="3" s="1"/>
  <c r="N203" i="3"/>
  <c r="L203" i="3"/>
  <c r="L205" i="3" s="1"/>
  <c r="E203" i="3"/>
  <c r="O203" i="3" s="1"/>
  <c r="Q203" i="3" s="1"/>
  <c r="I202" i="3"/>
  <c r="H202" i="3"/>
  <c r="G202" i="3"/>
  <c r="M201" i="3"/>
  <c r="L201" i="3"/>
  <c r="K201" i="3"/>
  <c r="J201" i="3"/>
  <c r="I201" i="3"/>
  <c r="H201" i="3"/>
  <c r="G201" i="3"/>
  <c r="F201" i="3"/>
  <c r="R200" i="3"/>
  <c r="P200" i="3"/>
  <c r="O200" i="3"/>
  <c r="Q200" i="3" s="1"/>
  <c r="N200" i="3"/>
  <c r="N201" i="3" s="1"/>
  <c r="L200" i="3"/>
  <c r="L202" i="3" s="1"/>
  <c r="E200" i="3"/>
  <c r="F202" i="3" s="1"/>
  <c r="M198" i="3"/>
  <c r="L198" i="3"/>
  <c r="K198" i="3"/>
  <c r="J198" i="3"/>
  <c r="I198" i="3"/>
  <c r="H198" i="3"/>
  <c r="G198" i="3"/>
  <c r="F198" i="3"/>
  <c r="P197" i="3"/>
  <c r="L197" i="3"/>
  <c r="L199" i="3" s="1"/>
  <c r="E197" i="3"/>
  <c r="J196" i="3"/>
  <c r="I196" i="3"/>
  <c r="H196" i="3"/>
  <c r="N195" i="3"/>
  <c r="M195" i="3"/>
  <c r="L195" i="3"/>
  <c r="K195" i="3"/>
  <c r="J195" i="3"/>
  <c r="I195" i="3"/>
  <c r="H195" i="3"/>
  <c r="G195" i="3"/>
  <c r="F195" i="3"/>
  <c r="R194" i="3"/>
  <c r="P194" i="3"/>
  <c r="N194" i="3"/>
  <c r="L194" i="3"/>
  <c r="L196" i="3" s="1"/>
  <c r="E194" i="3"/>
  <c r="O194" i="3" s="1"/>
  <c r="Q194" i="3" s="1"/>
  <c r="I193" i="3"/>
  <c r="H193" i="3"/>
  <c r="G193" i="3"/>
  <c r="M192" i="3"/>
  <c r="L192" i="3"/>
  <c r="K192" i="3"/>
  <c r="J192" i="3"/>
  <c r="I192" i="3"/>
  <c r="H192" i="3"/>
  <c r="G192" i="3"/>
  <c r="F192" i="3"/>
  <c r="R191" i="3"/>
  <c r="P191" i="3"/>
  <c r="O191" i="3"/>
  <c r="Q191" i="3" s="1"/>
  <c r="N191" i="3"/>
  <c r="N192" i="3" s="1"/>
  <c r="L191" i="3"/>
  <c r="L193" i="3" s="1"/>
  <c r="E191" i="3"/>
  <c r="F193" i="3" s="1"/>
  <c r="K189" i="3"/>
  <c r="J189" i="3"/>
  <c r="M188" i="3"/>
  <c r="AG227" i="3" s="1"/>
  <c r="L188" i="3"/>
  <c r="L189" i="3" s="1"/>
  <c r="K188" i="3"/>
  <c r="J188" i="3"/>
  <c r="I188" i="3"/>
  <c r="I189" i="3" s="1"/>
  <c r="H188" i="3"/>
  <c r="G188" i="3"/>
  <c r="G189" i="3" s="1"/>
  <c r="F188" i="3"/>
  <c r="F189" i="3" s="1"/>
  <c r="D188" i="3"/>
  <c r="H189" i="3" s="1"/>
  <c r="AG174" i="3"/>
  <c r="AE174" i="3"/>
  <c r="Z174" i="3"/>
  <c r="J174" i="3"/>
  <c r="H173" i="3"/>
  <c r="M172" i="3"/>
  <c r="L172" i="3"/>
  <c r="L173" i="3" s="1"/>
  <c r="K172" i="3"/>
  <c r="K173" i="3" s="1"/>
  <c r="J172" i="3"/>
  <c r="P172" i="3" s="1"/>
  <c r="I172" i="3"/>
  <c r="I174" i="3" s="1"/>
  <c r="H172" i="3"/>
  <c r="G172" i="3"/>
  <c r="G173" i="3" s="1"/>
  <c r="F172" i="3"/>
  <c r="F173" i="3" s="1"/>
  <c r="E172" i="3"/>
  <c r="D172" i="3"/>
  <c r="M173" i="3" s="1"/>
  <c r="M170" i="3"/>
  <c r="H170" i="3"/>
  <c r="AG169" i="3"/>
  <c r="AE169" i="3"/>
  <c r="M169" i="3"/>
  <c r="K169" i="3"/>
  <c r="K170" i="3" s="1"/>
  <c r="J169" i="3"/>
  <c r="J170" i="3" s="1"/>
  <c r="I169" i="3"/>
  <c r="H169" i="3"/>
  <c r="AB166" i="3" s="1"/>
  <c r="AB173" i="3" s="1"/>
  <c r="G169" i="3"/>
  <c r="F169" i="3"/>
  <c r="F170" i="3" s="1"/>
  <c r="D169" i="3"/>
  <c r="G170" i="3" s="1"/>
  <c r="AG167" i="3"/>
  <c r="AE167" i="3"/>
  <c r="AD167" i="3"/>
  <c r="AD174" i="3" s="1"/>
  <c r="AC167" i="3"/>
  <c r="AC174" i="3" s="1"/>
  <c r="AB167" i="3"/>
  <c r="AB174" i="3" s="1"/>
  <c r="AA167" i="3"/>
  <c r="AA174" i="3" s="1"/>
  <c r="Z167" i="3"/>
  <c r="Y167" i="3"/>
  <c r="X167" i="3"/>
  <c r="X174" i="3" s="1"/>
  <c r="M167" i="3"/>
  <c r="K167" i="3"/>
  <c r="J167" i="3"/>
  <c r="I167" i="3"/>
  <c r="H167" i="3"/>
  <c r="G167" i="3"/>
  <c r="F167" i="3"/>
  <c r="AG166" i="3"/>
  <c r="AE166" i="3"/>
  <c r="AE173" i="3" s="1"/>
  <c r="AD166" i="3"/>
  <c r="AD173" i="3" s="1"/>
  <c r="AC166" i="3"/>
  <c r="AC173" i="3" s="1"/>
  <c r="AA166" i="3"/>
  <c r="Z166" i="3"/>
  <c r="Z173" i="3" s="1"/>
  <c r="X166" i="3"/>
  <c r="X173" i="3" s="1"/>
  <c r="P166" i="3"/>
  <c r="L166" i="3"/>
  <c r="E166" i="3"/>
  <c r="J165" i="3"/>
  <c r="I165" i="3"/>
  <c r="M164" i="3"/>
  <c r="K164" i="3"/>
  <c r="J164" i="3"/>
  <c r="I164" i="3"/>
  <c r="H164" i="3"/>
  <c r="G164" i="3"/>
  <c r="F164" i="3"/>
  <c r="AG163" i="3"/>
  <c r="AC163" i="3"/>
  <c r="AB163" i="3"/>
  <c r="AA163" i="3"/>
  <c r="P163" i="3"/>
  <c r="R163" i="3" s="1"/>
  <c r="O163" i="3"/>
  <c r="Q163" i="3" s="1"/>
  <c r="N163" i="3"/>
  <c r="N164" i="3" s="1"/>
  <c r="L163" i="3"/>
  <c r="L165" i="3" s="1"/>
  <c r="E163" i="3"/>
  <c r="K165" i="3" s="1"/>
  <c r="AG162" i="3"/>
  <c r="AG173" i="3" s="1"/>
  <c r="AF162" i="3"/>
  <c r="AE162" i="3"/>
  <c r="AE163" i="3" s="1"/>
  <c r="AD162" i="3"/>
  <c r="AD169" i="3" s="1"/>
  <c r="AC162" i="3"/>
  <c r="AB162" i="3"/>
  <c r="AA162" i="3"/>
  <c r="Z162" i="3"/>
  <c r="Z163" i="3" s="1"/>
  <c r="X162" i="3"/>
  <c r="M161" i="3"/>
  <c r="L161" i="3"/>
  <c r="K161" i="3"/>
  <c r="J161" i="3"/>
  <c r="I161" i="3"/>
  <c r="H161" i="3"/>
  <c r="G161" i="3"/>
  <c r="F161" i="3"/>
  <c r="P160" i="3"/>
  <c r="L160" i="3"/>
  <c r="E160" i="3"/>
  <c r="K162" i="3" s="1"/>
  <c r="J159" i="3"/>
  <c r="I159" i="3"/>
  <c r="N158" i="3"/>
  <c r="M158" i="3"/>
  <c r="K158" i="3"/>
  <c r="J158" i="3"/>
  <c r="I158" i="3"/>
  <c r="H158" i="3"/>
  <c r="G158" i="3"/>
  <c r="F158" i="3"/>
  <c r="R157" i="3"/>
  <c r="P157" i="3"/>
  <c r="N157" i="3"/>
  <c r="L157" i="3"/>
  <c r="L158" i="3" s="1"/>
  <c r="E157" i="3"/>
  <c r="O157" i="3" s="1"/>
  <c r="Q157" i="3" s="1"/>
  <c r="I156" i="3"/>
  <c r="H156" i="3"/>
  <c r="G156" i="3"/>
  <c r="M155" i="3"/>
  <c r="L155" i="3"/>
  <c r="K155" i="3"/>
  <c r="J155" i="3"/>
  <c r="I155" i="3"/>
  <c r="H155" i="3"/>
  <c r="G155" i="3"/>
  <c r="F155" i="3"/>
  <c r="P154" i="3"/>
  <c r="O154" i="3"/>
  <c r="Q154" i="3" s="1"/>
  <c r="N154" i="3"/>
  <c r="N155" i="3" s="1"/>
  <c r="L154" i="3"/>
  <c r="L169" i="3" s="1"/>
  <c r="E154" i="3"/>
  <c r="F156" i="3" s="1"/>
  <c r="F153" i="3"/>
  <c r="M152" i="3"/>
  <c r="L152" i="3"/>
  <c r="K152" i="3"/>
  <c r="J152" i="3"/>
  <c r="I152" i="3"/>
  <c r="H152" i="3"/>
  <c r="G152" i="3"/>
  <c r="F152" i="3"/>
  <c r="P151" i="3"/>
  <c r="L151" i="3"/>
  <c r="L153" i="3" s="1"/>
  <c r="E151" i="3"/>
  <c r="J150" i="3"/>
  <c r="I150" i="3"/>
  <c r="N149" i="3"/>
  <c r="M149" i="3"/>
  <c r="K149" i="3"/>
  <c r="J149" i="3"/>
  <c r="I149" i="3"/>
  <c r="H149" i="3"/>
  <c r="G149" i="3"/>
  <c r="F149" i="3"/>
  <c r="R148" i="3"/>
  <c r="P148" i="3"/>
  <c r="N148" i="3"/>
  <c r="L148" i="3"/>
  <c r="L149" i="3" s="1"/>
  <c r="E148" i="3"/>
  <c r="O148" i="3" s="1"/>
  <c r="Q148" i="3" s="1"/>
  <c r="I147" i="3"/>
  <c r="H147" i="3"/>
  <c r="G147" i="3"/>
  <c r="M146" i="3"/>
  <c r="L146" i="3"/>
  <c r="K146" i="3"/>
  <c r="J146" i="3"/>
  <c r="I146" i="3"/>
  <c r="H146" i="3"/>
  <c r="G146" i="3"/>
  <c r="F146" i="3"/>
  <c r="R145" i="3"/>
  <c r="P145" i="3"/>
  <c r="O145" i="3"/>
  <c r="Q145" i="3" s="1"/>
  <c r="N145" i="3"/>
  <c r="N146" i="3" s="1"/>
  <c r="L145" i="3"/>
  <c r="L147" i="3" s="1"/>
  <c r="E145" i="3"/>
  <c r="F147" i="3" s="1"/>
  <c r="M143" i="3"/>
  <c r="L143" i="3"/>
  <c r="K143" i="3"/>
  <c r="J143" i="3"/>
  <c r="I143" i="3"/>
  <c r="H143" i="3"/>
  <c r="G143" i="3"/>
  <c r="F143" i="3"/>
  <c r="P142" i="3"/>
  <c r="L142" i="3"/>
  <c r="E142" i="3"/>
  <c r="E143" i="3" s="1"/>
  <c r="J141" i="3"/>
  <c r="I141" i="3"/>
  <c r="N140" i="3"/>
  <c r="M140" i="3"/>
  <c r="K140" i="3"/>
  <c r="J140" i="3"/>
  <c r="I140" i="3"/>
  <c r="H140" i="3"/>
  <c r="G140" i="3"/>
  <c r="F140" i="3"/>
  <c r="R139" i="3"/>
  <c r="P139" i="3"/>
  <c r="N139" i="3"/>
  <c r="L139" i="3"/>
  <c r="L140" i="3" s="1"/>
  <c r="E139" i="3"/>
  <c r="O139" i="3" s="1"/>
  <c r="Q139" i="3" s="1"/>
  <c r="I138" i="3"/>
  <c r="H138" i="3"/>
  <c r="G138" i="3"/>
  <c r="M137" i="3"/>
  <c r="L137" i="3"/>
  <c r="K137" i="3"/>
  <c r="J137" i="3"/>
  <c r="I137" i="3"/>
  <c r="H137" i="3"/>
  <c r="G137" i="3"/>
  <c r="F137" i="3"/>
  <c r="R136" i="3"/>
  <c r="P136" i="3"/>
  <c r="O136" i="3"/>
  <c r="Q136" i="3" s="1"/>
  <c r="N136" i="3"/>
  <c r="N137" i="3" s="1"/>
  <c r="L136" i="3"/>
  <c r="L138" i="3" s="1"/>
  <c r="E136" i="3"/>
  <c r="F138" i="3" s="1"/>
  <c r="K135" i="3"/>
  <c r="M134" i="3"/>
  <c r="L134" i="3"/>
  <c r="K134" i="3"/>
  <c r="J134" i="3"/>
  <c r="I134" i="3"/>
  <c r="H134" i="3"/>
  <c r="G134" i="3"/>
  <c r="F134" i="3"/>
  <c r="P133" i="3"/>
  <c r="N133" i="3"/>
  <c r="L133" i="3"/>
  <c r="E133" i="3"/>
  <c r="M130" i="3"/>
  <c r="M131" i="3" s="1"/>
  <c r="AG170" i="3" s="1"/>
  <c r="L130" i="3"/>
  <c r="L131" i="3" s="1"/>
  <c r="K130" i="3"/>
  <c r="J130" i="3"/>
  <c r="J131" i="3" s="1"/>
  <c r="I130" i="3"/>
  <c r="H130" i="3"/>
  <c r="G130" i="3"/>
  <c r="F130" i="3"/>
  <c r="Z169" i="3" s="1"/>
  <c r="D130" i="3"/>
  <c r="I131" i="3" s="1"/>
  <c r="AD116" i="3"/>
  <c r="P114" i="3"/>
  <c r="M114" i="3"/>
  <c r="K114" i="3"/>
  <c r="K115" i="3" s="1"/>
  <c r="J114" i="3"/>
  <c r="I114" i="3"/>
  <c r="I115" i="3" s="1"/>
  <c r="H114" i="3"/>
  <c r="H115" i="3" s="1"/>
  <c r="G114" i="3"/>
  <c r="F114" i="3"/>
  <c r="D114" i="3"/>
  <c r="F115" i="3" s="1"/>
  <c r="L112" i="3"/>
  <c r="K112" i="3"/>
  <c r="G112" i="3"/>
  <c r="AD111" i="3"/>
  <c r="M111" i="3"/>
  <c r="M112" i="3" s="1"/>
  <c r="K111" i="3"/>
  <c r="J111" i="3"/>
  <c r="J112" i="3" s="1"/>
  <c r="I111" i="3"/>
  <c r="I112" i="3" s="1"/>
  <c r="H111" i="3"/>
  <c r="H112" i="3" s="1"/>
  <c r="G111" i="3"/>
  <c r="F111" i="3"/>
  <c r="D111" i="3"/>
  <c r="L110" i="3"/>
  <c r="G110" i="3"/>
  <c r="AG109" i="3"/>
  <c r="AG116" i="3" s="1"/>
  <c r="AE109" i="3"/>
  <c r="AD109" i="3"/>
  <c r="AB109" i="3"/>
  <c r="AB116" i="3" s="1"/>
  <c r="AA109" i="3"/>
  <c r="AA116" i="3" s="1"/>
  <c r="Z109" i="3"/>
  <c r="X109" i="3"/>
  <c r="M109" i="3"/>
  <c r="K109" i="3"/>
  <c r="J109" i="3"/>
  <c r="I109" i="3"/>
  <c r="H109" i="3"/>
  <c r="G109" i="3"/>
  <c r="F109" i="3"/>
  <c r="E109" i="3"/>
  <c r="AE108" i="3"/>
  <c r="AD108" i="3"/>
  <c r="AD115" i="3" s="1"/>
  <c r="AC108" i="3"/>
  <c r="AC115" i="3" s="1"/>
  <c r="AB108" i="3"/>
  <c r="AB115" i="3" s="1"/>
  <c r="AA108" i="3"/>
  <c r="AA115" i="3" s="1"/>
  <c r="X108" i="3"/>
  <c r="X115" i="3" s="1"/>
  <c r="P108" i="3"/>
  <c r="R108" i="3" s="1"/>
  <c r="L108" i="3"/>
  <c r="L109" i="3" s="1"/>
  <c r="E108" i="3"/>
  <c r="I107" i="3"/>
  <c r="G107" i="3"/>
  <c r="M106" i="3"/>
  <c r="K106" i="3"/>
  <c r="J106" i="3"/>
  <c r="I106" i="3"/>
  <c r="H106" i="3"/>
  <c r="G106" i="3"/>
  <c r="F106" i="3"/>
  <c r="P105" i="3"/>
  <c r="R105" i="3" s="1"/>
  <c r="O105" i="3"/>
  <c r="Q105" i="3" s="1"/>
  <c r="N105" i="3"/>
  <c r="N106" i="3" s="1"/>
  <c r="L105" i="3"/>
  <c r="E105" i="3"/>
  <c r="F107" i="3" s="1"/>
  <c r="AG104" i="3"/>
  <c r="AG111" i="3" s="1"/>
  <c r="AE104" i="3"/>
  <c r="AE105" i="3" s="1"/>
  <c r="AE112" i="3" s="1"/>
  <c r="AD104" i="3"/>
  <c r="AC104" i="3"/>
  <c r="AB104" i="3"/>
  <c r="AA104" i="3"/>
  <c r="Z104" i="3"/>
  <c r="X104" i="3"/>
  <c r="X111" i="3" s="1"/>
  <c r="J104" i="3"/>
  <c r="M103" i="3"/>
  <c r="K103" i="3"/>
  <c r="J103" i="3"/>
  <c r="I103" i="3"/>
  <c r="H103" i="3"/>
  <c r="G103" i="3"/>
  <c r="F103" i="3"/>
  <c r="R102" i="3"/>
  <c r="P102" i="3"/>
  <c r="L102" i="3"/>
  <c r="L103" i="3" s="1"/>
  <c r="E102" i="3"/>
  <c r="I101" i="3"/>
  <c r="G101" i="3"/>
  <c r="M100" i="3"/>
  <c r="L100" i="3"/>
  <c r="K100" i="3"/>
  <c r="J100" i="3"/>
  <c r="I100" i="3"/>
  <c r="H100" i="3"/>
  <c r="G100" i="3"/>
  <c r="F100" i="3"/>
  <c r="P99" i="3"/>
  <c r="R99" i="3" s="1"/>
  <c r="O99" i="3"/>
  <c r="Q99" i="3" s="1"/>
  <c r="N99" i="3"/>
  <c r="N100" i="3" s="1"/>
  <c r="L99" i="3"/>
  <c r="E99" i="3"/>
  <c r="F101" i="3" s="1"/>
  <c r="K98" i="3"/>
  <c r="F98" i="3"/>
  <c r="M97" i="3"/>
  <c r="L97" i="3"/>
  <c r="K97" i="3"/>
  <c r="J97" i="3"/>
  <c r="I97" i="3"/>
  <c r="H97" i="3"/>
  <c r="G97" i="3"/>
  <c r="F97" i="3"/>
  <c r="E97" i="3"/>
  <c r="P96" i="3"/>
  <c r="R96" i="3" s="1"/>
  <c r="N96" i="3"/>
  <c r="L96" i="3"/>
  <c r="L111" i="3" s="1"/>
  <c r="E96" i="3"/>
  <c r="J95" i="3"/>
  <c r="M94" i="3"/>
  <c r="K94" i="3"/>
  <c r="J94" i="3"/>
  <c r="I94" i="3"/>
  <c r="H94" i="3"/>
  <c r="G94" i="3"/>
  <c r="F94" i="3"/>
  <c r="R93" i="3"/>
  <c r="P93" i="3"/>
  <c r="L93" i="3"/>
  <c r="L94" i="3" s="1"/>
  <c r="E93" i="3"/>
  <c r="I92" i="3"/>
  <c r="G92" i="3"/>
  <c r="M91" i="3"/>
  <c r="K91" i="3"/>
  <c r="J91" i="3"/>
  <c r="I91" i="3"/>
  <c r="H91" i="3"/>
  <c r="G91" i="3"/>
  <c r="F91" i="3"/>
  <c r="E91" i="3"/>
  <c r="P90" i="3"/>
  <c r="R90" i="3" s="1"/>
  <c r="O90" i="3"/>
  <c r="Q90" i="3" s="1"/>
  <c r="N90" i="3"/>
  <c r="N91" i="3" s="1"/>
  <c r="L90" i="3"/>
  <c r="L91" i="3" s="1"/>
  <c r="E90" i="3"/>
  <c r="F92" i="3" s="1"/>
  <c r="K89" i="3"/>
  <c r="F89" i="3"/>
  <c r="M88" i="3"/>
  <c r="L88" i="3"/>
  <c r="K88" i="3"/>
  <c r="J88" i="3"/>
  <c r="I88" i="3"/>
  <c r="H88" i="3"/>
  <c r="G88" i="3"/>
  <c r="F88" i="3"/>
  <c r="E88" i="3"/>
  <c r="O88" i="3" s="1"/>
  <c r="Q88" i="3" s="1"/>
  <c r="P87" i="3"/>
  <c r="N87" i="3"/>
  <c r="N88" i="3" s="1"/>
  <c r="L87" i="3"/>
  <c r="L89" i="3" s="1"/>
  <c r="E87" i="3"/>
  <c r="J86" i="3"/>
  <c r="M85" i="3"/>
  <c r="K85" i="3"/>
  <c r="J85" i="3"/>
  <c r="I85" i="3"/>
  <c r="H85" i="3"/>
  <c r="G85" i="3"/>
  <c r="F85" i="3"/>
  <c r="R84" i="3"/>
  <c r="P84" i="3"/>
  <c r="L84" i="3"/>
  <c r="L85" i="3" s="1"/>
  <c r="E84" i="3"/>
  <c r="I83" i="3"/>
  <c r="G83" i="3"/>
  <c r="M82" i="3"/>
  <c r="K82" i="3"/>
  <c r="J82" i="3"/>
  <c r="I82" i="3"/>
  <c r="H82" i="3"/>
  <c r="G82" i="3"/>
  <c r="F82" i="3"/>
  <c r="P81" i="3"/>
  <c r="R81" i="3" s="1"/>
  <c r="O81" i="3"/>
  <c r="Q81" i="3" s="1"/>
  <c r="N81" i="3"/>
  <c r="N82" i="3" s="1"/>
  <c r="L81" i="3"/>
  <c r="L82" i="3" s="1"/>
  <c r="E81" i="3"/>
  <c r="F83" i="3" s="1"/>
  <c r="K80" i="3"/>
  <c r="F80" i="3"/>
  <c r="M79" i="3"/>
  <c r="L79" i="3"/>
  <c r="K79" i="3"/>
  <c r="J79" i="3"/>
  <c r="I79" i="3"/>
  <c r="H79" i="3"/>
  <c r="G79" i="3"/>
  <c r="F79" i="3"/>
  <c r="E79" i="3"/>
  <c r="O79" i="3" s="1"/>
  <c r="Q79" i="3" s="1"/>
  <c r="P78" i="3"/>
  <c r="N78" i="3"/>
  <c r="N79" i="3" s="1"/>
  <c r="L78" i="3"/>
  <c r="L80" i="3" s="1"/>
  <c r="E78" i="3"/>
  <c r="J77" i="3"/>
  <c r="M76" i="3"/>
  <c r="K76" i="3"/>
  <c r="J76" i="3"/>
  <c r="I76" i="3"/>
  <c r="H76" i="3"/>
  <c r="G76" i="3"/>
  <c r="F76" i="3"/>
  <c r="R75" i="3"/>
  <c r="P75" i="3"/>
  <c r="L75" i="3"/>
  <c r="L76" i="3" s="1"/>
  <c r="E75" i="3"/>
  <c r="M73" i="3"/>
  <c r="H73" i="3"/>
  <c r="F73" i="3"/>
  <c r="M72" i="3"/>
  <c r="K72" i="3"/>
  <c r="K73" i="3" s="1"/>
  <c r="J72" i="3"/>
  <c r="I72" i="3"/>
  <c r="I73" i="3" s="1"/>
  <c r="H72" i="3"/>
  <c r="G72" i="3"/>
  <c r="F72" i="3"/>
  <c r="D72" i="3"/>
  <c r="AC58" i="3"/>
  <c r="AA58" i="3"/>
  <c r="K57" i="3"/>
  <c r="F57" i="3"/>
  <c r="M56" i="3"/>
  <c r="K56" i="3"/>
  <c r="J56" i="3"/>
  <c r="J57" i="3" s="1"/>
  <c r="I56" i="3"/>
  <c r="I57" i="3" s="1"/>
  <c r="H56" i="3"/>
  <c r="G56" i="3"/>
  <c r="G57" i="3" s="1"/>
  <c r="F56" i="3"/>
  <c r="J54" i="3"/>
  <c r="H54" i="3"/>
  <c r="AG53" i="3"/>
  <c r="AB53" i="3"/>
  <c r="P53" i="3"/>
  <c r="M53" i="3"/>
  <c r="M54" i="3" s="1"/>
  <c r="K53" i="3"/>
  <c r="J53" i="3"/>
  <c r="I53" i="3"/>
  <c r="H53" i="3"/>
  <c r="G53" i="3"/>
  <c r="G54" i="3" s="1"/>
  <c r="F53" i="3"/>
  <c r="F54" i="3" s="1"/>
  <c r="I52" i="3"/>
  <c r="G52" i="3"/>
  <c r="AE51" i="3"/>
  <c r="AE58" i="3" s="1"/>
  <c r="AD51" i="3"/>
  <c r="AD58" i="3" s="1"/>
  <c r="AC51" i="3"/>
  <c r="AA51" i="3"/>
  <c r="Z51" i="3"/>
  <c r="X51" i="3"/>
  <c r="X58" i="3" s="1"/>
  <c r="M51" i="3"/>
  <c r="L51" i="3"/>
  <c r="K51" i="3"/>
  <c r="J51" i="3"/>
  <c r="I51" i="3"/>
  <c r="H51" i="3"/>
  <c r="G51" i="3"/>
  <c r="F51" i="3"/>
  <c r="E51" i="3"/>
  <c r="AG50" i="3"/>
  <c r="AD50" i="3"/>
  <c r="AD57" i="3" s="1"/>
  <c r="AB50" i="3"/>
  <c r="AA50" i="3"/>
  <c r="AA57" i="3" s="1"/>
  <c r="Z50" i="3"/>
  <c r="Z57" i="3" s="1"/>
  <c r="X50" i="3"/>
  <c r="X57" i="3" s="1"/>
  <c r="R50" i="3"/>
  <c r="P50" i="3"/>
  <c r="L50" i="3"/>
  <c r="E50" i="3"/>
  <c r="F52" i="3" s="1"/>
  <c r="K49" i="3"/>
  <c r="I49" i="3"/>
  <c r="AE48" i="3"/>
  <c r="Z48" i="3"/>
  <c r="M48" i="3"/>
  <c r="K48" i="3"/>
  <c r="J48" i="3"/>
  <c r="I48" i="3"/>
  <c r="H48" i="3"/>
  <c r="G48" i="3"/>
  <c r="F48" i="3"/>
  <c r="E48" i="3"/>
  <c r="AG47" i="3"/>
  <c r="AG54" i="3" s="1"/>
  <c r="Y47" i="3"/>
  <c r="R47" i="3"/>
  <c r="Q47" i="3"/>
  <c r="P47" i="3"/>
  <c r="O47" i="3"/>
  <c r="N47" i="3"/>
  <c r="N48" i="3" s="1"/>
  <c r="O48" i="3" s="1"/>
  <c r="Q48" i="3" s="1"/>
  <c r="L47" i="3"/>
  <c r="L48" i="3" s="1"/>
  <c r="E47" i="3"/>
  <c r="H49" i="3" s="1"/>
  <c r="AG46" i="3"/>
  <c r="AE46" i="3"/>
  <c r="AE47" i="3" s="1"/>
  <c r="AD46" i="3"/>
  <c r="AC46" i="3"/>
  <c r="AC47" i="3" s="1"/>
  <c r="AB46" i="3"/>
  <c r="AB48" i="3" s="1"/>
  <c r="AA46" i="3"/>
  <c r="AA47" i="3" s="1"/>
  <c r="AA54" i="3" s="1"/>
  <c r="Z46" i="3"/>
  <c r="Z47" i="3" s="1"/>
  <c r="Z54" i="3" s="1"/>
  <c r="X46" i="3"/>
  <c r="X53" i="3" s="1"/>
  <c r="I46" i="3"/>
  <c r="G46" i="3"/>
  <c r="M45" i="3"/>
  <c r="K45" i="3"/>
  <c r="J45" i="3"/>
  <c r="I45" i="3"/>
  <c r="H45" i="3"/>
  <c r="G45" i="3"/>
  <c r="F45" i="3"/>
  <c r="R44" i="3"/>
  <c r="P44" i="3"/>
  <c r="L44" i="3"/>
  <c r="L45" i="3" s="1"/>
  <c r="E44" i="3"/>
  <c r="Y46" i="3" s="1"/>
  <c r="K43" i="3"/>
  <c r="I43" i="3"/>
  <c r="M42" i="3"/>
  <c r="L42" i="3"/>
  <c r="K42" i="3"/>
  <c r="J42" i="3"/>
  <c r="I42" i="3"/>
  <c r="H42" i="3"/>
  <c r="G42" i="3"/>
  <c r="F42" i="3"/>
  <c r="P41" i="3"/>
  <c r="R41" i="3" s="1"/>
  <c r="N41" i="3"/>
  <c r="L41" i="3"/>
  <c r="E41" i="3"/>
  <c r="H40" i="3"/>
  <c r="N39" i="3"/>
  <c r="M39" i="3"/>
  <c r="L39" i="3"/>
  <c r="K39" i="3"/>
  <c r="J39" i="3"/>
  <c r="I39" i="3"/>
  <c r="H39" i="3"/>
  <c r="G39" i="3"/>
  <c r="F39" i="3"/>
  <c r="R38" i="3"/>
  <c r="P38" i="3"/>
  <c r="N38" i="3"/>
  <c r="L38" i="3"/>
  <c r="L40" i="3" s="1"/>
  <c r="E38" i="3"/>
  <c r="K40" i="3" s="1"/>
  <c r="L37" i="3"/>
  <c r="I37" i="3"/>
  <c r="G37" i="3"/>
  <c r="M36" i="3"/>
  <c r="K36" i="3"/>
  <c r="J36" i="3"/>
  <c r="I36" i="3"/>
  <c r="H36" i="3"/>
  <c r="G36" i="3"/>
  <c r="F36" i="3"/>
  <c r="R35" i="3"/>
  <c r="P35" i="3"/>
  <c r="L35" i="3"/>
  <c r="L36" i="3" s="1"/>
  <c r="E35" i="3"/>
  <c r="M33" i="3"/>
  <c r="L33" i="3"/>
  <c r="K33" i="3"/>
  <c r="J33" i="3"/>
  <c r="I33" i="3"/>
  <c r="H33" i="3"/>
  <c r="G33" i="3"/>
  <c r="F33" i="3"/>
  <c r="P32" i="3"/>
  <c r="L32" i="3"/>
  <c r="E32" i="3"/>
  <c r="I34" i="3" s="1"/>
  <c r="H31" i="3"/>
  <c r="M30" i="3"/>
  <c r="L30" i="3"/>
  <c r="K30" i="3"/>
  <c r="J30" i="3"/>
  <c r="I30" i="3"/>
  <c r="H30" i="3"/>
  <c r="G30" i="3"/>
  <c r="F30" i="3"/>
  <c r="R29" i="3"/>
  <c r="P29" i="3"/>
  <c r="N29" i="3"/>
  <c r="N30" i="3" s="1"/>
  <c r="L29" i="3"/>
  <c r="L31" i="3" s="1"/>
  <c r="E29" i="3"/>
  <c r="K31" i="3" s="1"/>
  <c r="I28" i="3"/>
  <c r="G28" i="3"/>
  <c r="M27" i="3"/>
  <c r="K27" i="3"/>
  <c r="J27" i="3"/>
  <c r="I27" i="3"/>
  <c r="H27" i="3"/>
  <c r="G27" i="3"/>
  <c r="F27" i="3"/>
  <c r="R26" i="3"/>
  <c r="P26" i="3"/>
  <c r="L26" i="3"/>
  <c r="L27" i="3" s="1"/>
  <c r="E26" i="3"/>
  <c r="M24" i="3"/>
  <c r="L24" i="3"/>
  <c r="K24" i="3"/>
  <c r="J24" i="3"/>
  <c r="I24" i="3"/>
  <c r="H24" i="3"/>
  <c r="G24" i="3"/>
  <c r="F24" i="3"/>
  <c r="P23" i="3"/>
  <c r="L23" i="3"/>
  <c r="L25" i="3" s="1"/>
  <c r="E23" i="3"/>
  <c r="H22" i="3"/>
  <c r="N21" i="3"/>
  <c r="M21" i="3"/>
  <c r="L21" i="3"/>
  <c r="K21" i="3"/>
  <c r="J21" i="3"/>
  <c r="I21" i="3"/>
  <c r="H21" i="3"/>
  <c r="G21" i="3"/>
  <c r="F21" i="3"/>
  <c r="P20" i="3"/>
  <c r="R20" i="3" s="1"/>
  <c r="N20" i="3"/>
  <c r="L20" i="3"/>
  <c r="L22" i="3" s="1"/>
  <c r="E20" i="3"/>
  <c r="K22" i="3" s="1"/>
  <c r="L19" i="3"/>
  <c r="I19" i="3"/>
  <c r="G19" i="3"/>
  <c r="M18" i="3"/>
  <c r="K18" i="3"/>
  <c r="J18" i="3"/>
  <c r="I18" i="3"/>
  <c r="H18" i="3"/>
  <c r="G18" i="3"/>
  <c r="F18" i="3"/>
  <c r="R17" i="3"/>
  <c r="P17" i="3"/>
  <c r="L17" i="3"/>
  <c r="L18" i="3" s="1"/>
  <c r="E17" i="3"/>
  <c r="J15" i="3"/>
  <c r="H15" i="3"/>
  <c r="G15" i="3"/>
  <c r="F15" i="3"/>
  <c r="M14" i="3"/>
  <c r="M15" i="3" s="1"/>
  <c r="K14" i="3"/>
  <c r="K15" i="3" s="1"/>
  <c r="J14" i="3"/>
  <c r="I14" i="3"/>
  <c r="I15" i="3" s="1"/>
  <c r="H14" i="3"/>
  <c r="G14" i="3"/>
  <c r="F14" i="3"/>
  <c r="E14" i="3"/>
  <c r="K16" i="3" s="1"/>
  <c r="B96" i="2"/>
  <c r="A96" i="2"/>
  <c r="D71" i="2"/>
  <c r="F66" i="2"/>
  <c r="N64" i="2"/>
  <c r="N71" i="2" s="1"/>
  <c r="G64" i="2"/>
  <c r="G71" i="2" s="1"/>
  <c r="D64" i="2"/>
  <c r="M63" i="2"/>
  <c r="D63" i="2"/>
  <c r="D70" i="2" s="1"/>
  <c r="O60" i="2"/>
  <c r="P59" i="2"/>
  <c r="O59" i="2"/>
  <c r="N59" i="2"/>
  <c r="N60" i="2" s="1"/>
  <c r="M59" i="2"/>
  <c r="M70" i="2" s="1"/>
  <c r="L59" i="2"/>
  <c r="L60" i="2" s="1"/>
  <c r="K59" i="2"/>
  <c r="J59" i="2"/>
  <c r="I59" i="2"/>
  <c r="H59" i="2"/>
  <c r="G59" i="2"/>
  <c r="G60" i="2" s="1"/>
  <c r="F59" i="2"/>
  <c r="F60" i="2" s="1"/>
  <c r="D59" i="2"/>
  <c r="N56" i="2"/>
  <c r="L56" i="2"/>
  <c r="J56" i="2"/>
  <c r="I56" i="2"/>
  <c r="G56" i="2"/>
  <c r="P55" i="2"/>
  <c r="P56" i="2" s="1"/>
  <c r="O55" i="2"/>
  <c r="O64" i="2" s="1"/>
  <c r="O71" i="2" s="1"/>
  <c r="N55" i="2"/>
  <c r="M55" i="2"/>
  <c r="M64" i="2" s="1"/>
  <c r="M71" i="2" s="1"/>
  <c r="L55" i="2"/>
  <c r="L64" i="2" s="1"/>
  <c r="L71" i="2" s="1"/>
  <c r="K55" i="2"/>
  <c r="K64" i="2" s="1"/>
  <c r="K71" i="2" s="1"/>
  <c r="J55" i="2"/>
  <c r="J64" i="2" s="1"/>
  <c r="I55" i="2"/>
  <c r="I64" i="2" s="1"/>
  <c r="H55" i="2"/>
  <c r="H64" i="2" s="1"/>
  <c r="H71" i="2" s="1"/>
  <c r="G55" i="2"/>
  <c r="F55" i="2"/>
  <c r="F64" i="2" s="1"/>
  <c r="F71" i="2" s="1"/>
  <c r="K54" i="2"/>
  <c r="I54" i="2"/>
  <c r="G54" i="2"/>
  <c r="O53" i="2"/>
  <c r="M53" i="2"/>
  <c r="K53" i="2"/>
  <c r="J53" i="2"/>
  <c r="H53" i="2"/>
  <c r="F53" i="2"/>
  <c r="P52" i="2"/>
  <c r="P63" i="2" s="1"/>
  <c r="P70" i="2" s="1"/>
  <c r="O52" i="2"/>
  <c r="O63" i="2" s="1"/>
  <c r="O70" i="2" s="1"/>
  <c r="N52" i="2"/>
  <c r="N63" i="2" s="1"/>
  <c r="N70" i="2" s="1"/>
  <c r="M52" i="2"/>
  <c r="L52" i="2"/>
  <c r="L63" i="2" s="1"/>
  <c r="L70" i="2" s="1"/>
  <c r="K52" i="2"/>
  <c r="K63" i="2" s="1"/>
  <c r="J52" i="2"/>
  <c r="J63" i="2" s="1"/>
  <c r="J70" i="2" s="1"/>
  <c r="I52" i="2"/>
  <c r="I63" i="2" s="1"/>
  <c r="H52" i="2"/>
  <c r="H54" i="2" s="1"/>
  <c r="G52" i="2"/>
  <c r="G63" i="2" s="1"/>
  <c r="G70" i="2" s="1"/>
  <c r="F52" i="2"/>
  <c r="F63" i="2" s="1"/>
  <c r="E52" i="2"/>
  <c r="F54" i="2" s="1"/>
  <c r="N51" i="2"/>
  <c r="L51" i="2"/>
  <c r="J51" i="2"/>
  <c r="H51" i="2"/>
  <c r="P50" i="2"/>
  <c r="O50" i="2"/>
  <c r="N50" i="2"/>
  <c r="M50" i="2"/>
  <c r="L50" i="2"/>
  <c r="K50" i="2"/>
  <c r="J50" i="2"/>
  <c r="I50" i="2"/>
  <c r="H50" i="2"/>
  <c r="G50" i="2"/>
  <c r="F50" i="2"/>
  <c r="S49" i="2"/>
  <c r="R49" i="2"/>
  <c r="E49" i="2"/>
  <c r="I51" i="2" s="1"/>
  <c r="N48" i="2"/>
  <c r="L48" i="2"/>
  <c r="J48" i="2"/>
  <c r="G48" i="2"/>
  <c r="P47" i="2"/>
  <c r="O47" i="2"/>
  <c r="N47" i="2"/>
  <c r="M47" i="2"/>
  <c r="L47" i="2"/>
  <c r="K47" i="2"/>
  <c r="J47" i="2"/>
  <c r="I47" i="2"/>
  <c r="H47" i="2"/>
  <c r="G47" i="2"/>
  <c r="F47" i="2"/>
  <c r="E47" i="2"/>
  <c r="R47" i="2" s="1"/>
  <c r="S47" i="2" s="1"/>
  <c r="R46" i="2"/>
  <c r="S46" i="2" s="1"/>
  <c r="E46" i="2"/>
  <c r="K48" i="2" s="1"/>
  <c r="N45" i="2"/>
  <c r="L45" i="2"/>
  <c r="K45" i="2"/>
  <c r="J45" i="2"/>
  <c r="I45" i="2"/>
  <c r="G45" i="2"/>
  <c r="F45" i="2"/>
  <c r="P44" i="2"/>
  <c r="O44" i="2"/>
  <c r="R44" i="2" s="1"/>
  <c r="S44" i="2" s="1"/>
  <c r="N44" i="2"/>
  <c r="M44" i="2"/>
  <c r="L44" i="2"/>
  <c r="K44" i="2"/>
  <c r="J44" i="2"/>
  <c r="I44" i="2"/>
  <c r="H44" i="2"/>
  <c r="G44" i="2"/>
  <c r="F44" i="2"/>
  <c r="E44" i="2"/>
  <c r="R43" i="2"/>
  <c r="S43" i="2" s="1"/>
  <c r="E43" i="2"/>
  <c r="M45" i="2" s="1"/>
  <c r="N42" i="2"/>
  <c r="K42" i="2"/>
  <c r="I42" i="2"/>
  <c r="H42" i="2"/>
  <c r="G42" i="2"/>
  <c r="F42" i="2"/>
  <c r="P41" i="2"/>
  <c r="O41" i="2"/>
  <c r="N41" i="2"/>
  <c r="M41" i="2"/>
  <c r="L41" i="2"/>
  <c r="K41" i="2"/>
  <c r="J41" i="2"/>
  <c r="I41" i="2"/>
  <c r="H41" i="2"/>
  <c r="G41" i="2"/>
  <c r="F41" i="2"/>
  <c r="E41" i="2"/>
  <c r="R41" i="2" s="1"/>
  <c r="S41" i="2" s="1"/>
  <c r="R40" i="2"/>
  <c r="S40" i="2" s="1"/>
  <c r="E40" i="2"/>
  <c r="M42" i="2" s="1"/>
  <c r="K39" i="2"/>
  <c r="J39" i="2"/>
  <c r="I39" i="2"/>
  <c r="H39" i="2"/>
  <c r="F39" i="2"/>
  <c r="R38" i="2"/>
  <c r="S38" i="2" s="1"/>
  <c r="P38" i="2"/>
  <c r="O38" i="2"/>
  <c r="N38" i="2"/>
  <c r="M38" i="2"/>
  <c r="L38" i="2"/>
  <c r="K38" i="2"/>
  <c r="J38" i="2"/>
  <c r="I38" i="2"/>
  <c r="H38" i="2"/>
  <c r="G38" i="2"/>
  <c r="F38" i="2"/>
  <c r="E38" i="2"/>
  <c r="E37" i="2"/>
  <c r="M39" i="2" s="1"/>
  <c r="J36" i="2"/>
  <c r="H36" i="2"/>
  <c r="F36" i="2"/>
  <c r="P35" i="2"/>
  <c r="O35" i="2"/>
  <c r="N35" i="2"/>
  <c r="M35" i="2"/>
  <c r="L35" i="2"/>
  <c r="K35" i="2"/>
  <c r="J35" i="2"/>
  <c r="I35" i="2"/>
  <c r="H35" i="2"/>
  <c r="G35" i="2"/>
  <c r="F35" i="2"/>
  <c r="E34" i="2"/>
  <c r="G36" i="2" s="1"/>
  <c r="N33" i="2"/>
  <c r="L33" i="2"/>
  <c r="J33" i="2"/>
  <c r="H33" i="2"/>
  <c r="P32" i="2"/>
  <c r="O32" i="2"/>
  <c r="N32" i="2"/>
  <c r="M32" i="2"/>
  <c r="L32" i="2"/>
  <c r="K32" i="2"/>
  <c r="J32" i="2"/>
  <c r="I32" i="2"/>
  <c r="H32" i="2"/>
  <c r="G32" i="2"/>
  <c r="F32" i="2"/>
  <c r="S31" i="2"/>
  <c r="R31" i="2"/>
  <c r="E31" i="2"/>
  <c r="I33" i="2" s="1"/>
  <c r="N30" i="2"/>
  <c r="L30" i="2"/>
  <c r="J30" i="2"/>
  <c r="G30" i="2"/>
  <c r="P29" i="2"/>
  <c r="O29" i="2"/>
  <c r="N29" i="2"/>
  <c r="M29" i="2"/>
  <c r="L29" i="2"/>
  <c r="K29" i="2"/>
  <c r="J29" i="2"/>
  <c r="I29" i="2"/>
  <c r="H29" i="2"/>
  <c r="G29" i="2"/>
  <c r="F29" i="2"/>
  <c r="E29" i="2"/>
  <c r="R29" i="2" s="1"/>
  <c r="S29" i="2" s="1"/>
  <c r="R28" i="2"/>
  <c r="S28" i="2" s="1"/>
  <c r="E28" i="2"/>
  <c r="K30" i="2" s="1"/>
  <c r="N27" i="2"/>
  <c r="L27" i="2"/>
  <c r="K27" i="2"/>
  <c r="I27" i="2"/>
  <c r="G27" i="2"/>
  <c r="F27" i="2"/>
  <c r="P26" i="2"/>
  <c r="O26" i="2"/>
  <c r="R26" i="2" s="1"/>
  <c r="S26" i="2" s="1"/>
  <c r="N26" i="2"/>
  <c r="M26" i="2"/>
  <c r="L26" i="2"/>
  <c r="K26" i="2"/>
  <c r="J26" i="2"/>
  <c r="I26" i="2"/>
  <c r="H26" i="2"/>
  <c r="G26" i="2"/>
  <c r="F26" i="2"/>
  <c r="E26" i="2"/>
  <c r="R25" i="2"/>
  <c r="S25" i="2" s="1"/>
  <c r="E25" i="2"/>
  <c r="M27" i="2" s="1"/>
  <c r="N24" i="2"/>
  <c r="K24" i="2"/>
  <c r="I24" i="2"/>
  <c r="H24" i="2"/>
  <c r="G24" i="2"/>
  <c r="F24" i="2"/>
  <c r="P23" i="2"/>
  <c r="O23" i="2"/>
  <c r="M23" i="2"/>
  <c r="L23" i="2"/>
  <c r="K23" i="2"/>
  <c r="J23" i="2"/>
  <c r="I23" i="2"/>
  <c r="H23" i="2"/>
  <c r="G23" i="2"/>
  <c r="F23" i="2"/>
  <c r="E23" i="2"/>
  <c r="R23" i="2" s="1"/>
  <c r="S23" i="2" s="1"/>
  <c r="R22" i="2"/>
  <c r="S22" i="2" s="1"/>
  <c r="E22" i="2"/>
  <c r="M24" i="2" s="1"/>
  <c r="K21" i="2"/>
  <c r="J21" i="2"/>
  <c r="I21" i="2"/>
  <c r="H21" i="2"/>
  <c r="F21" i="2"/>
  <c r="R20" i="2"/>
  <c r="S20" i="2" s="1"/>
  <c r="P20" i="2"/>
  <c r="O20" i="2"/>
  <c r="N20" i="2"/>
  <c r="M20" i="2"/>
  <c r="L20" i="2"/>
  <c r="K20" i="2"/>
  <c r="J20" i="2"/>
  <c r="I20" i="2"/>
  <c r="H20" i="2"/>
  <c r="G20" i="2"/>
  <c r="F20" i="2"/>
  <c r="E20" i="2"/>
  <c r="E19" i="2"/>
  <c r="N21" i="2" s="1"/>
  <c r="J18" i="2"/>
  <c r="H18" i="2"/>
  <c r="F18" i="2"/>
  <c r="P17" i="2"/>
  <c r="O17" i="2"/>
  <c r="N17" i="2"/>
  <c r="M17" i="2"/>
  <c r="L17" i="2"/>
  <c r="K17" i="2"/>
  <c r="J17" i="2"/>
  <c r="I17" i="2"/>
  <c r="H17" i="2"/>
  <c r="G17" i="2"/>
  <c r="F17" i="2"/>
  <c r="E16" i="2"/>
  <c r="G18" i="2" s="1"/>
  <c r="P14" i="2"/>
  <c r="K14" i="2"/>
  <c r="I14" i="2"/>
  <c r="P13" i="2"/>
  <c r="P66" i="2" s="1"/>
  <c r="O13" i="2"/>
  <c r="O66" i="2" s="1"/>
  <c r="N13" i="2"/>
  <c r="M13" i="2"/>
  <c r="M14" i="2" s="1"/>
  <c r="L13" i="2"/>
  <c r="K13" i="2"/>
  <c r="K66" i="2" s="1"/>
  <c r="J13" i="2"/>
  <c r="J66" i="2" s="1"/>
  <c r="I13" i="2"/>
  <c r="H13" i="2"/>
  <c r="H66" i="2" s="1"/>
  <c r="G13" i="2"/>
  <c r="G66" i="2" s="1"/>
  <c r="F13" i="2"/>
  <c r="D13" i="2"/>
  <c r="D66" i="2" s="1"/>
  <c r="G57" i="2" l="1"/>
  <c r="N57" i="2"/>
  <c r="K67" i="2"/>
  <c r="I60" i="2"/>
  <c r="H132" i="3"/>
  <c r="J135" i="3"/>
  <c r="I135" i="3"/>
  <c r="H135" i="3"/>
  <c r="G135" i="3"/>
  <c r="R133" i="3"/>
  <c r="O133" i="3"/>
  <c r="Q133" i="3" s="1"/>
  <c r="E130" i="3"/>
  <c r="L231" i="3"/>
  <c r="AF225" i="3"/>
  <c r="AF232" i="3" s="1"/>
  <c r="P230" i="3"/>
  <c r="AF279" i="3"/>
  <c r="N66" i="2"/>
  <c r="L14" i="2"/>
  <c r="L67" i="2" s="1"/>
  <c r="I18" i="2"/>
  <c r="G21" i="2"/>
  <c r="M30" i="2"/>
  <c r="K33" i="2"/>
  <c r="I36" i="2"/>
  <c r="G39" i="2"/>
  <c r="M48" i="2"/>
  <c r="K51" i="2"/>
  <c r="J54" i="2"/>
  <c r="I57" i="2"/>
  <c r="J61" i="2"/>
  <c r="P64" i="2"/>
  <c r="P71" i="2" s="1"/>
  <c r="F16" i="3"/>
  <c r="L46" i="3"/>
  <c r="H57" i="3"/>
  <c r="AB51" i="3"/>
  <c r="AB58" i="3" s="1"/>
  <c r="L106" i="3"/>
  <c r="AF104" i="3"/>
  <c r="L107" i="3"/>
  <c r="L135" i="3"/>
  <c r="F135" i="3"/>
  <c r="AC164" i="3"/>
  <c r="H174" i="3"/>
  <c r="N230" i="3"/>
  <c r="N216" i="3"/>
  <c r="AF224" i="3"/>
  <c r="L228" i="3"/>
  <c r="J460" i="3"/>
  <c r="X456" i="3"/>
  <c r="X463" i="3" s="1"/>
  <c r="H460" i="3"/>
  <c r="F461" i="3"/>
  <c r="K61" i="2"/>
  <c r="N130" i="3"/>
  <c r="N131" i="3" s="1"/>
  <c r="N134" i="3"/>
  <c r="I345" i="3"/>
  <c r="N14" i="2"/>
  <c r="N67" i="2" s="1"/>
  <c r="K18" i="2"/>
  <c r="M33" i="2"/>
  <c r="K36" i="2"/>
  <c r="M51" i="2"/>
  <c r="L54" i="2"/>
  <c r="K57" i="2"/>
  <c r="N61" i="2"/>
  <c r="H16" i="3"/>
  <c r="AB55" i="3" s="1"/>
  <c r="AE115" i="3"/>
  <c r="K131" i="3"/>
  <c r="AE170" i="3" s="1"/>
  <c r="K132" i="3"/>
  <c r="L144" i="3"/>
  <c r="F144" i="3"/>
  <c r="N172" i="3"/>
  <c r="I170" i="3"/>
  <c r="I171" i="3"/>
  <c r="R172" i="3"/>
  <c r="L174" i="3"/>
  <c r="E13" i="2"/>
  <c r="K15" i="2" s="1"/>
  <c r="K68" i="2" s="1"/>
  <c r="O14" i="2"/>
  <c r="O67" i="2" s="1"/>
  <c r="L18" i="2"/>
  <c r="L36" i="2"/>
  <c r="N53" i="2"/>
  <c r="M54" i="2"/>
  <c r="M56" i="2"/>
  <c r="M66" i="2"/>
  <c r="H25" i="3"/>
  <c r="G25" i="3"/>
  <c r="F25" i="3"/>
  <c r="E24" i="3"/>
  <c r="O24" i="3" s="1"/>
  <c r="Q24" i="3" s="1"/>
  <c r="O23" i="3"/>
  <c r="Q23" i="3" s="1"/>
  <c r="J25" i="3"/>
  <c r="K58" i="3"/>
  <c r="O93" i="3"/>
  <c r="Q93" i="3" s="1"/>
  <c r="X116" i="3"/>
  <c r="P111" i="3"/>
  <c r="Z108" i="3"/>
  <c r="Z115" i="3" s="1"/>
  <c r="F112" i="3"/>
  <c r="E134" i="3"/>
  <c r="N142" i="3"/>
  <c r="N143" i="3" s="1"/>
  <c r="O143" i="3" s="1"/>
  <c r="Q143" i="3" s="1"/>
  <c r="K144" i="3"/>
  <c r="J153" i="3"/>
  <c r="I153" i="3"/>
  <c r="H153" i="3"/>
  <c r="G153" i="3"/>
  <c r="O153" i="3" s="1"/>
  <c r="Q153" i="3" s="1"/>
  <c r="R151" i="3"/>
  <c r="AF163" i="3"/>
  <c r="AF170" i="3" s="1"/>
  <c r="AF169" i="3"/>
  <c r="L246" i="3"/>
  <c r="L253" i="3"/>
  <c r="I16" i="3"/>
  <c r="Z116" i="3"/>
  <c r="I116" i="3"/>
  <c r="I363" i="3"/>
  <c r="R52" i="2"/>
  <c r="S52" i="2" s="1"/>
  <c r="M57" i="2"/>
  <c r="J16" i="3"/>
  <c r="Z111" i="3"/>
  <c r="R16" i="2"/>
  <c r="S16" i="2" s="1"/>
  <c r="N18" i="2"/>
  <c r="L21" i="2"/>
  <c r="J24" i="2"/>
  <c r="H27" i="2"/>
  <c r="F30" i="2"/>
  <c r="E32" i="2"/>
  <c r="R32" i="2" s="1"/>
  <c r="S32" i="2" s="1"/>
  <c r="R34" i="2"/>
  <c r="S34" i="2" s="1"/>
  <c r="N36" i="2"/>
  <c r="L39" i="2"/>
  <c r="J42" i="2"/>
  <c r="H45" i="2"/>
  <c r="F48" i="2"/>
  <c r="E50" i="2"/>
  <c r="R50" i="2" s="1"/>
  <c r="S50" i="2" s="1"/>
  <c r="F70" i="2"/>
  <c r="P53" i="2"/>
  <c r="E55" i="2"/>
  <c r="O56" i="2"/>
  <c r="H63" i="2"/>
  <c r="H70" i="2" s="1"/>
  <c r="N23" i="3"/>
  <c r="N24" i="3" s="1"/>
  <c r="I25" i="3"/>
  <c r="L34" i="3"/>
  <c r="E56" i="3"/>
  <c r="H43" i="3"/>
  <c r="G43" i="3"/>
  <c r="F43" i="3"/>
  <c r="O43" i="3" s="1"/>
  <c r="Q43" i="3" s="1"/>
  <c r="E42" i="3"/>
  <c r="O42" i="3" s="1"/>
  <c r="Q42" i="3" s="1"/>
  <c r="O41" i="3"/>
  <c r="Q41" i="3" s="1"/>
  <c r="J43" i="3"/>
  <c r="AC54" i="3"/>
  <c r="AB47" i="3"/>
  <c r="AB54" i="3" s="1"/>
  <c r="AB57" i="3"/>
  <c r="AC50" i="3"/>
  <c r="AC57" i="3" s="1"/>
  <c r="I54" i="3"/>
  <c r="E111" i="3"/>
  <c r="J98" i="3"/>
  <c r="I98" i="3"/>
  <c r="H98" i="3"/>
  <c r="G98" i="3"/>
  <c r="O98" i="3" s="1"/>
  <c r="Q98" i="3" s="1"/>
  <c r="O96" i="3"/>
  <c r="Q96" i="3" s="1"/>
  <c r="AA105" i="3"/>
  <c r="AG108" i="3"/>
  <c r="AG115" i="3" s="1"/>
  <c r="J115" i="3"/>
  <c r="P130" i="3"/>
  <c r="R130" i="3" s="1"/>
  <c r="N151" i="3"/>
  <c r="N152" i="3" s="1"/>
  <c r="K153" i="3"/>
  <c r="L162" i="3"/>
  <c r="F162" i="3"/>
  <c r="O162" i="3" s="1"/>
  <c r="Q162" i="3" s="1"/>
  <c r="L168" i="3"/>
  <c r="O91" i="3"/>
  <c r="Q91" i="3" s="1"/>
  <c r="Z105" i="3"/>
  <c r="Z112" i="3" s="1"/>
  <c r="K168" i="3"/>
  <c r="J168" i="3"/>
  <c r="I168" i="3"/>
  <c r="G168" i="3"/>
  <c r="E167" i="3"/>
  <c r="R166" i="3"/>
  <c r="F168" i="3"/>
  <c r="Y162" i="3"/>
  <c r="AB164" i="3" s="1"/>
  <c r="AB171" i="3" s="1"/>
  <c r="O166" i="3"/>
  <c r="Q166" i="3" s="1"/>
  <c r="E53" i="2"/>
  <c r="R53" i="2" s="1"/>
  <c r="S53" i="2" s="1"/>
  <c r="P60" i="2"/>
  <c r="P67" i="2" s="1"/>
  <c r="L14" i="3"/>
  <c r="R23" i="3"/>
  <c r="K25" i="3"/>
  <c r="N32" i="3"/>
  <c r="N33" i="3" s="1"/>
  <c r="L56" i="3"/>
  <c r="AD47" i="3"/>
  <c r="AD54" i="3" s="1"/>
  <c r="AD48" i="3"/>
  <c r="AD55" i="3" s="1"/>
  <c r="AD53" i="3"/>
  <c r="AE55" i="3"/>
  <c r="Z58" i="3"/>
  <c r="AF108" i="3"/>
  <c r="AF115" i="3" s="1"/>
  <c r="L113" i="3"/>
  <c r="AB105" i="3"/>
  <c r="AB112" i="3" s="1"/>
  <c r="AG105" i="3"/>
  <c r="AG112" i="3" s="1"/>
  <c r="N160" i="3"/>
  <c r="N166" i="3"/>
  <c r="AF167" i="3"/>
  <c r="AF174" i="3" s="1"/>
  <c r="Z225" i="3"/>
  <c r="Z232" i="3" s="1"/>
  <c r="L53" i="2"/>
  <c r="AC170" i="3"/>
  <c r="AC396" i="3"/>
  <c r="Y395" i="3"/>
  <c r="M18" i="2"/>
  <c r="M36" i="2"/>
  <c r="N54" i="2"/>
  <c r="H34" i="3"/>
  <c r="G34" i="3"/>
  <c r="F34" i="3"/>
  <c r="E33" i="3"/>
  <c r="O32" i="3"/>
  <c r="Q32" i="3" s="1"/>
  <c r="J34" i="3"/>
  <c r="M57" i="3"/>
  <c r="AG51" i="3"/>
  <c r="AG58" i="3" s="1"/>
  <c r="J162" i="3"/>
  <c r="I162" i="3"/>
  <c r="H162" i="3"/>
  <c r="G162" i="3"/>
  <c r="R160" i="3"/>
  <c r="O160" i="3"/>
  <c r="Q160" i="3" s="1"/>
  <c r="F14" i="2"/>
  <c r="F67" i="2" s="1"/>
  <c r="M21" i="2"/>
  <c r="I66" i="2"/>
  <c r="G14" i="2"/>
  <c r="G67" i="2" s="1"/>
  <c r="E17" i="2"/>
  <c r="R17" i="2" s="1"/>
  <c r="S17" i="2" s="1"/>
  <c r="R19" i="2"/>
  <c r="S19" i="2" s="1"/>
  <c r="L24" i="2"/>
  <c r="J27" i="2"/>
  <c r="H30" i="2"/>
  <c r="F33" i="2"/>
  <c r="E35" i="2"/>
  <c r="R35" i="2" s="1"/>
  <c r="S35" i="2" s="1"/>
  <c r="R37" i="2"/>
  <c r="S37" i="2" s="1"/>
  <c r="N39" i="2"/>
  <c r="L42" i="2"/>
  <c r="H48" i="2"/>
  <c r="F51" i="2"/>
  <c r="E59" i="2"/>
  <c r="M61" i="2" s="1"/>
  <c r="R32" i="3"/>
  <c r="K34" i="3"/>
  <c r="N42" i="3"/>
  <c r="AE54" i="3"/>
  <c r="AG57" i="3"/>
  <c r="AE50" i="3"/>
  <c r="AE57" i="3" s="1"/>
  <c r="K54" i="3"/>
  <c r="K55" i="3"/>
  <c r="P72" i="3"/>
  <c r="R72" i="3" s="1"/>
  <c r="J89" i="3"/>
  <c r="I89" i="3"/>
  <c r="H89" i="3"/>
  <c r="G89" i="3"/>
  <c r="O89" i="3" s="1"/>
  <c r="Q89" i="3" s="1"/>
  <c r="R87" i="3"/>
  <c r="O87" i="3"/>
  <c r="Q87" i="3" s="1"/>
  <c r="N97" i="3"/>
  <c r="AC105" i="3"/>
  <c r="AC112" i="3" s="1"/>
  <c r="O108" i="3"/>
  <c r="Q108" i="3" s="1"/>
  <c r="AC109" i="3"/>
  <c r="AC116" i="3" s="1"/>
  <c r="M115" i="3"/>
  <c r="E152" i="3"/>
  <c r="P169" i="3"/>
  <c r="F231" i="3"/>
  <c r="G16" i="3"/>
  <c r="E15" i="3"/>
  <c r="J144" i="3"/>
  <c r="I144" i="3"/>
  <c r="H144" i="3"/>
  <c r="G144" i="3"/>
  <c r="R142" i="3"/>
  <c r="E63" i="2"/>
  <c r="E70" i="2" s="1"/>
  <c r="H14" i="2"/>
  <c r="N23" i="2"/>
  <c r="I30" i="2"/>
  <c r="G33" i="2"/>
  <c r="I48" i="2"/>
  <c r="G51" i="2"/>
  <c r="I70" i="2"/>
  <c r="G53" i="2"/>
  <c r="F56" i="2"/>
  <c r="F61" i="2"/>
  <c r="J60" i="2"/>
  <c r="AD105" i="3"/>
  <c r="K113" i="3"/>
  <c r="H131" i="3"/>
  <c r="AB170" i="3" s="1"/>
  <c r="G131" i="3"/>
  <c r="AA170" i="3" s="1"/>
  <c r="L170" i="3"/>
  <c r="AF166" i="3"/>
  <c r="AF173" i="3" s="1"/>
  <c r="E161" i="3"/>
  <c r="X169" i="3"/>
  <c r="H168" i="3"/>
  <c r="J173" i="3"/>
  <c r="J199" i="3"/>
  <c r="I199" i="3"/>
  <c r="H199" i="3"/>
  <c r="G199" i="3"/>
  <c r="F199" i="3"/>
  <c r="E198" i="3"/>
  <c r="R197" i="3"/>
  <c r="E188" i="3"/>
  <c r="J190" i="3" s="1"/>
  <c r="O197" i="3"/>
  <c r="Q197" i="3" s="1"/>
  <c r="K199" i="3"/>
  <c r="AB221" i="3"/>
  <c r="AB228" i="3" s="1"/>
  <c r="AB227" i="3"/>
  <c r="AB225" i="3"/>
  <c r="AB232" i="3" s="1"/>
  <c r="H248" i="3"/>
  <c r="O253" i="3"/>
  <c r="Q253" i="3" s="1"/>
  <c r="L254" i="3"/>
  <c r="E285" i="3"/>
  <c r="E271" i="3"/>
  <c r="R270" i="3"/>
  <c r="J289" i="3"/>
  <c r="AD283" i="3"/>
  <c r="AD290" i="3" s="1"/>
  <c r="L378" i="3"/>
  <c r="L379" i="3"/>
  <c r="K56" i="2"/>
  <c r="I67" i="2"/>
  <c r="K60" i="2"/>
  <c r="O97" i="3"/>
  <c r="Q97" i="3" s="1"/>
  <c r="AE116" i="3"/>
  <c r="H190" i="3"/>
  <c r="AD285" i="3"/>
  <c r="AD279" i="3"/>
  <c r="AD286" i="3" s="1"/>
  <c r="L190" i="3"/>
  <c r="I71" i="2"/>
  <c r="AE106" i="3"/>
  <c r="AE111" i="3"/>
  <c r="F131" i="3"/>
  <c r="Z170" i="3" s="1"/>
  <c r="F132" i="3"/>
  <c r="E173" i="3"/>
  <c r="O172" i="3"/>
  <c r="Q172" i="3" s="1"/>
  <c r="J208" i="3"/>
  <c r="I208" i="3"/>
  <c r="H208" i="3"/>
  <c r="G208" i="3"/>
  <c r="F208" i="3"/>
  <c r="E207" i="3"/>
  <c r="O207" i="3" s="1"/>
  <c r="Q207" i="3" s="1"/>
  <c r="R206" i="3"/>
  <c r="O206" i="3"/>
  <c r="Q206" i="3" s="1"/>
  <c r="L66" i="2"/>
  <c r="J14" i="2"/>
  <c r="J67" i="2" s="1"/>
  <c r="I15" i="2"/>
  <c r="K70" i="2"/>
  <c r="I53" i="2"/>
  <c r="J71" i="2"/>
  <c r="H56" i="2"/>
  <c r="H60" i="2"/>
  <c r="M60" i="2"/>
  <c r="M67" i="2" s="1"/>
  <c r="L28" i="3"/>
  <c r="Y53" i="3"/>
  <c r="AF46" i="3"/>
  <c r="L52" i="3"/>
  <c r="Z53" i="3"/>
  <c r="P56" i="3"/>
  <c r="R56" i="3" s="1"/>
  <c r="J73" i="3"/>
  <c r="J80" i="3"/>
  <c r="I80" i="3"/>
  <c r="H80" i="3"/>
  <c r="E72" i="3"/>
  <c r="H74" i="3" s="1"/>
  <c r="G80" i="3"/>
  <c r="O80" i="3" s="1"/>
  <c r="Q80" i="3" s="1"/>
  <c r="R78" i="3"/>
  <c r="O78" i="3"/>
  <c r="Q78" i="3" s="1"/>
  <c r="L114" i="3"/>
  <c r="G115" i="3"/>
  <c r="G132" i="3"/>
  <c r="AA164" i="3"/>
  <c r="AA169" i="3"/>
  <c r="AA173" i="3"/>
  <c r="N197" i="3"/>
  <c r="L208" i="3"/>
  <c r="E230" i="3"/>
  <c r="L232" i="3" s="1"/>
  <c r="J217" i="3"/>
  <c r="I217" i="3"/>
  <c r="H217" i="3"/>
  <c r="G217" i="3"/>
  <c r="E227" i="3"/>
  <c r="I229" i="3" s="1"/>
  <c r="F217" i="3"/>
  <c r="O217" i="3" s="1"/>
  <c r="Q217" i="3" s="1"/>
  <c r="E216" i="3"/>
  <c r="R215" i="3"/>
  <c r="O215" i="3"/>
  <c r="Q215" i="3" s="1"/>
  <c r="K217" i="3"/>
  <c r="AD221" i="3"/>
  <c r="AD228" i="3" s="1"/>
  <c r="AD227" i="3"/>
  <c r="AD232" i="3"/>
  <c r="P227" i="3"/>
  <c r="AD224" i="3"/>
  <c r="AD231" i="3" s="1"/>
  <c r="J228" i="3"/>
  <c r="J247" i="3"/>
  <c r="N270" i="3"/>
  <c r="N396" i="3"/>
  <c r="E18" i="3"/>
  <c r="F19" i="3"/>
  <c r="O20" i="3"/>
  <c r="Q20" i="3" s="1"/>
  <c r="E27" i="3"/>
  <c r="F28" i="3"/>
  <c r="O28" i="3" s="1"/>
  <c r="Q28" i="3" s="1"/>
  <c r="O29" i="3"/>
  <c r="Q29" i="3" s="1"/>
  <c r="E36" i="3"/>
  <c r="F37" i="3"/>
  <c r="O38" i="3"/>
  <c r="Q38" i="3" s="1"/>
  <c r="E45" i="3"/>
  <c r="F46" i="3"/>
  <c r="J49" i="3"/>
  <c r="H52" i="3"/>
  <c r="O52" i="3" s="1"/>
  <c r="Q52" i="3" s="1"/>
  <c r="AA53" i="3"/>
  <c r="G58" i="3"/>
  <c r="G73" i="3"/>
  <c r="H83" i="3"/>
  <c r="O83" i="3" s="1"/>
  <c r="Q83" i="3" s="1"/>
  <c r="H92" i="3"/>
  <c r="O92" i="3" s="1"/>
  <c r="Q92" i="3" s="1"/>
  <c r="L98" i="3"/>
  <c r="H101" i="3"/>
  <c r="Y104" i="3"/>
  <c r="Z106" i="3" s="1"/>
  <c r="H107" i="3"/>
  <c r="O107" i="3" s="1"/>
  <c r="Q107" i="3" s="1"/>
  <c r="F110" i="3"/>
  <c r="I113" i="3"/>
  <c r="L167" i="3"/>
  <c r="I173" i="3"/>
  <c r="K174" i="3"/>
  <c r="L217" i="3"/>
  <c r="R221" i="3"/>
  <c r="L223" i="3"/>
  <c r="R258" i="3"/>
  <c r="R261" i="3"/>
  <c r="L286" i="3"/>
  <c r="L287" i="3"/>
  <c r="AF282" i="3"/>
  <c r="AF289" i="3" s="1"/>
  <c r="R276" i="3"/>
  <c r="Z279" i="3"/>
  <c r="Z286" i="3" s="1"/>
  <c r="X289" i="3"/>
  <c r="AE285" i="3"/>
  <c r="I290" i="3"/>
  <c r="J364" i="3"/>
  <c r="O27" i="5"/>
  <c r="L36" i="5"/>
  <c r="Y26" i="5"/>
  <c r="AE26" i="5" s="1"/>
  <c r="F26" i="5"/>
  <c r="N26" i="5"/>
  <c r="L34" i="5"/>
  <c r="W34" i="9"/>
  <c r="W25" i="9"/>
  <c r="H19" i="3"/>
  <c r="H28" i="3"/>
  <c r="H37" i="3"/>
  <c r="L43" i="3"/>
  <c r="H46" i="3"/>
  <c r="AA48" i="3"/>
  <c r="AA55" i="3" s="1"/>
  <c r="L49" i="3"/>
  <c r="J52" i="3"/>
  <c r="L53" i="3"/>
  <c r="AC53" i="3"/>
  <c r="I58" i="3"/>
  <c r="E76" i="3"/>
  <c r="F77" i="3"/>
  <c r="O77" i="3" s="1"/>
  <c r="Q77" i="3" s="1"/>
  <c r="J83" i="3"/>
  <c r="E85" i="3"/>
  <c r="F86" i="3"/>
  <c r="J92" i="3"/>
  <c r="E94" i="3"/>
  <c r="F95" i="3"/>
  <c r="J101" i="3"/>
  <c r="O101" i="3" s="1"/>
  <c r="Q101" i="3" s="1"/>
  <c r="E103" i="3"/>
  <c r="F104" i="3"/>
  <c r="J107" i="3"/>
  <c r="H110" i="3"/>
  <c r="E114" i="3"/>
  <c r="J138" i="3"/>
  <c r="O138" i="3" s="1"/>
  <c r="Q138" i="3" s="1"/>
  <c r="E140" i="3"/>
  <c r="O140" i="3" s="1"/>
  <c r="Q140" i="3" s="1"/>
  <c r="F141" i="3"/>
  <c r="J147" i="3"/>
  <c r="O147" i="3" s="1"/>
  <c r="Q147" i="3" s="1"/>
  <c r="E149" i="3"/>
  <c r="O149" i="3" s="1"/>
  <c r="Q149" i="3" s="1"/>
  <c r="F150" i="3"/>
  <c r="J156" i="3"/>
  <c r="O156" i="3" s="1"/>
  <c r="Q156" i="3" s="1"/>
  <c r="E158" i="3"/>
  <c r="O158" i="3" s="1"/>
  <c r="Q158" i="3" s="1"/>
  <c r="F159" i="3"/>
  <c r="AD163" i="3"/>
  <c r="AD170" i="3" s="1"/>
  <c r="L164" i="3"/>
  <c r="F165" i="3"/>
  <c r="E169" i="3"/>
  <c r="L171" i="3" s="1"/>
  <c r="M189" i="3"/>
  <c r="AG228" i="3" s="1"/>
  <c r="J193" i="3"/>
  <c r="E195" i="3"/>
  <c r="O195" i="3" s="1"/>
  <c r="Q195" i="3" s="1"/>
  <c r="F196" i="3"/>
  <c r="J202" i="3"/>
  <c r="O202" i="3" s="1"/>
  <c r="Q202" i="3" s="1"/>
  <c r="E204" i="3"/>
  <c r="O204" i="3" s="1"/>
  <c r="Q204" i="3" s="1"/>
  <c r="F205" i="3"/>
  <c r="J211" i="3"/>
  <c r="O211" i="3" s="1"/>
  <c r="Q211" i="3" s="1"/>
  <c r="E213" i="3"/>
  <c r="O213" i="3" s="1"/>
  <c r="Q213" i="3" s="1"/>
  <c r="F214" i="3"/>
  <c r="O214" i="3" s="1"/>
  <c r="Q214" i="3" s="1"/>
  <c r="J220" i="3"/>
  <c r="O220" i="3" s="1"/>
  <c r="Q220" i="3" s="1"/>
  <c r="Z221" i="3"/>
  <c r="Z228" i="3" s="1"/>
  <c r="AB224" i="3"/>
  <c r="AB231" i="3" s="1"/>
  <c r="L226" i="3"/>
  <c r="E250" i="3"/>
  <c r="O250" i="3" s="1"/>
  <c r="Q250" i="3" s="1"/>
  <c r="F251" i="3"/>
  <c r="K257" i="3"/>
  <c r="O257" i="3" s="1"/>
  <c r="Q257" i="3" s="1"/>
  <c r="K260" i="3"/>
  <c r="O260" i="3" s="1"/>
  <c r="Q260" i="3" s="1"/>
  <c r="E268" i="3"/>
  <c r="O268" i="3" s="1"/>
  <c r="Q268" i="3" s="1"/>
  <c r="F269" i="3"/>
  <c r="L278" i="3"/>
  <c r="AG285" i="3"/>
  <c r="AB279" i="3"/>
  <c r="AB286" i="3" s="1"/>
  <c r="J315" i="3"/>
  <c r="I315" i="3"/>
  <c r="H315" i="3"/>
  <c r="G315" i="3"/>
  <c r="F315" i="3"/>
  <c r="E314" i="3"/>
  <c r="E304" i="3"/>
  <c r="N313" i="3"/>
  <c r="N314" i="3" s="1"/>
  <c r="O318" i="3"/>
  <c r="Q318" i="3" s="1"/>
  <c r="O319" i="3"/>
  <c r="Q319" i="3" s="1"/>
  <c r="L324" i="3"/>
  <c r="P343" i="3"/>
  <c r="AD340" i="3"/>
  <c r="AD347" i="3" s="1"/>
  <c r="Z395" i="3"/>
  <c r="Z402" i="3" s="1"/>
  <c r="X406" i="3"/>
  <c r="K52" i="3"/>
  <c r="J58" i="3"/>
  <c r="L72" i="3"/>
  <c r="G77" i="3"/>
  <c r="K83" i="3"/>
  <c r="G86" i="3"/>
  <c r="K92" i="3"/>
  <c r="G95" i="3"/>
  <c r="K101" i="3"/>
  <c r="G104" i="3"/>
  <c r="E106" i="3"/>
  <c r="O106" i="3" s="1"/>
  <c r="Q106" i="3" s="1"/>
  <c r="K107" i="3"/>
  <c r="I110" i="3"/>
  <c r="AA111" i="3"/>
  <c r="K138" i="3"/>
  <c r="G141" i="3"/>
  <c r="K147" i="3"/>
  <c r="G150" i="3"/>
  <c r="K156" i="3"/>
  <c r="G159" i="3"/>
  <c r="G165" i="3"/>
  <c r="H171" i="3"/>
  <c r="P188" i="3"/>
  <c r="R188" i="3" s="1"/>
  <c r="K193" i="3"/>
  <c r="O193" i="3" s="1"/>
  <c r="Q193" i="3" s="1"/>
  <c r="G196" i="3"/>
  <c r="K202" i="3"/>
  <c r="G205" i="3"/>
  <c r="K211" i="3"/>
  <c r="G214" i="3"/>
  <c r="K220" i="3"/>
  <c r="AF220" i="3"/>
  <c r="AA221" i="3"/>
  <c r="AA228" i="3" s="1"/>
  <c r="AE227" i="3"/>
  <c r="G251" i="3"/>
  <c r="L260" i="3"/>
  <c r="K266" i="3"/>
  <c r="O266" i="3" s="1"/>
  <c r="Q266" i="3" s="1"/>
  <c r="G269" i="3"/>
  <c r="AC279" i="3"/>
  <c r="AC286" i="3" s="1"/>
  <c r="J324" i="3"/>
  <c r="I324" i="3"/>
  <c r="H324" i="3"/>
  <c r="G324" i="3"/>
  <c r="F324" i="3"/>
  <c r="E323" i="3"/>
  <c r="N322" i="3"/>
  <c r="N323" i="3" s="1"/>
  <c r="K345" i="3"/>
  <c r="AE340" i="3"/>
  <c r="AE347" i="3" s="1"/>
  <c r="K344" i="3"/>
  <c r="P346" i="3"/>
  <c r="F347" i="3"/>
  <c r="J370" i="3"/>
  <c r="I370" i="3"/>
  <c r="H370" i="3"/>
  <c r="G370" i="3"/>
  <c r="F370" i="3"/>
  <c r="E369" i="3"/>
  <c r="O368" i="3"/>
  <c r="Q368" i="3" s="1"/>
  <c r="N368" i="3"/>
  <c r="N369" i="3" s="1"/>
  <c r="AA395" i="3"/>
  <c r="AA402" i="3" s="1"/>
  <c r="F403" i="3"/>
  <c r="P401" i="3"/>
  <c r="R401" i="3" s="1"/>
  <c r="Z398" i="3"/>
  <c r="Z405" i="3" s="1"/>
  <c r="M421" i="3"/>
  <c r="I421" i="3"/>
  <c r="J19" i="3"/>
  <c r="E21" i="3"/>
  <c r="O21" i="3" s="1"/>
  <c r="Q21" i="3" s="1"/>
  <c r="F22" i="3"/>
  <c r="J28" i="3"/>
  <c r="E30" i="3"/>
  <c r="O30" i="3" s="1"/>
  <c r="Q30" i="3" s="1"/>
  <c r="F31" i="3"/>
  <c r="J37" i="3"/>
  <c r="E39" i="3"/>
  <c r="O39" i="3" s="1"/>
  <c r="Q39" i="3" s="1"/>
  <c r="F40" i="3"/>
  <c r="J46" i="3"/>
  <c r="AC48" i="3"/>
  <c r="AC55" i="3" s="1"/>
  <c r="AE53" i="3"/>
  <c r="H77" i="3"/>
  <c r="L83" i="3"/>
  <c r="H86" i="3"/>
  <c r="L92" i="3"/>
  <c r="H95" i="3"/>
  <c r="L101" i="3"/>
  <c r="H104" i="3"/>
  <c r="AA106" i="3"/>
  <c r="J110" i="3"/>
  <c r="AB111" i="3"/>
  <c r="H141" i="3"/>
  <c r="H150" i="3"/>
  <c r="L156" i="3"/>
  <c r="H159" i="3"/>
  <c r="H165" i="3"/>
  <c r="K281" i="3"/>
  <c r="J281" i="3"/>
  <c r="I281" i="3"/>
  <c r="H281" i="3"/>
  <c r="G281" i="3"/>
  <c r="F281" i="3"/>
  <c r="L280" i="3"/>
  <c r="X290" i="3"/>
  <c r="L362" i="3"/>
  <c r="L369" i="3"/>
  <c r="O374" i="3"/>
  <c r="Q374" i="3" s="1"/>
  <c r="AB395" i="3"/>
  <c r="AA398" i="3"/>
  <c r="AA405" i="3" s="1"/>
  <c r="G402" i="3"/>
  <c r="J422" i="3"/>
  <c r="I422" i="3"/>
  <c r="E421" i="3"/>
  <c r="O424" i="3"/>
  <c r="Q424" i="3" s="1"/>
  <c r="N433" i="3"/>
  <c r="K458" i="3"/>
  <c r="J458" i="3"/>
  <c r="Y452" i="3"/>
  <c r="I458" i="3"/>
  <c r="E457" i="3"/>
  <c r="H458" i="3"/>
  <c r="G458" i="3"/>
  <c r="N456" i="3"/>
  <c r="P14" i="3"/>
  <c r="R14" i="3" s="1"/>
  <c r="K19" i="3"/>
  <c r="G22" i="3"/>
  <c r="K28" i="3"/>
  <c r="G31" i="3"/>
  <c r="K37" i="3"/>
  <c r="G40" i="3"/>
  <c r="K46" i="3"/>
  <c r="I77" i="3"/>
  <c r="I86" i="3"/>
  <c r="I95" i="3"/>
  <c r="I104" i="3"/>
  <c r="AB106" i="3"/>
  <c r="K110" i="3"/>
  <c r="AC111" i="3"/>
  <c r="H116" i="3"/>
  <c r="AE279" i="3"/>
  <c r="AE286" i="3" s="1"/>
  <c r="AD289" i="3"/>
  <c r="E346" i="3"/>
  <c r="G348" i="3" s="1"/>
  <c r="J333" i="3"/>
  <c r="I333" i="3"/>
  <c r="H333" i="3"/>
  <c r="G333" i="3"/>
  <c r="F333" i="3"/>
  <c r="E332" i="3"/>
  <c r="O331" i="3"/>
  <c r="Q331" i="3" s="1"/>
  <c r="N331" i="3"/>
  <c r="E401" i="3"/>
  <c r="J388" i="3"/>
  <c r="I388" i="3"/>
  <c r="H388" i="3"/>
  <c r="G388" i="3"/>
  <c r="F388" i="3"/>
  <c r="E387" i="3"/>
  <c r="N386" i="3"/>
  <c r="O391" i="3"/>
  <c r="Q391" i="3" s="1"/>
  <c r="AC395" i="3"/>
  <c r="AC402" i="3" s="1"/>
  <c r="L425" i="3"/>
  <c r="L420" i="3"/>
  <c r="Z460" i="3"/>
  <c r="F223" i="3"/>
  <c r="Y278" i="3"/>
  <c r="AB280" i="3" s="1"/>
  <c r="AB287" i="3" s="1"/>
  <c r="L346" i="3"/>
  <c r="AF336" i="3"/>
  <c r="L332" i="3"/>
  <c r="O376" i="3"/>
  <c r="Q376" i="3" s="1"/>
  <c r="L401" i="3"/>
  <c r="L387" i="3"/>
  <c r="AF399" i="3"/>
  <c r="N424" i="3"/>
  <c r="O423" i="3"/>
  <c r="Q423" i="3" s="1"/>
  <c r="AA454" i="3"/>
  <c r="AA460" i="3"/>
  <c r="K463" i="3"/>
  <c r="AE457" i="3"/>
  <c r="AE464" i="3" s="1"/>
  <c r="V17" i="4"/>
  <c r="S8" i="4"/>
  <c r="V9" i="4" s="1"/>
  <c r="G16" i="4"/>
  <c r="J17" i="4" s="1"/>
  <c r="H61" i="2"/>
  <c r="N17" i="3"/>
  <c r="I22" i="3"/>
  <c r="N26" i="3"/>
  <c r="N27" i="3" s="1"/>
  <c r="I31" i="3"/>
  <c r="N35" i="3"/>
  <c r="N36" i="3" s="1"/>
  <c r="I40" i="3"/>
  <c r="N44" i="3"/>
  <c r="N45" i="3" s="1"/>
  <c r="N50" i="3"/>
  <c r="E53" i="3"/>
  <c r="R53" i="3" s="1"/>
  <c r="G55" i="3"/>
  <c r="K77" i="3"/>
  <c r="K86" i="3"/>
  <c r="K95" i="3"/>
  <c r="K104" i="3"/>
  <c r="AD106" i="3"/>
  <c r="K141" i="3"/>
  <c r="K150" i="3"/>
  <c r="K159" i="3"/>
  <c r="E164" i="3"/>
  <c r="O164" i="3" s="1"/>
  <c r="Q164" i="3" s="1"/>
  <c r="Z164" i="3"/>
  <c r="Z171" i="3" s="1"/>
  <c r="F174" i="3"/>
  <c r="G190" i="3"/>
  <c r="K196" i="3"/>
  <c r="K205" i="3"/>
  <c r="K214" i="3"/>
  <c r="G223" i="3"/>
  <c r="P246" i="3"/>
  <c r="R246" i="3" s="1"/>
  <c r="K251" i="3"/>
  <c r="K269" i="3"/>
  <c r="Z285" i="3"/>
  <c r="O279" i="3"/>
  <c r="Q279" i="3" s="1"/>
  <c r="AG279" i="3"/>
  <c r="AG286" i="3" s="1"/>
  <c r="AG289" i="3"/>
  <c r="AB290" i="3"/>
  <c r="L304" i="3"/>
  <c r="R331" i="3"/>
  <c r="R386" i="3"/>
  <c r="AE396" i="3"/>
  <c r="AB460" i="3"/>
  <c r="L463" i="3"/>
  <c r="AF457" i="3"/>
  <c r="T16" i="4"/>
  <c r="AA18" i="4"/>
  <c r="H18" i="4"/>
  <c r="K19" i="4" s="1"/>
  <c r="J22" i="3"/>
  <c r="J31" i="3"/>
  <c r="J40" i="3"/>
  <c r="F49" i="3"/>
  <c r="O49" i="3" s="1"/>
  <c r="Q49" i="3" s="1"/>
  <c r="O50" i="3"/>
  <c r="Q50" i="3" s="1"/>
  <c r="L77" i="3"/>
  <c r="L86" i="3"/>
  <c r="L95" i="3"/>
  <c r="L104" i="3"/>
  <c r="L132" i="3"/>
  <c r="L141" i="3"/>
  <c r="L150" i="3"/>
  <c r="L159" i="3"/>
  <c r="AB169" i="3"/>
  <c r="G174" i="3"/>
  <c r="Y220" i="3"/>
  <c r="N221" i="3"/>
  <c r="H223" i="3"/>
  <c r="F226" i="3"/>
  <c r="O226" i="3" s="1"/>
  <c r="Q226" i="3" s="1"/>
  <c r="E246" i="3"/>
  <c r="F248" i="3" s="1"/>
  <c r="I254" i="3"/>
  <c r="O254" i="3" s="1"/>
  <c r="Q254" i="3" s="1"/>
  <c r="N258" i="3"/>
  <c r="N261" i="3"/>
  <c r="N262" i="3" s="1"/>
  <c r="O262" i="3" s="1"/>
  <c r="Q262" i="3" s="1"/>
  <c r="L269" i="3"/>
  <c r="E288" i="3"/>
  <c r="K290" i="3" s="1"/>
  <c r="N276" i="3"/>
  <c r="N277" i="3" s="1"/>
  <c r="O277" i="3" s="1"/>
  <c r="Q277" i="3" s="1"/>
  <c r="AA280" i="3"/>
  <c r="AA285" i="3"/>
  <c r="AC290" i="3"/>
  <c r="AB337" i="3"/>
  <c r="AB344" i="3" s="1"/>
  <c r="J344" i="3"/>
  <c r="K348" i="3"/>
  <c r="O400" i="3"/>
  <c r="Q400" i="3" s="1"/>
  <c r="G49" i="3"/>
  <c r="N75" i="3"/>
  <c r="N84" i="3"/>
  <c r="N85" i="3" s="1"/>
  <c r="N93" i="3"/>
  <c r="N94" i="3" s="1"/>
  <c r="N102" i="3"/>
  <c r="O102" i="3" s="1"/>
  <c r="Q102" i="3" s="1"/>
  <c r="N108" i="3"/>
  <c r="R154" i="3"/>
  <c r="AC169" i="3"/>
  <c r="I223" i="3"/>
  <c r="G228" i="3"/>
  <c r="L288" i="3"/>
  <c r="AB285" i="3"/>
  <c r="E280" i="3"/>
  <c r="O280" i="3" s="1"/>
  <c r="Q280" i="3" s="1"/>
  <c r="K284" i="3"/>
  <c r="J284" i="3"/>
  <c r="I284" i="3"/>
  <c r="H284" i="3"/>
  <c r="G284" i="3"/>
  <c r="E283" i="3"/>
  <c r="F284" i="3"/>
  <c r="N282" i="3"/>
  <c r="AC337" i="3"/>
  <c r="AC344" i="3" s="1"/>
  <c r="AC338" i="3"/>
  <c r="AC345" i="3" s="1"/>
  <c r="AC343" i="3"/>
  <c r="O397" i="3"/>
  <c r="Q397" i="3" s="1"/>
  <c r="X405" i="3"/>
  <c r="L405" i="3"/>
  <c r="J421" i="3"/>
  <c r="K11" i="4"/>
  <c r="E82" i="3"/>
  <c r="O82" i="3" s="1"/>
  <c r="Q82" i="3" s="1"/>
  <c r="E100" i="3"/>
  <c r="O100" i="3" s="1"/>
  <c r="Q100" i="3" s="1"/>
  <c r="E137" i="3"/>
  <c r="O137" i="3" s="1"/>
  <c r="Q137" i="3" s="1"/>
  <c r="E146" i="3"/>
  <c r="O146" i="3" s="1"/>
  <c r="Q146" i="3" s="1"/>
  <c r="E155" i="3"/>
  <c r="O155" i="3" s="1"/>
  <c r="Q155" i="3" s="1"/>
  <c r="E192" i="3"/>
  <c r="O192" i="3" s="1"/>
  <c r="Q192" i="3" s="1"/>
  <c r="E201" i="3"/>
  <c r="O201" i="3" s="1"/>
  <c r="Q201" i="3" s="1"/>
  <c r="E210" i="3"/>
  <c r="O210" i="3" s="1"/>
  <c r="Q210" i="3" s="1"/>
  <c r="E219" i="3"/>
  <c r="O219" i="3" s="1"/>
  <c r="Q219" i="3" s="1"/>
  <c r="E265" i="3"/>
  <c r="O265" i="3" s="1"/>
  <c r="Q265" i="3" s="1"/>
  <c r="N273" i="3"/>
  <c r="L274" i="3"/>
  <c r="AC280" i="3"/>
  <c r="AC285" i="3"/>
  <c r="R279" i="3"/>
  <c r="AE283" i="3"/>
  <c r="AE290" i="3" s="1"/>
  <c r="P362" i="3"/>
  <c r="R362" i="3" s="1"/>
  <c r="H363" i="3"/>
  <c r="J379" i="3"/>
  <c r="I379" i="3"/>
  <c r="H379" i="3"/>
  <c r="G379" i="3"/>
  <c r="F379" i="3"/>
  <c r="E378" i="3"/>
  <c r="O378" i="3" s="1"/>
  <c r="Q378" i="3" s="1"/>
  <c r="O377" i="3"/>
  <c r="Q377" i="3" s="1"/>
  <c r="N377" i="3"/>
  <c r="N378" i="3" s="1"/>
  <c r="O382" i="3"/>
  <c r="Q382" i="3" s="1"/>
  <c r="L396" i="3"/>
  <c r="AF394" i="3"/>
  <c r="L397" i="3"/>
  <c r="O396" i="3"/>
  <c r="Q396" i="3" s="1"/>
  <c r="K421" i="3"/>
  <c r="I8" i="4"/>
  <c r="AH10" i="4"/>
  <c r="P285" i="3"/>
  <c r="R285" i="3" s="1"/>
  <c r="F287" i="3"/>
  <c r="I309" i="3"/>
  <c r="O309" i="3" s="1"/>
  <c r="Q309" i="3" s="1"/>
  <c r="I318" i="3"/>
  <c r="I327" i="3"/>
  <c r="O327" i="3" s="1"/>
  <c r="Q327" i="3" s="1"/>
  <c r="I336" i="3"/>
  <c r="O336" i="3" s="1"/>
  <c r="Q336" i="3" s="1"/>
  <c r="K342" i="3"/>
  <c r="L343" i="3"/>
  <c r="I373" i="3"/>
  <c r="O373" i="3" s="1"/>
  <c r="Q373" i="3" s="1"/>
  <c r="I382" i="3"/>
  <c r="I391" i="3"/>
  <c r="J403" i="3"/>
  <c r="AC459" i="3"/>
  <c r="AC453" i="3"/>
  <c r="AC460" i="3" s="1"/>
  <c r="L458" i="3"/>
  <c r="W17" i="4"/>
  <c r="L45" i="4"/>
  <c r="P19" i="6"/>
  <c r="Z18" i="6"/>
  <c r="G18" i="6"/>
  <c r="N18" i="6"/>
  <c r="Q39" i="6"/>
  <c r="Q42" i="6"/>
  <c r="Q48" i="6" s="1"/>
  <c r="K22" i="6"/>
  <c r="AD22" i="6"/>
  <c r="Q23" i="6"/>
  <c r="G287" i="3"/>
  <c r="J309" i="3"/>
  <c r="E311" i="3"/>
  <c r="F312" i="3"/>
  <c r="J318" i="3"/>
  <c r="E320" i="3"/>
  <c r="F321" i="3"/>
  <c r="J327" i="3"/>
  <c r="E329" i="3"/>
  <c r="F330" i="3"/>
  <c r="O330" i="3" s="1"/>
  <c r="Q330" i="3" s="1"/>
  <c r="J336" i="3"/>
  <c r="Z337" i="3"/>
  <c r="Z344" i="3" s="1"/>
  <c r="L342" i="3"/>
  <c r="AD343" i="3"/>
  <c r="I348" i="3"/>
  <c r="J373" i="3"/>
  <c r="J382" i="3"/>
  <c r="J391" i="3"/>
  <c r="Z401" i="3"/>
  <c r="E404" i="3"/>
  <c r="F422" i="3"/>
  <c r="O422" i="3" s="1"/>
  <c r="Q422" i="3" s="1"/>
  <c r="AD459" i="3"/>
  <c r="AD453" i="3"/>
  <c r="AD454" i="3"/>
  <c r="R456" i="3"/>
  <c r="P9" i="4"/>
  <c r="Q19" i="4"/>
  <c r="AJ14" i="5"/>
  <c r="AE32" i="7"/>
  <c r="W42" i="7"/>
  <c r="W48" i="7" s="1"/>
  <c r="H287" i="3"/>
  <c r="P304" i="3"/>
  <c r="K309" i="3"/>
  <c r="G312" i="3"/>
  <c r="K318" i="3"/>
  <c r="G321" i="3"/>
  <c r="K327" i="3"/>
  <c r="K336" i="3"/>
  <c r="AD338" i="3"/>
  <c r="AE343" i="3"/>
  <c r="J348" i="3"/>
  <c r="K373" i="3"/>
  <c r="K382" i="3"/>
  <c r="K391" i="3"/>
  <c r="Z396" i="3"/>
  <c r="AA401" i="3"/>
  <c r="AA406" i="3"/>
  <c r="G422" i="3"/>
  <c r="AE459" i="3"/>
  <c r="I460" i="3"/>
  <c r="U9" i="4"/>
  <c r="Y8" i="4"/>
  <c r="U19" i="4"/>
  <c r="T18" i="4"/>
  <c r="W19" i="4" s="1"/>
  <c r="F18" i="4"/>
  <c r="I19" i="4" s="1"/>
  <c r="Q23" i="4"/>
  <c r="AD22" i="4"/>
  <c r="K22" i="4"/>
  <c r="Q39" i="4"/>
  <c r="I35" i="4"/>
  <c r="O35" i="5"/>
  <c r="I287" i="3"/>
  <c r="L309" i="3"/>
  <c r="H312" i="3"/>
  <c r="L318" i="3"/>
  <c r="H321" i="3"/>
  <c r="L327" i="3"/>
  <c r="H330" i="3"/>
  <c r="L336" i="3"/>
  <c r="H367" i="3"/>
  <c r="O367" i="3" s="1"/>
  <c r="Q367" i="3" s="1"/>
  <c r="H376" i="3"/>
  <c r="H385" i="3"/>
  <c r="O385" i="3" s="1"/>
  <c r="Q385" i="3" s="1"/>
  <c r="L391" i="3"/>
  <c r="H394" i="3"/>
  <c r="AA396" i="3"/>
  <c r="J400" i="3"/>
  <c r="AB401" i="3"/>
  <c r="J402" i="3"/>
  <c r="H422" i="3"/>
  <c r="AG460" i="3"/>
  <c r="J11" i="4"/>
  <c r="V19" i="4"/>
  <c r="Z18" i="4"/>
  <c r="AF18" i="4" s="1"/>
  <c r="G18" i="4"/>
  <c r="J19" i="4" s="1"/>
  <c r="U40" i="4"/>
  <c r="L36" i="4"/>
  <c r="Y26" i="4"/>
  <c r="AE26" i="4" s="1"/>
  <c r="O27" i="4"/>
  <c r="F26" i="4"/>
  <c r="N26" i="4"/>
  <c r="N39" i="4" s="1"/>
  <c r="AD28" i="5"/>
  <c r="AJ28" i="5" s="1"/>
  <c r="K28" i="5"/>
  <c r="J287" i="3"/>
  <c r="P288" i="3"/>
  <c r="N307" i="3"/>
  <c r="I312" i="3"/>
  <c r="N316" i="3"/>
  <c r="N317" i="3" s="1"/>
  <c r="I321" i="3"/>
  <c r="N325" i="3"/>
  <c r="N326" i="3" s="1"/>
  <c r="I330" i="3"/>
  <c r="N334" i="3"/>
  <c r="N335" i="3" s="1"/>
  <c r="N340" i="3"/>
  <c r="AG343" i="3"/>
  <c r="F345" i="3"/>
  <c r="N371" i="3"/>
  <c r="N372" i="3" s="1"/>
  <c r="N380" i="3"/>
  <c r="N381" i="3" s="1"/>
  <c r="N389" i="3"/>
  <c r="AB396" i="3"/>
  <c r="AC401" i="3"/>
  <c r="H421" i="3"/>
  <c r="O429" i="3"/>
  <c r="Q429" i="3" s="1"/>
  <c r="H437" i="3"/>
  <c r="G437" i="3"/>
  <c r="F437" i="3"/>
  <c r="E436" i="3"/>
  <c r="N435" i="3"/>
  <c r="N436" i="3" s="1"/>
  <c r="K437" i="3"/>
  <c r="L460" i="3"/>
  <c r="AF456" i="3"/>
  <c r="L446" i="3"/>
  <c r="AD463" i="3"/>
  <c r="K460" i="3"/>
  <c r="W15" i="4"/>
  <c r="AD14" i="4"/>
  <c r="AJ14" i="4" s="1"/>
  <c r="K14" i="4"/>
  <c r="K15" i="4" s="1"/>
  <c r="P27" i="4"/>
  <c r="M36" i="4"/>
  <c r="Z26" i="4"/>
  <c r="AF26" i="4" s="1"/>
  <c r="G26" i="4"/>
  <c r="O37" i="4"/>
  <c r="AI14" i="5"/>
  <c r="T10" i="6"/>
  <c r="Z10" i="6"/>
  <c r="G10" i="6"/>
  <c r="V11" i="6"/>
  <c r="S8" i="6"/>
  <c r="V9" i="6" s="1"/>
  <c r="K287" i="3"/>
  <c r="F306" i="3"/>
  <c r="O307" i="3"/>
  <c r="Q307" i="3" s="1"/>
  <c r="J312" i="3"/>
  <c r="O316" i="3"/>
  <c r="Q316" i="3" s="1"/>
  <c r="J321" i="3"/>
  <c r="J330" i="3"/>
  <c r="F339" i="3"/>
  <c r="E343" i="3"/>
  <c r="O371" i="3"/>
  <c r="Q371" i="3" s="1"/>
  <c r="O380" i="3"/>
  <c r="Q380" i="3" s="1"/>
  <c r="O389" i="3"/>
  <c r="Q389" i="3" s="1"/>
  <c r="AD401" i="3"/>
  <c r="G405" i="3"/>
  <c r="I406" i="3"/>
  <c r="AD406" i="3"/>
  <c r="L436" i="3"/>
  <c r="L437" i="3"/>
  <c r="N439" i="3"/>
  <c r="O438" i="3"/>
  <c r="Q438" i="3" s="1"/>
  <c r="N445" i="3"/>
  <c r="AC464" i="3"/>
  <c r="M460" i="3"/>
  <c r="W8" i="4"/>
  <c r="W13" i="4"/>
  <c r="AE14" i="4"/>
  <c r="O40" i="4"/>
  <c r="O46" i="4" s="1"/>
  <c r="J11" i="5"/>
  <c r="W11" i="6"/>
  <c r="W8" i="6"/>
  <c r="F290" i="3"/>
  <c r="G306" i="3"/>
  <c r="K312" i="3"/>
  <c r="K321" i="3"/>
  <c r="K330" i="3"/>
  <c r="G339" i="3"/>
  <c r="H345" i="3"/>
  <c r="K367" i="3"/>
  <c r="K376" i="3"/>
  <c r="K385" i="3"/>
  <c r="K394" i="3"/>
  <c r="O394" i="3" s="1"/>
  <c r="Q394" i="3" s="1"/>
  <c r="AD396" i="3"/>
  <c r="AE401" i="3"/>
  <c r="J406" i="3"/>
  <c r="AE406" i="3"/>
  <c r="K422" i="3"/>
  <c r="R435" i="3"/>
  <c r="O452" i="3"/>
  <c r="Q452" i="3" s="1"/>
  <c r="AD464" i="3"/>
  <c r="W11" i="4"/>
  <c r="AA10" i="4"/>
  <c r="AG10" i="4" s="1"/>
  <c r="AE12" i="4"/>
  <c r="AF14" i="4"/>
  <c r="Q17" i="4"/>
  <c r="AA16" i="4"/>
  <c r="AG16" i="4" s="1"/>
  <c r="H16" i="4"/>
  <c r="Q21" i="4"/>
  <c r="AD20" i="4"/>
  <c r="K20" i="4"/>
  <c r="J42" i="4"/>
  <c r="J48" i="4" s="1"/>
  <c r="AD10" i="5"/>
  <c r="Q8" i="5"/>
  <c r="K10" i="5"/>
  <c r="G290" i="3"/>
  <c r="H306" i="3"/>
  <c r="L312" i="3"/>
  <c r="L321" i="3"/>
  <c r="L330" i="3"/>
  <c r="Y336" i="3"/>
  <c r="AE338" i="3" s="1"/>
  <c r="N337" i="3"/>
  <c r="N338" i="3" s="1"/>
  <c r="O338" i="3" s="1"/>
  <c r="Q338" i="3" s="1"/>
  <c r="H339" i="3"/>
  <c r="F342" i="3"/>
  <c r="O342" i="3" s="1"/>
  <c r="Q342" i="3" s="1"/>
  <c r="E362" i="3"/>
  <c r="L367" i="3"/>
  <c r="L376" i="3"/>
  <c r="L385" i="3"/>
  <c r="L394" i="3"/>
  <c r="H428" i="3"/>
  <c r="G428" i="3"/>
  <c r="O428" i="3" s="1"/>
  <c r="Q428" i="3" s="1"/>
  <c r="O426" i="3"/>
  <c r="Q426" i="3" s="1"/>
  <c r="O430" i="3"/>
  <c r="Q430" i="3" s="1"/>
  <c r="AF12" i="4"/>
  <c r="D8" i="4"/>
  <c r="U21" i="4"/>
  <c r="Y20" i="4"/>
  <c r="T20" i="4"/>
  <c r="W21" i="4" s="1"/>
  <c r="F20" i="4"/>
  <c r="I21" i="4" s="1"/>
  <c r="L34" i="4"/>
  <c r="U31" i="4"/>
  <c r="T30" i="4"/>
  <c r="W31" i="4" s="1"/>
  <c r="I17" i="5"/>
  <c r="I306" i="3"/>
  <c r="N310" i="3"/>
  <c r="N311" i="3" s="1"/>
  <c r="N319" i="3"/>
  <c r="N320" i="3" s="1"/>
  <c r="N328" i="3"/>
  <c r="O328" i="3" s="1"/>
  <c r="Q328" i="3" s="1"/>
  <c r="O337" i="3"/>
  <c r="Q337" i="3" s="1"/>
  <c r="I339" i="3"/>
  <c r="E341" i="3"/>
  <c r="G342" i="3"/>
  <c r="N365" i="3"/>
  <c r="N374" i="3"/>
  <c r="N375" i="3" s="1"/>
  <c r="O375" i="3" s="1"/>
  <c r="Q375" i="3" s="1"/>
  <c r="N383" i="3"/>
  <c r="N384" i="3" s="1"/>
  <c r="O384" i="3" s="1"/>
  <c r="Q384" i="3" s="1"/>
  <c r="N392" i="3"/>
  <c r="N393" i="3" s="1"/>
  <c r="O393" i="3" s="1"/>
  <c r="Q393" i="3" s="1"/>
  <c r="N398" i="3"/>
  <c r="X459" i="3"/>
  <c r="AC454" i="3"/>
  <c r="AC461" i="3" s="1"/>
  <c r="E39" i="4"/>
  <c r="E45" i="4" s="1"/>
  <c r="P25" i="4"/>
  <c r="Z24" i="4"/>
  <c r="AF24" i="4" s="1"/>
  <c r="G24" i="4"/>
  <c r="Z30" i="4"/>
  <c r="S34" i="4"/>
  <c r="S42" i="4" s="1"/>
  <c r="V31" i="4"/>
  <c r="M34" i="4"/>
  <c r="AI12" i="5"/>
  <c r="E308" i="3"/>
  <c r="E317" i="3"/>
  <c r="O317" i="3" s="1"/>
  <c r="Q317" i="3" s="1"/>
  <c r="E326" i="3"/>
  <c r="O326" i="3" s="1"/>
  <c r="Q326" i="3" s="1"/>
  <c r="E335" i="3"/>
  <c r="O335" i="3" s="1"/>
  <c r="Q335" i="3" s="1"/>
  <c r="E372" i="3"/>
  <c r="O372" i="3" s="1"/>
  <c r="Q372" i="3" s="1"/>
  <c r="E381" i="3"/>
  <c r="O381" i="3" s="1"/>
  <c r="Q381" i="3" s="1"/>
  <c r="E390" i="3"/>
  <c r="K425" i="3"/>
  <c r="I425" i="3"/>
  <c r="H425" i="3"/>
  <c r="G425" i="3"/>
  <c r="F425" i="3"/>
  <c r="O439" i="3"/>
  <c r="Q439" i="3" s="1"/>
  <c r="Z454" i="3"/>
  <c r="I45" i="4"/>
  <c r="AA32" i="4"/>
  <c r="AG32" i="4" s="1"/>
  <c r="H32" i="4"/>
  <c r="K33" i="4" s="1"/>
  <c r="Q33" i="4"/>
  <c r="O42" i="4"/>
  <c r="O48" i="4" s="1"/>
  <c r="AB34" i="4"/>
  <c r="AH34" i="4" s="1"/>
  <c r="O35" i="4"/>
  <c r="J8" i="5"/>
  <c r="I39" i="5"/>
  <c r="I48" i="5" s="1"/>
  <c r="I23" i="5"/>
  <c r="AH22" i="5"/>
  <c r="O444" i="3"/>
  <c r="Q444" i="3" s="1"/>
  <c r="E459" i="3"/>
  <c r="AB8" i="4"/>
  <c r="AH8" i="4" s="1"/>
  <c r="D45" i="4"/>
  <c r="Q42" i="4"/>
  <c r="Q48" i="4" s="1"/>
  <c r="AD34" i="4"/>
  <c r="W43" i="4"/>
  <c r="W49" i="4" s="1"/>
  <c r="J21" i="5"/>
  <c r="L39" i="5"/>
  <c r="M36" i="5"/>
  <c r="Z26" i="5"/>
  <c r="AF26" i="5" s="1"/>
  <c r="G26" i="5"/>
  <c r="I33" i="5"/>
  <c r="AD30" i="6"/>
  <c r="AJ30" i="6" s="1"/>
  <c r="K30" i="6"/>
  <c r="AF452" i="3"/>
  <c r="AE454" i="3"/>
  <c r="AE461" i="3" s="1"/>
  <c r="AC8" i="4"/>
  <c r="AI8" i="4" s="1"/>
  <c r="S39" i="4"/>
  <c r="S45" i="4" s="1"/>
  <c r="R34" i="4"/>
  <c r="R42" i="4" s="1"/>
  <c r="R48" i="4" s="1"/>
  <c r="I29" i="4"/>
  <c r="Q36" i="4"/>
  <c r="AH16" i="5"/>
  <c r="H20" i="5"/>
  <c r="K26" i="5"/>
  <c r="Q34" i="5"/>
  <c r="Q36" i="5"/>
  <c r="U9" i="7"/>
  <c r="Y16" i="7"/>
  <c r="AE16" i="7" s="1"/>
  <c r="F16" i="7"/>
  <c r="I17" i="7" s="1"/>
  <c r="N16" i="7"/>
  <c r="O17" i="7"/>
  <c r="J431" i="3"/>
  <c r="O431" i="3" s="1"/>
  <c r="Q431" i="3" s="1"/>
  <c r="E433" i="3"/>
  <c r="F434" i="3"/>
  <c r="J440" i="3"/>
  <c r="O440" i="3" s="1"/>
  <c r="Q440" i="3" s="1"/>
  <c r="H443" i="3"/>
  <c r="O443" i="3" s="1"/>
  <c r="Q443" i="3" s="1"/>
  <c r="L452" i="3"/>
  <c r="F460" i="3"/>
  <c r="I461" i="3"/>
  <c r="Q8" i="4"/>
  <c r="P11" i="4"/>
  <c r="K12" i="4"/>
  <c r="K8" i="4" s="1"/>
  <c r="AA14" i="4"/>
  <c r="AG14" i="4" s="1"/>
  <c r="Z16" i="4"/>
  <c r="AF16" i="4" s="1"/>
  <c r="Y18" i="4"/>
  <c r="AE18" i="4" s="1"/>
  <c r="G20" i="4"/>
  <c r="F22" i="4"/>
  <c r="T22" i="4"/>
  <c r="H22" i="4" s="1"/>
  <c r="AI22" i="4"/>
  <c r="E34" i="4"/>
  <c r="E42" i="4" s="1"/>
  <c r="AH24" i="4"/>
  <c r="R36" i="4"/>
  <c r="R43" i="4" s="1"/>
  <c r="R49" i="4" s="1"/>
  <c r="J29" i="4"/>
  <c r="S36" i="4"/>
  <c r="S43" i="4" s="1"/>
  <c r="P45" i="4"/>
  <c r="T10" i="5"/>
  <c r="K14" i="5"/>
  <c r="N16" i="5"/>
  <c r="O17" i="5"/>
  <c r="AI20" i="5"/>
  <c r="AA22" i="5"/>
  <c r="AG22" i="5" s="1"/>
  <c r="H22" i="5"/>
  <c r="P25" i="5"/>
  <c r="M39" i="5"/>
  <c r="Z24" i="5"/>
  <c r="G24" i="5"/>
  <c r="J25" i="5" s="1"/>
  <c r="M34" i="5"/>
  <c r="T26" i="5"/>
  <c r="W27" i="5" s="1"/>
  <c r="U27" i="5"/>
  <c r="Y32" i="5"/>
  <c r="AE32" i="5" s="1"/>
  <c r="F32" i="5"/>
  <c r="N32" i="5"/>
  <c r="O33" i="5"/>
  <c r="U42" i="5"/>
  <c r="U48" i="5" s="1"/>
  <c r="U35" i="5"/>
  <c r="O43" i="5"/>
  <c r="O49" i="5" s="1"/>
  <c r="O37" i="5"/>
  <c r="Z16" i="7"/>
  <c r="G16" i="7"/>
  <c r="P17" i="7"/>
  <c r="K431" i="3"/>
  <c r="G434" i="3"/>
  <c r="K440" i="3"/>
  <c r="I443" i="3"/>
  <c r="N447" i="3"/>
  <c r="N459" i="3" s="1"/>
  <c r="G455" i="3"/>
  <c r="G460" i="3"/>
  <c r="P462" i="3"/>
  <c r="R8" i="4"/>
  <c r="R45" i="4" s="1"/>
  <c r="G22" i="4"/>
  <c r="F24" i="4"/>
  <c r="F34" i="4" s="1"/>
  <c r="T24" i="4"/>
  <c r="N28" i="4"/>
  <c r="O29" i="4"/>
  <c r="Y28" i="4"/>
  <c r="AE28" i="4" s="1"/>
  <c r="I31" i="4"/>
  <c r="Y32" i="4"/>
  <c r="U33" i="4"/>
  <c r="P37" i="4"/>
  <c r="U15" i="5"/>
  <c r="Y14" i="5"/>
  <c r="AE14" i="5" s="1"/>
  <c r="AJ18" i="5"/>
  <c r="Q21" i="5"/>
  <c r="AD20" i="5"/>
  <c r="AJ20" i="5" s="1"/>
  <c r="K20" i="5"/>
  <c r="Q39" i="5"/>
  <c r="Q23" i="5"/>
  <c r="AD22" i="5"/>
  <c r="AJ22" i="5" s="1"/>
  <c r="K22" i="5"/>
  <c r="N24" i="5"/>
  <c r="AI30" i="5"/>
  <c r="V35" i="5"/>
  <c r="AA12" i="6"/>
  <c r="H12" i="6"/>
  <c r="Q13" i="6"/>
  <c r="AA20" i="6"/>
  <c r="H20" i="6"/>
  <c r="G34" i="6"/>
  <c r="G42" i="6" s="1"/>
  <c r="I42" i="6"/>
  <c r="I48" i="6" s="1"/>
  <c r="L431" i="3"/>
  <c r="H434" i="3"/>
  <c r="L440" i="3"/>
  <c r="E445" i="3"/>
  <c r="O445" i="3" s="1"/>
  <c r="Q445" i="3" s="1"/>
  <c r="O447" i="3"/>
  <c r="Q447" i="3" s="1"/>
  <c r="H455" i="3"/>
  <c r="Z459" i="3"/>
  <c r="K461" i="3"/>
  <c r="E462" i="3"/>
  <c r="U11" i="4"/>
  <c r="AD12" i="4"/>
  <c r="K16" i="4"/>
  <c r="K17" i="4" s="1"/>
  <c r="Y22" i="4"/>
  <c r="AE22" i="4" s="1"/>
  <c r="W42" i="4"/>
  <c r="W48" i="4" s="1"/>
  <c r="AC8" i="5"/>
  <c r="AI8" i="5" s="1"/>
  <c r="AE10" i="5"/>
  <c r="V11" i="5"/>
  <c r="Q17" i="5"/>
  <c r="AD16" i="5"/>
  <c r="AJ16" i="5" s="1"/>
  <c r="K16" i="5"/>
  <c r="AJ30" i="5"/>
  <c r="R36" i="5"/>
  <c r="O45" i="5"/>
  <c r="K13" i="6"/>
  <c r="K20" i="6"/>
  <c r="Q21" i="6"/>
  <c r="AD20" i="6"/>
  <c r="AJ20" i="6" s="1"/>
  <c r="K34" i="6"/>
  <c r="I434" i="3"/>
  <c r="G446" i="3"/>
  <c r="N450" i="3"/>
  <c r="AE453" i="3"/>
  <c r="AE460" i="3" s="1"/>
  <c r="I455" i="3"/>
  <c r="AA459" i="3"/>
  <c r="F464" i="3"/>
  <c r="N12" i="4"/>
  <c r="O19" i="4"/>
  <c r="Z22" i="4"/>
  <c r="AF22" i="4" s="1"/>
  <c r="Y24" i="4"/>
  <c r="AE24" i="4" s="1"/>
  <c r="I25" i="4"/>
  <c r="M8" i="5"/>
  <c r="Z10" i="5"/>
  <c r="AF10" i="5" s="1"/>
  <c r="V13" i="5"/>
  <c r="Z12" i="5"/>
  <c r="T14" i="5"/>
  <c r="AA14" i="5" s="1"/>
  <c r="Q15" i="5"/>
  <c r="S39" i="5"/>
  <c r="S45" i="5" s="1"/>
  <c r="G22" i="5"/>
  <c r="R34" i="5"/>
  <c r="T24" i="5"/>
  <c r="W25" i="5" s="1"/>
  <c r="F24" i="5"/>
  <c r="U25" i="5"/>
  <c r="AE30" i="5"/>
  <c r="S43" i="5"/>
  <c r="P40" i="5"/>
  <c r="W33" i="6"/>
  <c r="AA32" i="6"/>
  <c r="AG32" i="6" s="1"/>
  <c r="H32" i="6"/>
  <c r="H446" i="3"/>
  <c r="AD16" i="4"/>
  <c r="AJ16" i="4" s="1"/>
  <c r="J45" i="4"/>
  <c r="Q27" i="4"/>
  <c r="Y30" i="4"/>
  <c r="AE30" i="4" s="1"/>
  <c r="AI32" i="4"/>
  <c r="I8" i="5"/>
  <c r="W13" i="5"/>
  <c r="AD12" i="5"/>
  <c r="AJ12" i="5" s="1"/>
  <c r="V17" i="5"/>
  <c r="G16" i="5"/>
  <c r="J17" i="5" s="1"/>
  <c r="U19" i="5"/>
  <c r="T18" i="5"/>
  <c r="F18" i="5"/>
  <c r="I19" i="5" s="1"/>
  <c r="T39" i="5"/>
  <c r="W23" i="5"/>
  <c r="S34" i="5"/>
  <c r="S42" i="5" s="1"/>
  <c r="V25" i="5"/>
  <c r="Z30" i="5"/>
  <c r="AF30" i="5" s="1"/>
  <c r="G30" i="5"/>
  <c r="J31" i="5" s="1"/>
  <c r="P31" i="5"/>
  <c r="U45" i="5"/>
  <c r="U40" i="5"/>
  <c r="AF14" i="6"/>
  <c r="T28" i="6"/>
  <c r="V29" i="6"/>
  <c r="S34" i="6"/>
  <c r="S39" i="6"/>
  <c r="S45" i="6" s="1"/>
  <c r="Q25" i="7"/>
  <c r="M48" i="7"/>
  <c r="I446" i="3"/>
  <c r="G449" i="3"/>
  <c r="O449" i="3" s="1"/>
  <c r="Q449" i="3" s="1"/>
  <c r="O453" i="3"/>
  <c r="Q453" i="3" s="1"/>
  <c r="K455" i="3"/>
  <c r="AA457" i="3"/>
  <c r="AA464" i="3" s="1"/>
  <c r="AD18" i="4"/>
  <c r="AJ18" i="4" s="1"/>
  <c r="I36" i="4"/>
  <c r="U27" i="4"/>
  <c r="G30" i="4"/>
  <c r="J31" i="4" s="1"/>
  <c r="AJ32" i="4"/>
  <c r="AC34" i="4"/>
  <c r="AI34" i="4" s="1"/>
  <c r="G12" i="5"/>
  <c r="J13" i="5" s="1"/>
  <c r="Z14" i="5"/>
  <c r="T16" i="5"/>
  <c r="D45" i="5"/>
  <c r="W40" i="5"/>
  <c r="W45" i="5"/>
  <c r="AD26" i="5"/>
  <c r="AJ26" i="5" s="1"/>
  <c r="Y28" i="5"/>
  <c r="F28" i="5"/>
  <c r="I29" i="5" s="1"/>
  <c r="AF28" i="5"/>
  <c r="N30" i="5"/>
  <c r="V45" i="5"/>
  <c r="AA10" i="6"/>
  <c r="AG10" i="6" s="1"/>
  <c r="H10" i="6"/>
  <c r="V45" i="6"/>
  <c r="I39" i="7"/>
  <c r="I23" i="7"/>
  <c r="J23" i="7"/>
  <c r="O40" i="7"/>
  <c r="J446" i="3"/>
  <c r="E448" i="3"/>
  <c r="H449" i="3"/>
  <c r="F10" i="4"/>
  <c r="I11" i="4" s="1"/>
  <c r="K24" i="4"/>
  <c r="AJ24" i="4" s="1"/>
  <c r="J27" i="4"/>
  <c r="T28" i="4"/>
  <c r="W29" i="4" s="1"/>
  <c r="P29" i="4"/>
  <c r="N30" i="4"/>
  <c r="F32" i="4"/>
  <c r="I33" i="4" s="1"/>
  <c r="J36" i="4"/>
  <c r="AC36" i="4"/>
  <c r="AI36" i="4" s="1"/>
  <c r="H12" i="5"/>
  <c r="K13" i="5" s="1"/>
  <c r="AA12" i="5"/>
  <c r="F14" i="5"/>
  <c r="I15" i="5" s="1"/>
  <c r="W17" i="5"/>
  <c r="AA20" i="5"/>
  <c r="AG20" i="5" s="1"/>
  <c r="E45" i="5"/>
  <c r="Z22" i="5"/>
  <c r="AF22" i="5" s="1"/>
  <c r="E42" i="5"/>
  <c r="E48" i="5" s="1"/>
  <c r="Y24" i="5"/>
  <c r="AE24" i="5" s="1"/>
  <c r="O29" i="5"/>
  <c r="AB36" i="5"/>
  <c r="AH36" i="5" s="1"/>
  <c r="Q11" i="6"/>
  <c r="AD10" i="6"/>
  <c r="AJ10" i="6" s="1"/>
  <c r="Q8" i="6"/>
  <c r="K10" i="6"/>
  <c r="P11" i="7"/>
  <c r="Z10" i="7"/>
  <c r="AF10" i="7" s="1"/>
  <c r="M8" i="7"/>
  <c r="Z8" i="7" s="1"/>
  <c r="G10" i="7"/>
  <c r="N10" i="7"/>
  <c r="P21" i="8"/>
  <c r="Z20" i="8"/>
  <c r="G20" i="8"/>
  <c r="N20" i="8"/>
  <c r="N8" i="8" s="1"/>
  <c r="R450" i="3"/>
  <c r="M39" i="4"/>
  <c r="M45" i="4" s="1"/>
  <c r="K26" i="4"/>
  <c r="AJ26" i="4" s="1"/>
  <c r="Q29" i="4"/>
  <c r="Q31" i="4"/>
  <c r="AD30" i="4"/>
  <c r="AJ30" i="4" s="1"/>
  <c r="P33" i="4"/>
  <c r="Z32" i="4"/>
  <c r="G32" i="4"/>
  <c r="J33" i="4" s="1"/>
  <c r="L8" i="5"/>
  <c r="N10" i="5"/>
  <c r="G14" i="5"/>
  <c r="J15" i="5" s="1"/>
  <c r="AH14" i="5"/>
  <c r="Y16" i="5"/>
  <c r="AE16" i="5" s="1"/>
  <c r="G18" i="5"/>
  <c r="J19" i="5" s="1"/>
  <c r="Y18" i="5"/>
  <c r="AE18" i="5" s="1"/>
  <c r="F20" i="5"/>
  <c r="I21" i="5" s="1"/>
  <c r="I27" i="5"/>
  <c r="N28" i="5"/>
  <c r="Q29" i="5" s="1"/>
  <c r="Z32" i="5"/>
  <c r="AF32" i="5" s="1"/>
  <c r="AC36" i="5"/>
  <c r="P45" i="5"/>
  <c r="N14" i="6"/>
  <c r="O15" i="6"/>
  <c r="Y14" i="6"/>
  <c r="AE14" i="6" s="1"/>
  <c r="F14" i="6"/>
  <c r="I15" i="6" s="1"/>
  <c r="L8" i="6"/>
  <c r="Y8" i="6" s="1"/>
  <c r="T36" i="6"/>
  <c r="T43" i="6" s="1"/>
  <c r="R43" i="6"/>
  <c r="R49" i="6" s="1"/>
  <c r="P40" i="4"/>
  <c r="P46" i="4" s="1"/>
  <c r="O43" i="4"/>
  <c r="O49" i="4" s="1"/>
  <c r="AB8" i="5"/>
  <c r="R39" i="5"/>
  <c r="K32" i="5"/>
  <c r="J34" i="5"/>
  <c r="U9" i="6"/>
  <c r="P13" i="6"/>
  <c r="Z12" i="6"/>
  <c r="AF12" i="6" s="1"/>
  <c r="R45" i="6"/>
  <c r="W29" i="6"/>
  <c r="D45" i="6"/>
  <c r="AF30" i="6"/>
  <c r="AE32" i="6"/>
  <c r="V37" i="6"/>
  <c r="V9" i="7"/>
  <c r="Q8" i="7"/>
  <c r="K10" i="7"/>
  <c r="AJ14" i="7"/>
  <c r="AH32" i="7"/>
  <c r="P40" i="7"/>
  <c r="P46" i="7" s="1"/>
  <c r="J27" i="8"/>
  <c r="J36" i="8"/>
  <c r="J34" i="8"/>
  <c r="H32" i="8"/>
  <c r="AA32" i="8"/>
  <c r="Y12" i="9"/>
  <c r="N12" i="9"/>
  <c r="F12" i="9"/>
  <c r="O13" i="9"/>
  <c r="Y18" i="6"/>
  <c r="T18" i="6"/>
  <c r="W19" i="6" s="1"/>
  <c r="F18" i="6"/>
  <c r="I19" i="6" s="1"/>
  <c r="U19" i="6"/>
  <c r="W34" i="6"/>
  <c r="W25" i="6"/>
  <c r="W39" i="6"/>
  <c r="W36" i="6"/>
  <c r="AE28" i="6"/>
  <c r="U45" i="6"/>
  <c r="U40" i="6"/>
  <c r="U46" i="6" s="1"/>
  <c r="Y10" i="7"/>
  <c r="T10" i="7"/>
  <c r="F10" i="7"/>
  <c r="U11" i="7"/>
  <c r="V35" i="7"/>
  <c r="S42" i="7"/>
  <c r="S36" i="7"/>
  <c r="S43" i="7" s="1"/>
  <c r="V27" i="7"/>
  <c r="Z26" i="7"/>
  <c r="AF26" i="7" s="1"/>
  <c r="T26" i="7"/>
  <c r="H26" i="7" s="1"/>
  <c r="AA16" i="6"/>
  <c r="AG16" i="6" s="1"/>
  <c r="H16" i="6"/>
  <c r="K17" i="6" s="1"/>
  <c r="AF26" i="6"/>
  <c r="E39" i="6"/>
  <c r="E45" i="6" s="1"/>
  <c r="E36" i="6"/>
  <c r="E43" i="6" s="1"/>
  <c r="W36" i="7"/>
  <c r="W27" i="7"/>
  <c r="AD30" i="7"/>
  <c r="AJ30" i="7" s="1"/>
  <c r="K30" i="7"/>
  <c r="I36" i="7"/>
  <c r="AH36" i="7" s="1"/>
  <c r="E8" i="8"/>
  <c r="R8" i="5"/>
  <c r="U9" i="5" s="1"/>
  <c r="O15" i="5"/>
  <c r="Z18" i="5"/>
  <c r="AF18" i="5" s="1"/>
  <c r="Y20" i="5"/>
  <c r="AE20" i="5" s="1"/>
  <c r="AI24" i="5"/>
  <c r="AH26" i="5"/>
  <c r="R8" i="6"/>
  <c r="K14" i="6"/>
  <c r="AJ14" i="6" s="1"/>
  <c r="P15" i="6"/>
  <c r="Q17" i="6"/>
  <c r="AH26" i="6"/>
  <c r="AI30" i="6"/>
  <c r="AH32" i="6"/>
  <c r="V40" i="6"/>
  <c r="V46" i="6" s="1"/>
  <c r="V49" i="6"/>
  <c r="Z14" i="7"/>
  <c r="AF14" i="7" s="1"/>
  <c r="G14" i="7"/>
  <c r="J15" i="7" s="1"/>
  <c r="P15" i="7"/>
  <c r="W17" i="7"/>
  <c r="W25" i="7"/>
  <c r="E36" i="7"/>
  <c r="E43" i="7" s="1"/>
  <c r="W17" i="8"/>
  <c r="AA18" i="5"/>
  <c r="Z20" i="5"/>
  <c r="AF20" i="5" s="1"/>
  <c r="Y22" i="5"/>
  <c r="AE22" i="5" s="1"/>
  <c r="I36" i="5"/>
  <c r="U49" i="5"/>
  <c r="O42" i="5"/>
  <c r="O48" i="5" s="1"/>
  <c r="U17" i="6"/>
  <c r="I27" i="6"/>
  <c r="I36" i="6"/>
  <c r="AH36" i="6" s="1"/>
  <c r="AI28" i="6"/>
  <c r="AA14" i="7"/>
  <c r="AG14" i="7" s="1"/>
  <c r="H14" i="7"/>
  <c r="K15" i="7" s="1"/>
  <c r="F34" i="7"/>
  <c r="AE24" i="7"/>
  <c r="V31" i="7"/>
  <c r="Z30" i="7"/>
  <c r="G30" i="7"/>
  <c r="J31" i="7" s="1"/>
  <c r="T30" i="7"/>
  <c r="AB34" i="5"/>
  <c r="AH34" i="5" s="1"/>
  <c r="J36" i="5"/>
  <c r="P48" i="5"/>
  <c r="V15" i="6"/>
  <c r="G16" i="6"/>
  <c r="J17" i="6" s="1"/>
  <c r="V17" i="6"/>
  <c r="AD24" i="6"/>
  <c r="AJ24" i="6" s="1"/>
  <c r="J43" i="6"/>
  <c r="P35" i="6"/>
  <c r="G26" i="7"/>
  <c r="W31" i="7"/>
  <c r="J42" i="7"/>
  <c r="J48" i="7" s="1"/>
  <c r="AH8" i="8"/>
  <c r="Q39" i="8"/>
  <c r="K22" i="8"/>
  <c r="AD22" i="8"/>
  <c r="AB36" i="4"/>
  <c r="AH36" i="4" s="1"/>
  <c r="U43" i="4"/>
  <c r="U49" i="4" s="1"/>
  <c r="O21" i="5"/>
  <c r="J39" i="5"/>
  <c r="AC34" i="5"/>
  <c r="M8" i="6"/>
  <c r="Z8" i="6" s="1"/>
  <c r="F12" i="6"/>
  <c r="AH20" i="6"/>
  <c r="J25" i="6"/>
  <c r="J34" i="6"/>
  <c r="K36" i="6"/>
  <c r="D36" i="6"/>
  <c r="D43" i="6" s="1"/>
  <c r="D49" i="6" s="1"/>
  <c r="I8" i="7"/>
  <c r="AD10" i="7"/>
  <c r="O13" i="7"/>
  <c r="Y12" i="7"/>
  <c r="AE12" i="7" s="1"/>
  <c r="F12" i="7"/>
  <c r="I13" i="7" s="1"/>
  <c r="L8" i="7"/>
  <c r="Y8" i="7" s="1"/>
  <c r="Y18" i="7"/>
  <c r="F18" i="7"/>
  <c r="I19" i="7" s="1"/>
  <c r="N18" i="7"/>
  <c r="O19" i="7"/>
  <c r="W39" i="7"/>
  <c r="W23" i="7"/>
  <c r="AD22" i="7"/>
  <c r="AJ22" i="7" s="1"/>
  <c r="K22" i="7"/>
  <c r="J29" i="8"/>
  <c r="O23" i="5"/>
  <c r="W15" i="6"/>
  <c r="Y24" i="6"/>
  <c r="F24" i="6"/>
  <c r="L34" i="6"/>
  <c r="O35" i="6" s="1"/>
  <c r="O25" i="6"/>
  <c r="Y26" i="6"/>
  <c r="AE26" i="6" s="1"/>
  <c r="N26" i="6"/>
  <c r="F28" i="6"/>
  <c r="I29" i="6" s="1"/>
  <c r="N28" i="6"/>
  <c r="L36" i="6"/>
  <c r="O9" i="7"/>
  <c r="AJ16" i="7"/>
  <c r="AF22" i="7"/>
  <c r="Q29" i="7"/>
  <c r="AA28" i="7"/>
  <c r="AG28" i="7" s="1"/>
  <c r="H28" i="7"/>
  <c r="V15" i="8"/>
  <c r="G14" i="8"/>
  <c r="O21" i="6"/>
  <c r="Y20" i="6"/>
  <c r="F20" i="6"/>
  <c r="I21" i="6" s="1"/>
  <c r="F39" i="6"/>
  <c r="Z24" i="6"/>
  <c r="AF24" i="6" s="1"/>
  <c r="M34" i="6"/>
  <c r="G26" i="6"/>
  <c r="M36" i="6"/>
  <c r="G28" i="6"/>
  <c r="J29" i="6" s="1"/>
  <c r="I45" i="6"/>
  <c r="P9" i="7"/>
  <c r="AA12" i="7"/>
  <c r="AG12" i="7" s="1"/>
  <c r="H12" i="7"/>
  <c r="AH22" i="7"/>
  <c r="F8" i="8"/>
  <c r="I9" i="8" s="1"/>
  <c r="G28" i="8"/>
  <c r="Z28" i="8"/>
  <c r="P29" i="8"/>
  <c r="AH10" i="6"/>
  <c r="J19" i="6"/>
  <c r="AI18" i="6"/>
  <c r="Z22" i="6"/>
  <c r="G22" i="6"/>
  <c r="M39" i="6"/>
  <c r="M45" i="6" s="1"/>
  <c r="P23" i="6"/>
  <c r="I23" i="6"/>
  <c r="N24" i="6"/>
  <c r="N39" i="6" s="1"/>
  <c r="P25" i="6"/>
  <c r="Q43" i="6"/>
  <c r="Q49" i="6" s="1"/>
  <c r="AD36" i="6"/>
  <c r="P27" i="6"/>
  <c r="O29" i="6"/>
  <c r="T30" i="6"/>
  <c r="W31" i="6" s="1"/>
  <c r="U31" i="6"/>
  <c r="U42" i="6"/>
  <c r="U48" i="6" s="1"/>
  <c r="U35" i="6"/>
  <c r="J39" i="6"/>
  <c r="R8" i="7"/>
  <c r="J11" i="7"/>
  <c r="K12" i="7"/>
  <c r="K13" i="7" s="1"/>
  <c r="Q13" i="7"/>
  <c r="AD12" i="7"/>
  <c r="J17" i="7"/>
  <c r="J8" i="7"/>
  <c r="I25" i="7"/>
  <c r="U29" i="7"/>
  <c r="R36" i="7"/>
  <c r="U37" i="7" s="1"/>
  <c r="Y28" i="7"/>
  <c r="AE28" i="7" s="1"/>
  <c r="AE14" i="8"/>
  <c r="I31" i="8"/>
  <c r="Z28" i="6"/>
  <c r="Y30" i="6"/>
  <c r="AE30" i="6" s="1"/>
  <c r="R34" i="6"/>
  <c r="O42" i="6"/>
  <c r="O48" i="6" s="1"/>
  <c r="Z20" i="7"/>
  <c r="AF20" i="7" s="1"/>
  <c r="Y22" i="7"/>
  <c r="AE22" i="7" s="1"/>
  <c r="AI26" i="7"/>
  <c r="Z34" i="7"/>
  <c r="L39" i="7"/>
  <c r="O45" i="7"/>
  <c r="G8" i="8"/>
  <c r="AH10" i="8"/>
  <c r="AE12" i="8"/>
  <c r="AD14" i="8"/>
  <c r="K14" i="8"/>
  <c r="I19" i="8"/>
  <c r="T22" i="8"/>
  <c r="R39" i="8"/>
  <c r="U23" i="8"/>
  <c r="Y28" i="8"/>
  <c r="F28" i="8"/>
  <c r="I29" i="8" s="1"/>
  <c r="N28" i="8"/>
  <c r="O29" i="8"/>
  <c r="W42" i="8"/>
  <c r="W48" i="8" s="1"/>
  <c r="G12" i="9"/>
  <c r="J13" i="9" s="1"/>
  <c r="Z12" i="9"/>
  <c r="P13" i="9"/>
  <c r="V21" i="9"/>
  <c r="T20" i="9"/>
  <c r="H20" i="9" s="1"/>
  <c r="Z20" i="9"/>
  <c r="AF20" i="9" s="1"/>
  <c r="G20" i="9"/>
  <c r="J21" i="9" s="1"/>
  <c r="L43" i="9"/>
  <c r="Y36" i="9"/>
  <c r="Q42" i="9"/>
  <c r="Q48" i="9" s="1"/>
  <c r="AD34" i="9"/>
  <c r="N12" i="10"/>
  <c r="O13" i="10"/>
  <c r="Y12" i="10"/>
  <c r="AE12" i="10" s="1"/>
  <c r="F12" i="10"/>
  <c r="L8" i="10"/>
  <c r="Y8" i="10" s="1"/>
  <c r="I42" i="7"/>
  <c r="I48" i="7" s="1"/>
  <c r="I35" i="7"/>
  <c r="J9" i="8"/>
  <c r="K36" i="8"/>
  <c r="AJ26" i="8"/>
  <c r="J15" i="9"/>
  <c r="J8" i="9"/>
  <c r="J19" i="9"/>
  <c r="R43" i="9"/>
  <c r="R49" i="9" s="1"/>
  <c r="AC36" i="6"/>
  <c r="AI36" i="6" s="1"/>
  <c r="O43" i="7"/>
  <c r="O49" i="7" s="1"/>
  <c r="L43" i="8"/>
  <c r="W33" i="8"/>
  <c r="AD32" i="8"/>
  <c r="AJ32" i="8" s="1"/>
  <c r="K32" i="8"/>
  <c r="K33" i="8" s="1"/>
  <c r="I42" i="8"/>
  <c r="I48" i="8" s="1"/>
  <c r="U23" i="9"/>
  <c r="R39" i="9"/>
  <c r="Y22" i="9"/>
  <c r="AE22" i="9" s="1"/>
  <c r="F22" i="9"/>
  <c r="T22" i="9"/>
  <c r="AB8" i="6"/>
  <c r="AH8" i="6" s="1"/>
  <c r="K32" i="6"/>
  <c r="L39" i="6"/>
  <c r="W8" i="7"/>
  <c r="AI10" i="7"/>
  <c r="AH12" i="7"/>
  <c r="K24" i="7"/>
  <c r="J43" i="7"/>
  <c r="J49" i="7" s="1"/>
  <c r="Z28" i="7"/>
  <c r="AF28" i="7" s="1"/>
  <c r="F32" i="7"/>
  <c r="F36" i="7" s="1"/>
  <c r="F43" i="7" s="1"/>
  <c r="U45" i="7"/>
  <c r="P48" i="7"/>
  <c r="AI10" i="8"/>
  <c r="I17" i="8"/>
  <c r="AA18" i="8"/>
  <c r="AG18" i="8" s="1"/>
  <c r="H18" i="8"/>
  <c r="Y20" i="8"/>
  <c r="AE20" i="8" s="1"/>
  <c r="T20" i="8"/>
  <c r="W21" i="8" s="1"/>
  <c r="F20" i="8"/>
  <c r="I21" i="8" s="1"/>
  <c r="K34" i="8"/>
  <c r="Z26" i="8"/>
  <c r="AF26" i="8" s="1"/>
  <c r="G26" i="8"/>
  <c r="P27" i="8"/>
  <c r="E49" i="8"/>
  <c r="W45" i="8"/>
  <c r="I11" i="10"/>
  <c r="W13" i="12"/>
  <c r="AC8" i="6"/>
  <c r="AI8" i="6" s="1"/>
  <c r="P45" i="6"/>
  <c r="N20" i="7"/>
  <c r="L34" i="7"/>
  <c r="K26" i="7"/>
  <c r="I31" i="7"/>
  <c r="O48" i="7"/>
  <c r="Q36" i="7"/>
  <c r="V45" i="7"/>
  <c r="U43" i="7"/>
  <c r="U49" i="7" s="1"/>
  <c r="Q11" i="8"/>
  <c r="AD10" i="8"/>
  <c r="AJ10" i="8" s="1"/>
  <c r="Q8" i="8"/>
  <c r="K10" i="8"/>
  <c r="AH12" i="8"/>
  <c r="J15" i="8"/>
  <c r="J17" i="8"/>
  <c r="Q19" i="8"/>
  <c r="AD18" i="8"/>
  <c r="K18" i="8"/>
  <c r="K19" i="8" s="1"/>
  <c r="Y24" i="8"/>
  <c r="AE24" i="8" s="1"/>
  <c r="F24" i="8"/>
  <c r="L34" i="8"/>
  <c r="N26" i="8"/>
  <c r="M36" i="8"/>
  <c r="P45" i="8"/>
  <c r="AG16" i="9"/>
  <c r="W43" i="9"/>
  <c r="P29" i="10"/>
  <c r="Z28" i="10"/>
  <c r="AF28" i="10" s="1"/>
  <c r="G28" i="10"/>
  <c r="G34" i="10" s="1"/>
  <c r="T22" i="6"/>
  <c r="AA22" i="6" s="1"/>
  <c r="W27" i="6"/>
  <c r="N30" i="6"/>
  <c r="AD32" i="6"/>
  <c r="AJ32" i="6" s="1"/>
  <c r="V21" i="7"/>
  <c r="N22" i="7"/>
  <c r="AD24" i="7"/>
  <c r="AJ24" i="7" s="1"/>
  <c r="L36" i="7"/>
  <c r="K28" i="7"/>
  <c r="N32" i="7"/>
  <c r="P35" i="7"/>
  <c r="P9" i="8"/>
  <c r="U11" i="8"/>
  <c r="R8" i="8"/>
  <c r="Y8" i="8" s="1"/>
  <c r="J11" i="8"/>
  <c r="AA12" i="8"/>
  <c r="AG12" i="8" s="1"/>
  <c r="AA16" i="8"/>
  <c r="AG16" i="8" s="1"/>
  <c r="H16" i="8"/>
  <c r="O25" i="8"/>
  <c r="AE30" i="8"/>
  <c r="R42" i="8"/>
  <c r="T34" i="8"/>
  <c r="T42" i="8" s="1"/>
  <c r="N36" i="8"/>
  <c r="S45" i="8"/>
  <c r="P48" i="8"/>
  <c r="L8" i="9"/>
  <c r="AH16" i="9"/>
  <c r="Q39" i="7"/>
  <c r="N24" i="7"/>
  <c r="M36" i="7"/>
  <c r="AD26" i="7"/>
  <c r="P29" i="7"/>
  <c r="Q33" i="7"/>
  <c r="AD32" i="7"/>
  <c r="AJ32" i="7" s="1"/>
  <c r="O33" i="7"/>
  <c r="Q13" i="8"/>
  <c r="AD12" i="8"/>
  <c r="AJ12" i="8" s="1"/>
  <c r="K12" i="8"/>
  <c r="K13" i="8" s="1"/>
  <c r="P17" i="8"/>
  <c r="Z16" i="8"/>
  <c r="AF16" i="8" s="1"/>
  <c r="Z18" i="8"/>
  <c r="G18" i="8"/>
  <c r="J19" i="8" s="1"/>
  <c r="N24" i="8"/>
  <c r="AF30" i="8"/>
  <c r="AI32" i="8"/>
  <c r="J17" i="9"/>
  <c r="D39" i="9"/>
  <c r="D45" i="9" s="1"/>
  <c r="AB8" i="7"/>
  <c r="AH8" i="7" s="1"/>
  <c r="R39" i="7"/>
  <c r="R45" i="7" s="1"/>
  <c r="Q34" i="7"/>
  <c r="O31" i="7"/>
  <c r="Y30" i="7"/>
  <c r="AE30" i="7" s="1"/>
  <c r="U45" i="8"/>
  <c r="U9" i="8"/>
  <c r="Q15" i="8"/>
  <c r="AA14" i="8"/>
  <c r="Q17" i="8"/>
  <c r="AD16" i="8"/>
  <c r="K16" i="8"/>
  <c r="K17" i="8" s="1"/>
  <c r="J23" i="8"/>
  <c r="Q34" i="8"/>
  <c r="AD24" i="8"/>
  <c r="AJ24" i="8" s="1"/>
  <c r="S43" i="8"/>
  <c r="S49" i="8" s="1"/>
  <c r="V37" i="8"/>
  <c r="AH30" i="8"/>
  <c r="J33" i="8"/>
  <c r="P49" i="8"/>
  <c r="K17" i="9"/>
  <c r="E45" i="9"/>
  <c r="AB34" i="6"/>
  <c r="AH34" i="6" s="1"/>
  <c r="AC8" i="7"/>
  <c r="AI8" i="7" s="1"/>
  <c r="E39" i="7"/>
  <c r="E45" i="7" s="1"/>
  <c r="S39" i="7"/>
  <c r="S45" i="7" s="1"/>
  <c r="D34" i="7"/>
  <c r="D42" i="7" s="1"/>
  <c r="D48" i="7" s="1"/>
  <c r="R34" i="7"/>
  <c r="U33" i="7"/>
  <c r="V49" i="7"/>
  <c r="D8" i="8"/>
  <c r="D45" i="8" s="1"/>
  <c r="W11" i="8"/>
  <c r="S8" i="8"/>
  <c r="V9" i="8" s="1"/>
  <c r="V46" i="8" s="1"/>
  <c r="G12" i="8"/>
  <c r="J13" i="8" s="1"/>
  <c r="L39" i="8"/>
  <c r="L45" i="8" s="1"/>
  <c r="O23" i="8"/>
  <c r="Y22" i="8"/>
  <c r="F22" i="8"/>
  <c r="F39" i="8" s="1"/>
  <c r="F45" i="8" s="1"/>
  <c r="N22" i="8"/>
  <c r="W36" i="8"/>
  <c r="AJ12" i="9"/>
  <c r="J31" i="9"/>
  <c r="AF30" i="9"/>
  <c r="AA22" i="10"/>
  <c r="AG22" i="10" s="1"/>
  <c r="H22" i="10"/>
  <c r="N39" i="10"/>
  <c r="G36" i="10"/>
  <c r="G43" i="10" s="1"/>
  <c r="AD16" i="6"/>
  <c r="AJ16" i="6" s="1"/>
  <c r="AC34" i="6"/>
  <c r="AI34" i="6" s="1"/>
  <c r="T22" i="7"/>
  <c r="E34" i="7"/>
  <c r="E42" i="7" s="1"/>
  <c r="E48" i="7" s="1"/>
  <c r="D36" i="7"/>
  <c r="D43" i="7" s="1"/>
  <c r="D49" i="7" s="1"/>
  <c r="N30" i="7"/>
  <c r="T12" i="8"/>
  <c r="H12" i="8" s="1"/>
  <c r="T14" i="8"/>
  <c r="F14" i="8"/>
  <c r="I15" i="8" s="1"/>
  <c r="U15" i="8"/>
  <c r="J21" i="8"/>
  <c r="M39" i="8"/>
  <c r="M45" i="8" s="1"/>
  <c r="Z22" i="8"/>
  <c r="AF22" i="8" s="1"/>
  <c r="G22" i="8"/>
  <c r="G39" i="8" s="1"/>
  <c r="I36" i="8"/>
  <c r="AI28" i="8"/>
  <c r="AE18" i="9"/>
  <c r="V40" i="9"/>
  <c r="I31" i="9"/>
  <c r="P9" i="10"/>
  <c r="V37" i="7"/>
  <c r="U42" i="7"/>
  <c r="U48" i="7" s="1"/>
  <c r="M8" i="8"/>
  <c r="Z8" i="8" s="1"/>
  <c r="AF8" i="8" s="1"/>
  <c r="Y10" i="8"/>
  <c r="AE10" i="8" s="1"/>
  <c r="AI14" i="8"/>
  <c r="AH16" i="8"/>
  <c r="Z32" i="8"/>
  <c r="AF32" i="8" s="1"/>
  <c r="AB36" i="8"/>
  <c r="P11" i="9"/>
  <c r="AI16" i="9"/>
  <c r="AC36" i="8"/>
  <c r="W8" i="9"/>
  <c r="W11" i="9"/>
  <c r="AH18" i="9"/>
  <c r="W39" i="9"/>
  <c r="AD22" i="9"/>
  <c r="I39" i="9"/>
  <c r="I27" i="9"/>
  <c r="AH26" i="9"/>
  <c r="O31" i="9"/>
  <c r="Y30" i="9"/>
  <c r="AE30" i="9" s="1"/>
  <c r="F30" i="9"/>
  <c r="Z32" i="9"/>
  <c r="AF32" i="9" s="1"/>
  <c r="G32" i="9"/>
  <c r="J33" i="9" s="1"/>
  <c r="N32" i="9"/>
  <c r="P33" i="9"/>
  <c r="V42" i="9"/>
  <c r="V48" i="9" s="1"/>
  <c r="O37" i="9"/>
  <c r="AJ10" i="10"/>
  <c r="Q13" i="10"/>
  <c r="AE14" i="10"/>
  <c r="AD36" i="8"/>
  <c r="AJ36" i="8" s="1"/>
  <c r="AB34" i="7"/>
  <c r="AH34" i="7" s="1"/>
  <c r="O35" i="7"/>
  <c r="P43" i="7"/>
  <c r="P49" i="7" s="1"/>
  <c r="AC8" i="8"/>
  <c r="AI8" i="8" s="1"/>
  <c r="O11" i="8"/>
  <c r="Z14" i="8"/>
  <c r="Y16" i="8"/>
  <c r="AE16" i="8" s="1"/>
  <c r="AI20" i="8"/>
  <c r="E39" i="8"/>
  <c r="E45" i="8" s="1"/>
  <c r="AH22" i="8"/>
  <c r="W25" i="8"/>
  <c r="V27" i="8"/>
  <c r="AD30" i="8"/>
  <c r="AJ30" i="8" s="1"/>
  <c r="R36" i="8"/>
  <c r="G10" i="9"/>
  <c r="G8" i="9" s="1"/>
  <c r="T12" i="9"/>
  <c r="W13" i="9" s="1"/>
  <c r="Q15" i="9"/>
  <c r="AD14" i="9"/>
  <c r="AJ14" i="9" s="1"/>
  <c r="N18" i="9"/>
  <c r="AD18" i="9"/>
  <c r="AJ18" i="9" s="1"/>
  <c r="H22" i="9"/>
  <c r="I34" i="9"/>
  <c r="N30" i="9"/>
  <c r="U31" i="9"/>
  <c r="Q36" i="9"/>
  <c r="N10" i="10"/>
  <c r="V13" i="10"/>
  <c r="Z12" i="10"/>
  <c r="T12" i="10"/>
  <c r="AA18" i="10"/>
  <c r="J25" i="10"/>
  <c r="AC34" i="7"/>
  <c r="AI34" i="7" s="1"/>
  <c r="Y18" i="8"/>
  <c r="AE18" i="8" s="1"/>
  <c r="W27" i="8"/>
  <c r="N30" i="8"/>
  <c r="M8" i="9"/>
  <c r="Z8" i="9" s="1"/>
  <c r="O15" i="9"/>
  <c r="Q17" i="9"/>
  <c r="H16" i="9"/>
  <c r="P19" i="9"/>
  <c r="G18" i="9"/>
  <c r="AF18" i="9" s="1"/>
  <c r="J25" i="9"/>
  <c r="K30" i="9"/>
  <c r="S36" i="9"/>
  <c r="L39" i="9"/>
  <c r="L45" i="9" s="1"/>
  <c r="P11" i="10"/>
  <c r="Z10" i="10"/>
  <c r="G10" i="10"/>
  <c r="G8" i="10" s="1"/>
  <c r="J9" i="10" s="1"/>
  <c r="W13" i="10"/>
  <c r="I34" i="10"/>
  <c r="AH24" i="10"/>
  <c r="U33" i="8"/>
  <c r="M34" i="8"/>
  <c r="AI18" i="9"/>
  <c r="O21" i="9"/>
  <c r="F20" i="9"/>
  <c r="I21" i="9" s="1"/>
  <c r="H24" i="9"/>
  <c r="AI24" i="9"/>
  <c r="M36" i="9"/>
  <c r="P29" i="9"/>
  <c r="Z28" i="9"/>
  <c r="G28" i="9"/>
  <c r="G36" i="9" s="1"/>
  <c r="G43" i="9" s="1"/>
  <c r="N28" i="9"/>
  <c r="U43" i="9"/>
  <c r="U49" i="9" s="1"/>
  <c r="U37" i="9"/>
  <c r="AD8" i="10"/>
  <c r="K15" i="10"/>
  <c r="AI20" i="10"/>
  <c r="J21" i="10"/>
  <c r="R36" i="10"/>
  <c r="Y26" i="10"/>
  <c r="U27" i="10"/>
  <c r="F26" i="10"/>
  <c r="AA30" i="10"/>
  <c r="O17" i="8"/>
  <c r="F26" i="8"/>
  <c r="J39" i="8"/>
  <c r="AD10" i="9"/>
  <c r="AJ10" i="9" s="1"/>
  <c r="AH12" i="9"/>
  <c r="K22" i="9"/>
  <c r="AA26" i="9"/>
  <c r="H26" i="9"/>
  <c r="K27" i="9" s="1"/>
  <c r="Q29" i="9"/>
  <c r="J34" i="9"/>
  <c r="D48" i="10"/>
  <c r="I39" i="8"/>
  <c r="AB34" i="8"/>
  <c r="AH34" i="8" s="1"/>
  <c r="O35" i="8"/>
  <c r="Q43" i="8"/>
  <c r="Q49" i="8" s="1"/>
  <c r="F10" i="9"/>
  <c r="AE10" i="9" s="1"/>
  <c r="O11" i="9"/>
  <c r="I13" i="9"/>
  <c r="I8" i="9"/>
  <c r="AH8" i="9" s="1"/>
  <c r="W15" i="9"/>
  <c r="Q25" i="9"/>
  <c r="AD24" i="9"/>
  <c r="AJ24" i="9" s="1"/>
  <c r="K24" i="9"/>
  <c r="L34" i="9"/>
  <c r="P48" i="9"/>
  <c r="Q15" i="10"/>
  <c r="AA14" i="10"/>
  <c r="AG14" i="10" s="1"/>
  <c r="H14" i="10"/>
  <c r="T26" i="10"/>
  <c r="W27" i="10" s="1"/>
  <c r="F30" i="10"/>
  <c r="I31" i="10" s="1"/>
  <c r="T30" i="10"/>
  <c r="W31" i="10" s="1"/>
  <c r="U31" i="10"/>
  <c r="D42" i="8"/>
  <c r="D48" i="8" s="1"/>
  <c r="AC34" i="8"/>
  <c r="AI34" i="8" s="1"/>
  <c r="P35" i="8"/>
  <c r="R8" i="9"/>
  <c r="U9" i="9" s="1"/>
  <c r="F14" i="9"/>
  <c r="I15" i="9" s="1"/>
  <c r="Y14" i="9"/>
  <c r="W17" i="9"/>
  <c r="Q21" i="9"/>
  <c r="Q23" i="9"/>
  <c r="AA22" i="9"/>
  <c r="T36" i="9"/>
  <c r="T43" i="9" s="1"/>
  <c r="I33" i="9"/>
  <c r="AE32" i="9"/>
  <c r="J45" i="9"/>
  <c r="W11" i="10"/>
  <c r="T8" i="10"/>
  <c r="W9" i="10" s="1"/>
  <c r="G12" i="10"/>
  <c r="J13" i="10" s="1"/>
  <c r="L42" i="10"/>
  <c r="L48" i="10" s="1"/>
  <c r="N34" i="10"/>
  <c r="AC36" i="7"/>
  <c r="AI36" i="7" s="1"/>
  <c r="S8" i="9"/>
  <c r="V9" i="9" s="1"/>
  <c r="O9" i="9"/>
  <c r="N10" i="9"/>
  <c r="H14" i="9"/>
  <c r="AG14" i="9" s="1"/>
  <c r="AF16" i="9"/>
  <c r="Q39" i="9"/>
  <c r="S34" i="9"/>
  <c r="S42" i="9" s="1"/>
  <c r="S48" i="9" s="1"/>
  <c r="V25" i="9"/>
  <c r="U27" i="9"/>
  <c r="M8" i="10"/>
  <c r="Z8" i="10" s="1"/>
  <c r="D8" i="10"/>
  <c r="D45" i="10" s="1"/>
  <c r="I13" i="10"/>
  <c r="AH22" i="10"/>
  <c r="I39" i="10"/>
  <c r="I23" i="10"/>
  <c r="AC8" i="9"/>
  <c r="Z14" i="9"/>
  <c r="AF14" i="9" s="1"/>
  <c r="Y16" i="9"/>
  <c r="AE16" i="9" s="1"/>
  <c r="V27" i="9"/>
  <c r="U29" i="9"/>
  <c r="AD30" i="9"/>
  <c r="AJ30" i="9" s="1"/>
  <c r="Q31" i="9"/>
  <c r="M39" i="9"/>
  <c r="AD16" i="10"/>
  <c r="AJ16" i="10" s="1"/>
  <c r="J45" i="10"/>
  <c r="D36" i="10"/>
  <c r="D43" i="10" s="1"/>
  <c r="D49" i="10" s="1"/>
  <c r="Q36" i="10"/>
  <c r="K28" i="10"/>
  <c r="Q29" i="10"/>
  <c r="Q31" i="10"/>
  <c r="J42" i="10"/>
  <c r="J48" i="10" s="1"/>
  <c r="M34" i="9"/>
  <c r="J11" i="10"/>
  <c r="W15" i="10"/>
  <c r="Y16" i="10"/>
  <c r="N16" i="10"/>
  <c r="M39" i="10"/>
  <c r="M45" i="10" s="1"/>
  <c r="K26" i="10"/>
  <c r="AJ26" i="10" s="1"/>
  <c r="W36" i="10"/>
  <c r="V29" i="10"/>
  <c r="Z30" i="10"/>
  <c r="AF30" i="10" s="1"/>
  <c r="V31" i="10"/>
  <c r="AB8" i="10"/>
  <c r="AH8" i="10" s="1"/>
  <c r="O9" i="10"/>
  <c r="H20" i="10"/>
  <c r="K21" i="10" s="1"/>
  <c r="Q23" i="10"/>
  <c r="AD22" i="10"/>
  <c r="K22" i="10"/>
  <c r="Q39" i="10"/>
  <c r="AJ32" i="10"/>
  <c r="L24" i="11"/>
  <c r="K24" i="11"/>
  <c r="J24" i="11"/>
  <c r="I24" i="11"/>
  <c r="H24" i="11"/>
  <c r="G24" i="11"/>
  <c r="F24" i="11"/>
  <c r="E23" i="11"/>
  <c r="R23" i="11" s="1"/>
  <c r="S23" i="11" s="1"/>
  <c r="N24" i="11"/>
  <c r="R22" i="11"/>
  <c r="S22" i="11" s="1"/>
  <c r="J26" i="11"/>
  <c r="I26" i="11"/>
  <c r="H26" i="11"/>
  <c r="G26" i="11"/>
  <c r="F26" i="11"/>
  <c r="P26" i="11"/>
  <c r="O26" i="11"/>
  <c r="N26" i="11"/>
  <c r="E25" i="11"/>
  <c r="D13" i="11"/>
  <c r="G14" i="11" s="1"/>
  <c r="L26" i="11"/>
  <c r="O19" i="9"/>
  <c r="Z22" i="9"/>
  <c r="AF22" i="9" s="1"/>
  <c r="J23" i="9"/>
  <c r="Y24" i="9"/>
  <c r="AE24" i="9" s="1"/>
  <c r="I25" i="9"/>
  <c r="F28" i="9"/>
  <c r="I29" i="9" s="1"/>
  <c r="AI28" i="9"/>
  <c r="AH30" i="9"/>
  <c r="AB34" i="9"/>
  <c r="J36" i="9"/>
  <c r="AC8" i="10"/>
  <c r="AI8" i="10" s="1"/>
  <c r="K10" i="10"/>
  <c r="O11" i="10"/>
  <c r="Z14" i="10"/>
  <c r="AF14" i="10" s="1"/>
  <c r="P15" i="10"/>
  <c r="O17" i="10"/>
  <c r="Q19" i="10"/>
  <c r="U23" i="10"/>
  <c r="R39" i="10"/>
  <c r="M34" i="10"/>
  <c r="W29" i="10"/>
  <c r="I43" i="10"/>
  <c r="K26" i="11"/>
  <c r="L48" i="11"/>
  <c r="K48" i="11"/>
  <c r="J48" i="11"/>
  <c r="I48" i="11"/>
  <c r="H48" i="11"/>
  <c r="G48" i="11"/>
  <c r="F48" i="11"/>
  <c r="E47" i="11"/>
  <c r="R47" i="11" s="1"/>
  <c r="S47" i="11" s="1"/>
  <c r="N48" i="11"/>
  <c r="R46" i="11"/>
  <c r="S46" i="11" s="1"/>
  <c r="M48" i="11"/>
  <c r="K20" i="9"/>
  <c r="AC34" i="9"/>
  <c r="AI34" i="9" s="1"/>
  <c r="K36" i="9"/>
  <c r="U40" i="9"/>
  <c r="K12" i="10"/>
  <c r="P17" i="10"/>
  <c r="O19" i="10"/>
  <c r="T20" i="10"/>
  <c r="F20" i="10"/>
  <c r="U21" i="10"/>
  <c r="Y20" i="10"/>
  <c r="S39" i="10"/>
  <c r="E36" i="10"/>
  <c r="E43" i="10" s="1"/>
  <c r="E49" i="10" s="1"/>
  <c r="J33" i="10"/>
  <c r="U35" i="10"/>
  <c r="J43" i="10"/>
  <c r="J49" i="10" s="1"/>
  <c r="P45" i="10"/>
  <c r="M26" i="11"/>
  <c r="J50" i="11"/>
  <c r="I50" i="11"/>
  <c r="H50" i="11"/>
  <c r="G50" i="11"/>
  <c r="F50" i="11"/>
  <c r="P50" i="11"/>
  <c r="O50" i="11"/>
  <c r="N50" i="11"/>
  <c r="E49" i="11"/>
  <c r="L50" i="11"/>
  <c r="M63" i="11"/>
  <c r="M70" i="11" s="1"/>
  <c r="M53" i="11"/>
  <c r="N70" i="11"/>
  <c r="O65" i="12"/>
  <c r="O13" i="12"/>
  <c r="AA65" i="12"/>
  <c r="AA13" i="12"/>
  <c r="G18" i="10"/>
  <c r="J19" i="10" s="1"/>
  <c r="V19" i="10"/>
  <c r="Z18" i="10"/>
  <c r="Q25" i="10"/>
  <c r="AD24" i="10"/>
  <c r="AJ24" i="10" s="1"/>
  <c r="K24" i="10"/>
  <c r="Q34" i="10"/>
  <c r="V35" i="10"/>
  <c r="O37" i="10"/>
  <c r="K50" i="11"/>
  <c r="K64" i="11"/>
  <c r="K71" i="11" s="1"/>
  <c r="P70" i="11"/>
  <c r="O45" i="8"/>
  <c r="AD20" i="9"/>
  <c r="AJ20" i="9" s="1"/>
  <c r="P23" i="9"/>
  <c r="O25" i="9"/>
  <c r="R34" i="9"/>
  <c r="AD12" i="10"/>
  <c r="AJ12" i="10" s="1"/>
  <c r="T18" i="10"/>
  <c r="W39" i="10"/>
  <c r="R34" i="10"/>
  <c r="Y34" i="10" s="1"/>
  <c r="L36" i="10"/>
  <c r="AD28" i="10"/>
  <c r="F32" i="10"/>
  <c r="I33" i="10" s="1"/>
  <c r="P37" i="10"/>
  <c r="V45" i="10"/>
  <c r="M66" i="11"/>
  <c r="M50" i="11"/>
  <c r="O53" i="11"/>
  <c r="AD14" i="10"/>
  <c r="AJ14" i="10" s="1"/>
  <c r="W19" i="10"/>
  <c r="Z20" i="10"/>
  <c r="W23" i="10"/>
  <c r="S34" i="10"/>
  <c r="S42" i="10" s="1"/>
  <c r="T24" i="10"/>
  <c r="W25" i="10" s="1"/>
  <c r="P27" i="10"/>
  <c r="M36" i="10"/>
  <c r="Z26" i="10"/>
  <c r="AF26" i="10" s="1"/>
  <c r="I29" i="10"/>
  <c r="P33" i="10"/>
  <c r="Z32" i="10"/>
  <c r="G32" i="10"/>
  <c r="P53" i="11"/>
  <c r="AB36" i="9"/>
  <c r="AH36" i="9" s="1"/>
  <c r="F16" i="10"/>
  <c r="F8" i="10" s="1"/>
  <c r="I9" i="10" s="1"/>
  <c r="Z16" i="10"/>
  <c r="AF16" i="10" s="1"/>
  <c r="F18" i="10"/>
  <c r="I19" i="10" s="1"/>
  <c r="Y18" i="10"/>
  <c r="G20" i="10"/>
  <c r="F39" i="10"/>
  <c r="W34" i="10"/>
  <c r="N26" i="10"/>
  <c r="J29" i="10"/>
  <c r="O31" i="10"/>
  <c r="Y30" i="10"/>
  <c r="AE30" i="10" s="1"/>
  <c r="AB34" i="10"/>
  <c r="AH34" i="10" s="1"/>
  <c r="U43" i="10"/>
  <c r="U49" i="10" s="1"/>
  <c r="O66" i="11"/>
  <c r="O14" i="11"/>
  <c r="E59" i="11"/>
  <c r="L36" i="11"/>
  <c r="K36" i="11"/>
  <c r="J36" i="11"/>
  <c r="I36" i="11"/>
  <c r="H36" i="11"/>
  <c r="G36" i="11"/>
  <c r="F36" i="11"/>
  <c r="E35" i="11"/>
  <c r="R35" i="11" s="1"/>
  <c r="S35" i="11" s="1"/>
  <c r="N36" i="11"/>
  <c r="R34" i="11"/>
  <c r="S34" i="11" s="1"/>
  <c r="M36" i="11"/>
  <c r="N71" i="11"/>
  <c r="AD26" i="9"/>
  <c r="AJ26" i="9" s="1"/>
  <c r="AC36" i="9"/>
  <c r="AH16" i="10"/>
  <c r="H18" i="10"/>
  <c r="K19" i="10" s="1"/>
  <c r="I21" i="10"/>
  <c r="E34" i="10"/>
  <c r="E42" i="10" s="1"/>
  <c r="E39" i="10"/>
  <c r="E45" i="10" s="1"/>
  <c r="N28" i="10"/>
  <c r="G30" i="10"/>
  <c r="J31" i="10" s="1"/>
  <c r="Y32" i="10"/>
  <c r="AE32" i="10" s="1"/>
  <c r="T32" i="10"/>
  <c r="W33" i="10" s="1"/>
  <c r="U33" i="10"/>
  <c r="AC34" i="10"/>
  <c r="AI34" i="10" s="1"/>
  <c r="P66" i="11"/>
  <c r="J38" i="11"/>
  <c r="I38" i="11"/>
  <c r="H38" i="11"/>
  <c r="G38" i="11"/>
  <c r="F38" i="11"/>
  <c r="D52" i="11"/>
  <c r="F53" i="11" s="1"/>
  <c r="P38" i="11"/>
  <c r="O38" i="11"/>
  <c r="D59" i="11"/>
  <c r="L60" i="11" s="1"/>
  <c r="N38" i="11"/>
  <c r="E37" i="11"/>
  <c r="L38" i="11"/>
  <c r="K53" i="11"/>
  <c r="G22" i="10"/>
  <c r="F24" i="10"/>
  <c r="N32" i="10"/>
  <c r="V42" i="10"/>
  <c r="V48" i="10" s="1"/>
  <c r="H18" i="11"/>
  <c r="H30" i="11"/>
  <c r="H42" i="11"/>
  <c r="L71" i="11"/>
  <c r="O63" i="11"/>
  <c r="O70" i="11" s="1"/>
  <c r="G66" i="11"/>
  <c r="N65" i="12"/>
  <c r="Z65" i="12"/>
  <c r="AB16" i="12"/>
  <c r="E22" i="12"/>
  <c r="M23" i="12"/>
  <c r="J66" i="11"/>
  <c r="AD18" i="10"/>
  <c r="AJ18" i="10" s="1"/>
  <c r="O23" i="10"/>
  <c r="Y28" i="10"/>
  <c r="AE28" i="10" s="1"/>
  <c r="AI32" i="10"/>
  <c r="M17" i="11"/>
  <c r="L18" i="11"/>
  <c r="I21" i="11"/>
  <c r="M29" i="11"/>
  <c r="L30" i="11"/>
  <c r="I33" i="11"/>
  <c r="M41" i="11"/>
  <c r="L42" i="11"/>
  <c r="I45" i="11"/>
  <c r="D55" i="11"/>
  <c r="P56" i="11" s="1"/>
  <c r="H64" i="11"/>
  <c r="H71" i="11" s="1"/>
  <c r="F13" i="12"/>
  <c r="R65" i="12"/>
  <c r="R13" i="12"/>
  <c r="G16" i="12"/>
  <c r="E18" i="12"/>
  <c r="F19" i="12"/>
  <c r="Y23" i="12"/>
  <c r="AD31" i="12"/>
  <c r="R31" i="12"/>
  <c r="AC31" i="12"/>
  <c r="Q31" i="12"/>
  <c r="AB31" i="12"/>
  <c r="P31" i="12"/>
  <c r="AA31" i="12"/>
  <c r="O31" i="12"/>
  <c r="Z31" i="12"/>
  <c r="N31" i="12"/>
  <c r="Y31" i="12"/>
  <c r="M31" i="12"/>
  <c r="X31" i="12"/>
  <c r="L31" i="12"/>
  <c r="W31" i="12"/>
  <c r="K31" i="12"/>
  <c r="U31" i="12"/>
  <c r="I31" i="12"/>
  <c r="V31" i="12"/>
  <c r="AD20" i="10"/>
  <c r="AJ20" i="10" s="1"/>
  <c r="P23" i="10"/>
  <c r="J37" i="10"/>
  <c r="M18" i="11"/>
  <c r="J21" i="11"/>
  <c r="M30" i="11"/>
  <c r="J33" i="11"/>
  <c r="M42" i="11"/>
  <c r="J45" i="11"/>
  <c r="AI12" i="12"/>
  <c r="I16" i="12"/>
  <c r="AH18" i="12"/>
  <c r="AA22" i="12"/>
  <c r="O22" i="12"/>
  <c r="Z22" i="12"/>
  <c r="N22" i="12"/>
  <c r="Y22" i="12"/>
  <c r="M22" i="12"/>
  <c r="X22" i="12"/>
  <c r="L22" i="12"/>
  <c r="W22" i="12"/>
  <c r="K22" i="12"/>
  <c r="V22" i="12"/>
  <c r="J22" i="12"/>
  <c r="U22" i="12"/>
  <c r="I22" i="12"/>
  <c r="AD22" i="12"/>
  <c r="R22" i="12"/>
  <c r="F22" i="12"/>
  <c r="S22" i="12"/>
  <c r="Z32" i="12"/>
  <c r="AA32" i="12"/>
  <c r="N32" i="12"/>
  <c r="Y32" i="12"/>
  <c r="M32" i="12"/>
  <c r="E31" i="12"/>
  <c r="AG31" i="12" s="1"/>
  <c r="AK31" i="12" s="1"/>
  <c r="X32" i="12"/>
  <c r="L32" i="12"/>
  <c r="W32" i="12"/>
  <c r="K32" i="12"/>
  <c r="AL30" i="12"/>
  <c r="V32" i="12"/>
  <c r="J32" i="12"/>
  <c r="U32" i="12"/>
  <c r="I32" i="12"/>
  <c r="T32" i="12"/>
  <c r="H32" i="12"/>
  <c r="S32" i="12"/>
  <c r="G32" i="12"/>
  <c r="R32" i="12"/>
  <c r="Q32" i="12"/>
  <c r="AE31" i="12"/>
  <c r="K21" i="11"/>
  <c r="F71" i="11"/>
  <c r="H65" i="12"/>
  <c r="H13" i="12"/>
  <c r="T65" i="12"/>
  <c r="T13" i="12"/>
  <c r="W23" i="12"/>
  <c r="K23" i="12"/>
  <c r="AL21" i="12"/>
  <c r="V23" i="12"/>
  <c r="J23" i="12"/>
  <c r="U23" i="12"/>
  <c r="I23" i="12"/>
  <c r="T23" i="12"/>
  <c r="H23" i="12"/>
  <c r="S23" i="12"/>
  <c r="G23" i="12"/>
  <c r="R23" i="12"/>
  <c r="F23" i="12"/>
  <c r="AG21" i="12"/>
  <c r="AK21" i="12" s="1"/>
  <c r="AC23" i="12"/>
  <c r="Q23" i="12"/>
  <c r="Z23" i="12"/>
  <c r="N23" i="12"/>
  <c r="AB23" i="12"/>
  <c r="H63" i="12"/>
  <c r="H70" i="12" s="1"/>
  <c r="AI54" i="12"/>
  <c r="T63" i="12"/>
  <c r="T70" i="12" s="1"/>
  <c r="L59" i="12"/>
  <c r="O29" i="10"/>
  <c r="AB36" i="10"/>
  <c r="AH36" i="10" s="1"/>
  <c r="P17" i="11"/>
  <c r="R17" i="11" s="1"/>
  <c r="S17" i="11" s="1"/>
  <c r="M20" i="11"/>
  <c r="L21" i="11"/>
  <c r="J23" i="11"/>
  <c r="P29" i="11"/>
  <c r="R29" i="11" s="1"/>
  <c r="S29" i="11" s="1"/>
  <c r="M32" i="11"/>
  <c r="L33" i="11"/>
  <c r="P41" i="11"/>
  <c r="R41" i="11" s="1"/>
  <c r="S41" i="11" s="1"/>
  <c r="M44" i="11"/>
  <c r="L45" i="11"/>
  <c r="G70" i="11"/>
  <c r="G71" i="11"/>
  <c r="F63" i="11"/>
  <c r="F70" i="11" s="1"/>
  <c r="I13" i="12"/>
  <c r="U65" i="12"/>
  <c r="AJ12" i="12"/>
  <c r="P16" i="12"/>
  <c r="AB22" i="12"/>
  <c r="AG30" i="12"/>
  <c r="AK30" i="12" s="1"/>
  <c r="F32" i="12"/>
  <c r="I63" i="12"/>
  <c r="I70" i="12" s="1"/>
  <c r="U63" i="12"/>
  <c r="U70" i="12" s="1"/>
  <c r="AH54" i="12"/>
  <c r="M13" i="13"/>
  <c r="AA13" i="13"/>
  <c r="AC36" i="10"/>
  <c r="AI36" i="10" s="1"/>
  <c r="AC22" i="12"/>
  <c r="E24" i="12"/>
  <c r="F25" i="12"/>
  <c r="AH24" i="12"/>
  <c r="O32" i="12"/>
  <c r="P52" i="12"/>
  <c r="L39" i="10"/>
  <c r="L45" i="10" s="1"/>
  <c r="K65" i="12"/>
  <c r="W65" i="12"/>
  <c r="AC16" i="12"/>
  <c r="Q16" i="12"/>
  <c r="AA16" i="12"/>
  <c r="O16" i="12"/>
  <c r="Z16" i="12"/>
  <c r="N16" i="12"/>
  <c r="Y16" i="12"/>
  <c r="M16" i="12"/>
  <c r="X16" i="12"/>
  <c r="L16" i="12"/>
  <c r="W16" i="12"/>
  <c r="K16" i="12"/>
  <c r="D12" i="12"/>
  <c r="S13" i="12" s="1"/>
  <c r="T16" i="12"/>
  <c r="H16" i="12"/>
  <c r="S16" i="12"/>
  <c r="AE22" i="12"/>
  <c r="P32" i="12"/>
  <c r="AA59" i="12"/>
  <c r="AD30" i="10"/>
  <c r="AJ30" i="10" s="1"/>
  <c r="H53" i="11"/>
  <c r="L63" i="11"/>
  <c r="L70" i="11" s="1"/>
  <c r="L65" i="12"/>
  <c r="L13" i="12"/>
  <c r="L66" i="12" s="1"/>
  <c r="X65" i="12"/>
  <c r="X13" i="12"/>
  <c r="AH15" i="12"/>
  <c r="E15" i="12"/>
  <c r="U16" i="12"/>
  <c r="AM30" i="12"/>
  <c r="AB32" i="12"/>
  <c r="AB37" i="12"/>
  <c r="P37" i="12"/>
  <c r="Y37" i="12"/>
  <c r="M37" i="12"/>
  <c r="W37" i="12"/>
  <c r="K37" i="12"/>
  <c r="U37" i="12"/>
  <c r="T37" i="12"/>
  <c r="S37" i="12"/>
  <c r="R37" i="12"/>
  <c r="Q37" i="12"/>
  <c r="AE37" i="12"/>
  <c r="O37" i="12"/>
  <c r="D51" i="12"/>
  <c r="AE52" i="12" s="1"/>
  <c r="AD37" i="12"/>
  <c r="N37" i="12"/>
  <c r="AC37" i="12"/>
  <c r="L37" i="12"/>
  <c r="AA37" i="12"/>
  <c r="J37" i="12"/>
  <c r="Z37" i="12"/>
  <c r="I37" i="12"/>
  <c r="K25" i="12"/>
  <c r="W25" i="12"/>
  <c r="E36" i="12"/>
  <c r="H40" i="12"/>
  <c r="L43" i="12"/>
  <c r="N62" i="12"/>
  <c r="N69" i="12" s="1"/>
  <c r="Z62" i="12"/>
  <c r="Z69" i="12" s="1"/>
  <c r="Z52" i="12"/>
  <c r="P59" i="12"/>
  <c r="AB59" i="12"/>
  <c r="F62" i="12"/>
  <c r="E13" i="13"/>
  <c r="Z43" i="12"/>
  <c r="N43" i="12"/>
  <c r="W43" i="12"/>
  <c r="K43" i="12"/>
  <c r="V43" i="12"/>
  <c r="J43" i="12"/>
  <c r="U43" i="12"/>
  <c r="I43" i="12"/>
  <c r="T43" i="12"/>
  <c r="H43" i="12"/>
  <c r="M43" i="12"/>
  <c r="AE43" i="12"/>
  <c r="Q59" i="12"/>
  <c r="U40" i="12"/>
  <c r="I40" i="12"/>
  <c r="D54" i="12"/>
  <c r="AD40" i="12"/>
  <c r="R40" i="12"/>
  <c r="AB40" i="12"/>
  <c r="P40" i="12"/>
  <c r="AA40" i="12"/>
  <c r="O40" i="12"/>
  <c r="K40" i="12"/>
  <c r="AC40" i="12"/>
  <c r="O43" i="12"/>
  <c r="AJ44" i="12"/>
  <c r="AM44" i="12" s="1"/>
  <c r="P62" i="12"/>
  <c r="P69" i="12" s="1"/>
  <c r="AB62" i="12"/>
  <c r="AB69" i="12" s="1"/>
  <c r="L63" i="12"/>
  <c r="L70" i="12" s="1"/>
  <c r="X63" i="12"/>
  <c r="X70" i="12" s="1"/>
  <c r="D58" i="12"/>
  <c r="S65" i="12"/>
  <c r="AE20" i="13"/>
  <c r="AK20" i="13" s="1"/>
  <c r="L21" i="13"/>
  <c r="AD13" i="12"/>
  <c r="P19" i="12"/>
  <c r="AB19" i="12"/>
  <c r="N25" i="12"/>
  <c r="Z25" i="12"/>
  <c r="G28" i="12"/>
  <c r="S28" i="12"/>
  <c r="AE28" i="12"/>
  <c r="I34" i="12"/>
  <c r="AH36" i="12"/>
  <c r="AC41" i="12"/>
  <c r="Q41" i="12"/>
  <c r="Z41" i="12"/>
  <c r="N41" i="12"/>
  <c r="X41" i="12"/>
  <c r="L41" i="12"/>
  <c r="W41" i="12"/>
  <c r="K41" i="12"/>
  <c r="AL39" i="12"/>
  <c r="L40" i="12"/>
  <c r="AE40" i="12"/>
  <c r="AG40" i="12" s="1"/>
  <c r="AK40" i="12" s="1"/>
  <c r="T41" i="12"/>
  <c r="P43" i="12"/>
  <c r="M47" i="12"/>
  <c r="Q52" i="12"/>
  <c r="AC52" i="12"/>
  <c r="O69" i="12"/>
  <c r="AF16" i="13"/>
  <c r="AL16" i="13" s="1"/>
  <c r="P17" i="13"/>
  <c r="AD28" i="13"/>
  <c r="AJ28" i="13" s="1"/>
  <c r="H29" i="13"/>
  <c r="O46" i="13"/>
  <c r="O52" i="13" s="1"/>
  <c r="G13" i="12"/>
  <c r="AE13" i="12"/>
  <c r="O25" i="12"/>
  <c r="AA25" i="12"/>
  <c r="E27" i="12"/>
  <c r="W34" i="12"/>
  <c r="K34" i="12"/>
  <c r="T34" i="12"/>
  <c r="H34" i="12"/>
  <c r="J34" i="12"/>
  <c r="Y34" i="12"/>
  <c r="F40" i="12"/>
  <c r="M40" i="12"/>
  <c r="AK42" i="12"/>
  <c r="Q43" i="12"/>
  <c r="N47" i="12"/>
  <c r="H59" i="12"/>
  <c r="T59" i="12"/>
  <c r="Q62" i="12"/>
  <c r="Q69" i="12" s="1"/>
  <c r="AF14" i="13"/>
  <c r="AL14" i="13" s="1"/>
  <c r="P15" i="13"/>
  <c r="P12" i="13"/>
  <c r="F47" i="13"/>
  <c r="F53" i="13" s="1"/>
  <c r="R25" i="14"/>
  <c r="F25" i="14"/>
  <c r="AB24" i="14"/>
  <c r="AA25" i="14"/>
  <c r="O25" i="14"/>
  <c r="X24" i="14"/>
  <c r="Z25" i="14"/>
  <c r="N25" i="14"/>
  <c r="T24" i="14"/>
  <c r="Y25" i="14"/>
  <c r="M25" i="14"/>
  <c r="P24" i="14"/>
  <c r="L24" i="14"/>
  <c r="I25" i="14"/>
  <c r="G25" i="14"/>
  <c r="E25" i="14"/>
  <c r="W25" i="14"/>
  <c r="V25" i="14"/>
  <c r="U25" i="14"/>
  <c r="S25" i="14"/>
  <c r="Q25" i="14"/>
  <c r="D12" i="14"/>
  <c r="V13" i="14" s="1"/>
  <c r="K25" i="14"/>
  <c r="H24" i="14"/>
  <c r="J25" i="14"/>
  <c r="P25" i="12"/>
  <c r="AB25" i="12"/>
  <c r="AH33" i="12"/>
  <c r="E33" i="12"/>
  <c r="F58" i="12"/>
  <c r="AM36" i="12"/>
  <c r="N40" i="12"/>
  <c r="R43" i="12"/>
  <c r="P47" i="12"/>
  <c r="AI51" i="12"/>
  <c r="G62" i="12"/>
  <c r="G69" i="12" s="1"/>
  <c r="S62" i="12"/>
  <c r="S69" i="12" s="1"/>
  <c r="AA55" i="12"/>
  <c r="W63" i="12"/>
  <c r="W70" i="12" s="1"/>
  <c r="G19" i="12"/>
  <c r="S19" i="12"/>
  <c r="AE19" i="12"/>
  <c r="Q25" i="12"/>
  <c r="AC25" i="12"/>
  <c r="J28" i="12"/>
  <c r="V28" i="12"/>
  <c r="F29" i="12"/>
  <c r="M34" i="12"/>
  <c r="AA34" i="12"/>
  <c r="Q40" i="12"/>
  <c r="G41" i="12"/>
  <c r="Y41" i="12"/>
  <c r="S43" i="12"/>
  <c r="Q47" i="12"/>
  <c r="H62" i="12"/>
  <c r="H69" i="12" s="1"/>
  <c r="H52" i="12"/>
  <c r="T62" i="12"/>
  <c r="T69" i="12" s="1"/>
  <c r="T52" i="12"/>
  <c r="J59" i="12"/>
  <c r="H35" i="13"/>
  <c r="AI18" i="14"/>
  <c r="AO18" i="14" s="1"/>
  <c r="AB19" i="14"/>
  <c r="R25" i="12"/>
  <c r="AD25" i="12"/>
  <c r="N34" i="12"/>
  <c r="AB34" i="12"/>
  <c r="S40" i="12"/>
  <c r="H41" i="12"/>
  <c r="AA41" i="12"/>
  <c r="X43" i="12"/>
  <c r="X69" i="12"/>
  <c r="G25" i="12"/>
  <c r="S25" i="12"/>
  <c r="AE25" i="12"/>
  <c r="T40" i="12"/>
  <c r="Y43" i="12"/>
  <c r="AB47" i="12"/>
  <c r="O47" i="12"/>
  <c r="Y47" i="12"/>
  <c r="L47" i="12"/>
  <c r="X47" i="12"/>
  <c r="K47" i="12"/>
  <c r="AL45" i="12"/>
  <c r="V47" i="12"/>
  <c r="J47" i="12"/>
  <c r="U47" i="12"/>
  <c r="I47" i="12"/>
  <c r="R47" i="12"/>
  <c r="AG45" i="12"/>
  <c r="AK45" i="12" s="1"/>
  <c r="T47" i="12"/>
  <c r="F63" i="12"/>
  <c r="F70" i="12" s="1"/>
  <c r="R55" i="12"/>
  <c r="R63" i="12"/>
  <c r="R70" i="12" s="1"/>
  <c r="AD63" i="12"/>
  <c r="AD70" i="12" s="1"/>
  <c r="AA69" i="12"/>
  <c r="AE30" i="13"/>
  <c r="AK30" i="13" s="1"/>
  <c r="L31" i="13"/>
  <c r="F46" i="13"/>
  <c r="F52" i="13" s="1"/>
  <c r="J19" i="12"/>
  <c r="H25" i="12"/>
  <c r="M28" i="12"/>
  <c r="P34" i="12"/>
  <c r="AD34" i="12"/>
  <c r="F37" i="12"/>
  <c r="V40" i="12"/>
  <c r="J41" i="12"/>
  <c r="E43" i="12"/>
  <c r="AG43" i="12" s="1"/>
  <c r="AK43" i="12" s="1"/>
  <c r="AA43" i="12"/>
  <c r="F47" i="12"/>
  <c r="Z47" i="12"/>
  <c r="G52" i="12"/>
  <c r="AC62" i="12"/>
  <c r="AC69" i="12" s="1"/>
  <c r="O49" i="13"/>
  <c r="O13" i="13"/>
  <c r="E49" i="13"/>
  <c r="E53" i="13"/>
  <c r="U44" i="13"/>
  <c r="R25" i="13"/>
  <c r="F25" i="13"/>
  <c r="Q25" i="13"/>
  <c r="E25" i="13"/>
  <c r="AB24" i="13"/>
  <c r="AA25" i="13"/>
  <c r="O25" i="13"/>
  <c r="X24" i="13"/>
  <c r="L24" i="13"/>
  <c r="W25" i="13"/>
  <c r="K25" i="13"/>
  <c r="H24" i="13"/>
  <c r="N25" i="13"/>
  <c r="V33" i="13"/>
  <c r="W47" i="13"/>
  <c r="W53" i="13" s="1"/>
  <c r="O63" i="12"/>
  <c r="O70" i="12" s="1"/>
  <c r="AA63" i="12"/>
  <c r="AA70" i="12" s="1"/>
  <c r="P24" i="13"/>
  <c r="S25" i="13"/>
  <c r="AA33" i="13"/>
  <c r="X37" i="13"/>
  <c r="AH36" i="13"/>
  <c r="AN36" i="13" s="1"/>
  <c r="AB37" i="13"/>
  <c r="G44" i="13"/>
  <c r="G50" i="13" s="1"/>
  <c r="K47" i="14"/>
  <c r="K53" i="14" s="1"/>
  <c r="P70" i="12"/>
  <c r="AB70" i="12"/>
  <c r="H21" i="13"/>
  <c r="AD20" i="13"/>
  <c r="AJ20" i="13" s="1"/>
  <c r="T24" i="13"/>
  <c r="U25" i="13"/>
  <c r="W31" i="13"/>
  <c r="K31" i="13"/>
  <c r="H30" i="13"/>
  <c r="H38" i="13" s="1"/>
  <c r="U31" i="13"/>
  <c r="I31" i="13"/>
  <c r="S31" i="13"/>
  <c r="G31" i="13"/>
  <c r="R31" i="13"/>
  <c r="F31" i="13"/>
  <c r="D40" i="13"/>
  <c r="N41" i="13" s="1"/>
  <c r="AA31" i="13"/>
  <c r="O31" i="13"/>
  <c r="X30" i="13"/>
  <c r="Z31" i="13"/>
  <c r="N31" i="13"/>
  <c r="T30" i="13"/>
  <c r="M31" i="13"/>
  <c r="U35" i="13"/>
  <c r="I35" i="13"/>
  <c r="S35" i="13"/>
  <c r="G35" i="13"/>
  <c r="R35" i="13"/>
  <c r="F35" i="13"/>
  <c r="Q35" i="13"/>
  <c r="E35" i="13"/>
  <c r="AB34" i="13"/>
  <c r="Y35" i="13"/>
  <c r="M35" i="13"/>
  <c r="P34" i="13"/>
  <c r="L34" i="13"/>
  <c r="N35" i="13"/>
  <c r="E52" i="13"/>
  <c r="K41" i="13"/>
  <c r="K47" i="13"/>
  <c r="K53" i="13" s="1"/>
  <c r="AH26" i="14"/>
  <c r="AN26" i="14" s="1"/>
  <c r="X43" i="14"/>
  <c r="X44" i="14" s="1"/>
  <c r="X27" i="14"/>
  <c r="P44" i="12"/>
  <c r="AB44" i="12"/>
  <c r="G49" i="12"/>
  <c r="S49" i="12"/>
  <c r="AE49" i="12"/>
  <c r="K52" i="12"/>
  <c r="N59" i="12"/>
  <c r="Z59" i="12"/>
  <c r="J62" i="12"/>
  <c r="J69" i="12" s="1"/>
  <c r="V62" i="12"/>
  <c r="V69" i="12" s="1"/>
  <c r="V13" i="13"/>
  <c r="AE14" i="13"/>
  <c r="AK14" i="13" s="1"/>
  <c r="Y25" i="13"/>
  <c r="P30" i="13"/>
  <c r="Q31" i="13"/>
  <c r="E33" i="13"/>
  <c r="T34" i="13"/>
  <c r="M47" i="13"/>
  <c r="M53" i="13" s="1"/>
  <c r="M41" i="13"/>
  <c r="Q44" i="12"/>
  <c r="AC44" i="12"/>
  <c r="E48" i="12"/>
  <c r="H49" i="12"/>
  <c r="T49" i="12"/>
  <c r="J13" i="13"/>
  <c r="Z25" i="13"/>
  <c r="L29" i="13"/>
  <c r="AB30" i="13"/>
  <c r="V31" i="13"/>
  <c r="F33" i="13"/>
  <c r="X34" i="13"/>
  <c r="V35" i="13"/>
  <c r="AF36" i="13"/>
  <c r="AL36" i="13" s="1"/>
  <c r="R44" i="12"/>
  <c r="AJ51" i="12"/>
  <c r="Y52" i="12"/>
  <c r="Q55" i="12"/>
  <c r="AC55" i="12"/>
  <c r="K13" i="13"/>
  <c r="Y49" i="13"/>
  <c r="I33" i="13"/>
  <c r="W35" i="13"/>
  <c r="G44" i="12"/>
  <c r="S44" i="12"/>
  <c r="P46" i="12"/>
  <c r="AB46" i="12"/>
  <c r="J49" i="12"/>
  <c r="V49" i="12"/>
  <c r="M62" i="12"/>
  <c r="M69" i="12" s="1"/>
  <c r="Y62" i="12"/>
  <c r="Y69" i="12" s="1"/>
  <c r="Z13" i="13"/>
  <c r="Q19" i="13"/>
  <c r="E19" i="13"/>
  <c r="AA19" i="13"/>
  <c r="O19" i="13"/>
  <c r="X18" i="13"/>
  <c r="Z19" i="13"/>
  <c r="N19" i="13"/>
  <c r="T18" i="13"/>
  <c r="Y19" i="13"/>
  <c r="M19" i="13"/>
  <c r="P18" i="13"/>
  <c r="L18" i="13"/>
  <c r="L12" i="13" s="1"/>
  <c r="U19" i="13"/>
  <c r="I19" i="13"/>
  <c r="Y31" i="13"/>
  <c r="J33" i="13"/>
  <c r="Z35" i="13"/>
  <c r="N13" i="13"/>
  <c r="S13" i="13"/>
  <c r="AD18" i="13"/>
  <c r="AJ18" i="13" s="1"/>
  <c r="H19" i="13"/>
  <c r="G25" i="13"/>
  <c r="T27" i="13"/>
  <c r="AG26" i="13"/>
  <c r="AM26" i="13" s="1"/>
  <c r="AA35" i="13"/>
  <c r="L38" i="13"/>
  <c r="Z46" i="13"/>
  <c r="Z52" i="13" s="1"/>
  <c r="R41" i="13"/>
  <c r="R47" i="13"/>
  <c r="R53" i="13" s="1"/>
  <c r="AH26" i="13"/>
  <c r="AN26" i="13" s="1"/>
  <c r="AB32" i="13"/>
  <c r="Z33" i="13"/>
  <c r="N33" i="13"/>
  <c r="T32" i="13"/>
  <c r="Y33" i="13"/>
  <c r="M33" i="13"/>
  <c r="P32" i="13"/>
  <c r="L32" i="13"/>
  <c r="L40" i="13" s="1"/>
  <c r="W33" i="13"/>
  <c r="K33" i="13"/>
  <c r="H32" i="13"/>
  <c r="S33" i="13"/>
  <c r="G33" i="13"/>
  <c r="Q33" i="13"/>
  <c r="AA46" i="13"/>
  <c r="AA52" i="13" s="1"/>
  <c r="J44" i="12"/>
  <c r="G46" i="12"/>
  <c r="S46" i="12"/>
  <c r="M49" i="12"/>
  <c r="AF12" i="13"/>
  <c r="AL12" i="13" s="1"/>
  <c r="Y13" i="13"/>
  <c r="T17" i="13"/>
  <c r="AG16" i="13"/>
  <c r="AM16" i="13" s="1"/>
  <c r="V19" i="13"/>
  <c r="J25" i="13"/>
  <c r="X32" i="13"/>
  <c r="R33" i="13"/>
  <c r="O44" i="14"/>
  <c r="Q47" i="13"/>
  <c r="Q53" i="13" s="1"/>
  <c r="Q49" i="14"/>
  <c r="AB27" i="14"/>
  <c r="AF36" i="14"/>
  <c r="AL36" i="14" s="1"/>
  <c r="P37" i="14"/>
  <c r="Q44" i="14"/>
  <c r="V53" i="14"/>
  <c r="Q13" i="13"/>
  <c r="J15" i="13"/>
  <c r="V15" i="13"/>
  <c r="AB27" i="13"/>
  <c r="D38" i="13"/>
  <c r="S39" i="13" s="1"/>
  <c r="Q41" i="13"/>
  <c r="J49" i="13"/>
  <c r="AI26" i="14"/>
  <c r="AO26" i="14" s="1"/>
  <c r="G49" i="14"/>
  <c r="F13" i="13"/>
  <c r="R13" i="13"/>
  <c r="H14" i="13"/>
  <c r="K15" i="13"/>
  <c r="W15" i="13"/>
  <c r="AB16" i="13"/>
  <c r="E27" i="13"/>
  <c r="Q27" i="13"/>
  <c r="J29" i="13"/>
  <c r="V29" i="13"/>
  <c r="E41" i="13"/>
  <c r="S53" i="13"/>
  <c r="K49" i="13"/>
  <c r="AI14" i="14"/>
  <c r="AO14" i="14" s="1"/>
  <c r="U15" i="14"/>
  <c r="Z27" i="14"/>
  <c r="S44" i="14"/>
  <c r="N49" i="13"/>
  <c r="U13" i="14"/>
  <c r="U31" i="14"/>
  <c r="I31" i="14"/>
  <c r="S31" i="14"/>
  <c r="G31" i="14"/>
  <c r="R31" i="14"/>
  <c r="F31" i="14"/>
  <c r="Q31" i="14"/>
  <c r="E31" i="14"/>
  <c r="AB30" i="14"/>
  <c r="AB38" i="14" s="1"/>
  <c r="D40" i="14"/>
  <c r="S41" i="14" s="1"/>
  <c r="AA31" i="14"/>
  <c r="O31" i="14"/>
  <c r="X30" i="14"/>
  <c r="D38" i="14"/>
  <c r="D46" i="14" s="1"/>
  <c r="Z31" i="14"/>
  <c r="N31" i="14"/>
  <c r="T30" i="14"/>
  <c r="W31" i="14"/>
  <c r="K31" i="14"/>
  <c r="M31" i="14"/>
  <c r="E44" i="14"/>
  <c r="U44" i="14"/>
  <c r="AB29" i="14"/>
  <c r="AI28" i="14"/>
  <c r="AO28" i="14" s="1"/>
  <c r="AD30" i="14"/>
  <c r="AJ30" i="14" s="1"/>
  <c r="F44" i="14"/>
  <c r="I49" i="13"/>
  <c r="I13" i="13"/>
  <c r="U13" i="13"/>
  <c r="T14" i="13"/>
  <c r="N15" i="13"/>
  <c r="Z15" i="13"/>
  <c r="G17" i="13"/>
  <c r="S17" i="13"/>
  <c r="E21" i="13"/>
  <c r="Q21" i="13"/>
  <c r="J23" i="13"/>
  <c r="V23" i="13"/>
  <c r="P28" i="13"/>
  <c r="M29" i="13"/>
  <c r="Y29" i="13"/>
  <c r="I37" i="13"/>
  <c r="U37" i="13"/>
  <c r="S41" i="13"/>
  <c r="V41" i="13"/>
  <c r="E13" i="14"/>
  <c r="E50" i="14" s="1"/>
  <c r="AA13" i="14"/>
  <c r="F15" i="14"/>
  <c r="H38" i="14"/>
  <c r="AD38" i="14" s="1"/>
  <c r="AJ38" i="14" s="1"/>
  <c r="L30" i="14"/>
  <c r="V31" i="14"/>
  <c r="G44" i="14"/>
  <c r="X14" i="13"/>
  <c r="O15" i="13"/>
  <c r="AA15" i="13"/>
  <c r="R21" i="13"/>
  <c r="W23" i="13"/>
  <c r="I27" i="13"/>
  <c r="T28" i="13"/>
  <c r="N29" i="13"/>
  <c r="Z29" i="13"/>
  <c r="J37" i="13"/>
  <c r="V37" i="13"/>
  <c r="I41" i="13"/>
  <c r="M46" i="13"/>
  <c r="M52" i="13" s="1"/>
  <c r="J13" i="14"/>
  <c r="J50" i="14" s="1"/>
  <c r="Y49" i="14"/>
  <c r="H17" i="14"/>
  <c r="AD16" i="14"/>
  <c r="AJ16" i="14" s="1"/>
  <c r="R21" i="14"/>
  <c r="F21" i="14"/>
  <c r="Q21" i="14"/>
  <c r="E21" i="14"/>
  <c r="AB20" i="14"/>
  <c r="AA21" i="14"/>
  <c r="O21" i="14"/>
  <c r="X20" i="14"/>
  <c r="Z21" i="14"/>
  <c r="N21" i="14"/>
  <c r="T20" i="14"/>
  <c r="J21" i="14"/>
  <c r="P30" i="14"/>
  <c r="I44" i="14"/>
  <c r="W13" i="13"/>
  <c r="AB14" i="13"/>
  <c r="AH16" i="13"/>
  <c r="AN16" i="13" s="1"/>
  <c r="D43" i="13"/>
  <c r="Z44" i="13" s="1"/>
  <c r="AI26" i="13"/>
  <c r="AO26" i="13" s="1"/>
  <c r="J27" i="13"/>
  <c r="V27" i="13"/>
  <c r="K13" i="14"/>
  <c r="Q15" i="14"/>
  <c r="E15" i="14"/>
  <c r="AA15" i="14"/>
  <c r="O15" i="14"/>
  <c r="X14" i="14"/>
  <c r="Z15" i="14"/>
  <c r="N15" i="14"/>
  <c r="T14" i="14"/>
  <c r="Y15" i="14"/>
  <c r="M15" i="14"/>
  <c r="P14" i="14"/>
  <c r="W15" i="14"/>
  <c r="K15" i="14"/>
  <c r="H14" i="14"/>
  <c r="H20" i="14"/>
  <c r="K21" i="14"/>
  <c r="T23" i="14"/>
  <c r="AG22" i="14"/>
  <c r="AM22" i="14" s="1"/>
  <c r="W27" i="14"/>
  <c r="K27" i="14"/>
  <c r="H26" i="14"/>
  <c r="U27" i="14"/>
  <c r="I27" i="14"/>
  <c r="S27" i="14"/>
  <c r="G27" i="14"/>
  <c r="D43" i="14"/>
  <c r="J44" i="14" s="1"/>
  <c r="R27" i="14"/>
  <c r="F27" i="14"/>
  <c r="Q27" i="14"/>
  <c r="E27" i="14"/>
  <c r="X29" i="14"/>
  <c r="AH28" i="14"/>
  <c r="AN28" i="14" s="1"/>
  <c r="Y31" i="14"/>
  <c r="S39" i="14"/>
  <c r="Z44" i="14"/>
  <c r="E15" i="13"/>
  <c r="Q15" i="13"/>
  <c r="J17" i="13"/>
  <c r="V17" i="13"/>
  <c r="AG20" i="13"/>
  <c r="AM20" i="13" s="1"/>
  <c r="H26" i="13"/>
  <c r="K27" i="13"/>
  <c r="W27" i="13"/>
  <c r="AB28" i="13"/>
  <c r="W52" i="13"/>
  <c r="J53" i="13"/>
  <c r="V53" i="13"/>
  <c r="Z41" i="13"/>
  <c r="L14" i="14"/>
  <c r="I15" i="14"/>
  <c r="AF16" i="14"/>
  <c r="AL16" i="14" s="1"/>
  <c r="P17" i="14"/>
  <c r="L20" i="14"/>
  <c r="L26" i="14"/>
  <c r="M27" i="14"/>
  <c r="U39" i="14"/>
  <c r="J53" i="14"/>
  <c r="N13" i="14"/>
  <c r="T17" i="14"/>
  <c r="AG16" i="14"/>
  <c r="AM16" i="14" s="1"/>
  <c r="AF26" i="14"/>
  <c r="AL26" i="14" s="1"/>
  <c r="P27" i="14"/>
  <c r="AF32" i="14"/>
  <c r="AL32" i="14" s="1"/>
  <c r="P33" i="14"/>
  <c r="V39" i="14"/>
  <c r="M44" i="14"/>
  <c r="G15" i="13"/>
  <c r="J21" i="13"/>
  <c r="X22" i="13"/>
  <c r="O23" i="13"/>
  <c r="P26" i="13"/>
  <c r="M27" i="13"/>
  <c r="Y27" i="13"/>
  <c r="F29" i="13"/>
  <c r="T36" i="13"/>
  <c r="N37" i="13"/>
  <c r="R44" i="13"/>
  <c r="O13" i="14"/>
  <c r="O50" i="14" s="1"/>
  <c r="AF20" i="14"/>
  <c r="AL20" i="14" s="1"/>
  <c r="S21" i="14"/>
  <c r="AB23" i="14"/>
  <c r="T26" i="14"/>
  <c r="O27" i="14"/>
  <c r="X33" i="14"/>
  <c r="AH32" i="14"/>
  <c r="AN32" i="14" s="1"/>
  <c r="I39" i="14"/>
  <c r="N44" i="14"/>
  <c r="AB33" i="14"/>
  <c r="I35" i="14"/>
  <c r="U35" i="14"/>
  <c r="M39" i="14"/>
  <c r="Y39" i="14"/>
  <c r="J46" i="14"/>
  <c r="J52" i="14" s="1"/>
  <c r="V46" i="14"/>
  <c r="V52" i="14" s="1"/>
  <c r="I47" i="14"/>
  <c r="I53" i="14" s="1"/>
  <c r="U47" i="14"/>
  <c r="U53" i="14" s="1"/>
  <c r="J35" i="14"/>
  <c r="V35" i="14"/>
  <c r="N39" i="14"/>
  <c r="Z39" i="14"/>
  <c r="I49" i="14"/>
  <c r="U49" i="14"/>
  <c r="K35" i="14"/>
  <c r="W35" i="14"/>
  <c r="AB37" i="14"/>
  <c r="O39" i="14"/>
  <c r="Z41" i="14"/>
  <c r="J49" i="14"/>
  <c r="V49" i="14"/>
  <c r="L34" i="14"/>
  <c r="AD36" i="14"/>
  <c r="AJ36" i="14" s="1"/>
  <c r="AA41" i="14"/>
  <c r="M46" i="14"/>
  <c r="M52" i="14" s="1"/>
  <c r="Y41" i="13"/>
  <c r="R13" i="14"/>
  <c r="AB16" i="14"/>
  <c r="I19" i="14"/>
  <c r="U19" i="14"/>
  <c r="J29" i="14"/>
  <c r="V29" i="14"/>
  <c r="P34" i="14"/>
  <c r="M35" i="14"/>
  <c r="Y35" i="14"/>
  <c r="AE36" i="14"/>
  <c r="AK36" i="14" s="1"/>
  <c r="Q39" i="14"/>
  <c r="Z46" i="14"/>
  <c r="Z52" i="14" s="1"/>
  <c r="M47" i="14"/>
  <c r="M53" i="14" s="1"/>
  <c r="Y47" i="14"/>
  <c r="Y53" i="14" s="1"/>
  <c r="J19" i="14"/>
  <c r="V19" i="14"/>
  <c r="T34" i="14"/>
  <c r="N35" i="14"/>
  <c r="Z35" i="14"/>
  <c r="F39" i="14"/>
  <c r="E41" i="14"/>
  <c r="Q41" i="14"/>
  <c r="H18" i="14"/>
  <c r="K19" i="14"/>
  <c r="W19" i="14"/>
  <c r="J33" i="14"/>
  <c r="V33" i="14"/>
  <c r="X34" i="14"/>
  <c r="O35" i="14"/>
  <c r="AA35" i="14"/>
  <c r="AG36" i="14"/>
  <c r="AM36" i="14" s="1"/>
  <c r="G17" i="14"/>
  <c r="S17" i="14"/>
  <c r="L18" i="14"/>
  <c r="J23" i="14"/>
  <c r="V23" i="14"/>
  <c r="P28" i="14"/>
  <c r="M29" i="14"/>
  <c r="Y29" i="14"/>
  <c r="H32" i="14"/>
  <c r="K33" i="14"/>
  <c r="W33" i="14"/>
  <c r="AB34" i="14"/>
  <c r="AH36" i="14"/>
  <c r="AN36" i="14" s="1"/>
  <c r="I37" i="14"/>
  <c r="U37" i="14"/>
  <c r="P18" i="14"/>
  <c r="M19" i="14"/>
  <c r="Y19" i="14"/>
  <c r="H22" i="14"/>
  <c r="K23" i="14"/>
  <c r="T28" i="14"/>
  <c r="N29" i="14"/>
  <c r="Z29" i="14"/>
  <c r="L32" i="14"/>
  <c r="E35" i="14"/>
  <c r="Q35" i="14"/>
  <c r="J37" i="14"/>
  <c r="F35" i="14"/>
  <c r="R35" i="14"/>
  <c r="J17" i="14"/>
  <c r="X18" i="14"/>
  <c r="O19" i="14"/>
  <c r="T32" i="14"/>
  <c r="N33" i="14"/>
  <c r="G35" i="14"/>
  <c r="AH456" i="3" l="1"/>
  <c r="N460" i="3"/>
  <c r="AB46" i="14"/>
  <c r="AB39" i="14"/>
  <c r="AI38" i="14"/>
  <c r="AO38" i="14" s="1"/>
  <c r="G42" i="10"/>
  <c r="G48" i="10" s="1"/>
  <c r="J35" i="10"/>
  <c r="H39" i="13"/>
  <c r="H46" i="13"/>
  <c r="AD38" i="13"/>
  <c r="AJ38" i="13" s="1"/>
  <c r="L47" i="13"/>
  <c r="L41" i="13"/>
  <c r="AE40" i="13"/>
  <c r="AK40" i="13" s="1"/>
  <c r="L13" i="13"/>
  <c r="AE12" i="13"/>
  <c r="AK12" i="13" s="1"/>
  <c r="T33" i="13"/>
  <c r="AG32" i="13"/>
  <c r="AM32" i="13" s="1"/>
  <c r="F45" i="10"/>
  <c r="I40" i="10"/>
  <c r="I46" i="10" s="1"/>
  <c r="I45" i="10"/>
  <c r="T33" i="14"/>
  <c r="AG32" i="14"/>
  <c r="AM32" i="14" s="1"/>
  <c r="L33" i="14"/>
  <c r="AE32" i="14"/>
  <c r="AK32" i="14" s="1"/>
  <c r="AB29" i="13"/>
  <c r="AI28" i="13"/>
  <c r="AO28" i="13" s="1"/>
  <c r="AB38" i="13"/>
  <c r="AA39" i="13"/>
  <c r="L46" i="13"/>
  <c r="AE38" i="13"/>
  <c r="AK38" i="13" s="1"/>
  <c r="L39" i="13"/>
  <c r="Y39" i="13"/>
  <c r="AB35" i="13"/>
  <c r="AI34" i="13"/>
  <c r="AO34" i="13" s="1"/>
  <c r="O39" i="13"/>
  <c r="AE55" i="12"/>
  <c r="S55" i="12"/>
  <c r="G55" i="12"/>
  <c r="AB55" i="12"/>
  <c r="P55" i="12"/>
  <c r="D63" i="12"/>
  <c r="D70" i="12" s="1"/>
  <c r="V55" i="12"/>
  <c r="N55" i="12"/>
  <c r="M55" i="12"/>
  <c r="J55" i="12"/>
  <c r="Z55" i="12"/>
  <c r="Y55" i="12"/>
  <c r="Y17" i="12"/>
  <c r="M17" i="12"/>
  <c r="E16" i="12"/>
  <c r="AG16" i="12" s="1"/>
  <c r="AK16" i="12" s="1"/>
  <c r="W17" i="12"/>
  <c r="K17" i="12"/>
  <c r="AL15" i="12"/>
  <c r="V17" i="12"/>
  <c r="J17" i="12"/>
  <c r="U17" i="12"/>
  <c r="I17" i="12"/>
  <c r="T17" i="12"/>
  <c r="H17" i="12"/>
  <c r="E12" i="12"/>
  <c r="S17" i="12"/>
  <c r="G17" i="12"/>
  <c r="AB17" i="12"/>
  <c r="P17" i="12"/>
  <c r="X17" i="12"/>
  <c r="R17" i="12"/>
  <c r="Q17" i="12"/>
  <c r="O17" i="12"/>
  <c r="N17" i="12"/>
  <c r="L17" i="12"/>
  <c r="F17" i="12"/>
  <c r="AH17" i="12" s="1"/>
  <c r="AK17" i="12" s="1"/>
  <c r="AM15" i="12"/>
  <c r="AA17" i="12"/>
  <c r="AG15" i="12"/>
  <c r="AK15" i="12" s="1"/>
  <c r="AC17" i="12"/>
  <c r="Z17" i="12"/>
  <c r="AB26" i="12"/>
  <c r="P26" i="12"/>
  <c r="AA26" i="12"/>
  <c r="O26" i="12"/>
  <c r="Z26" i="12"/>
  <c r="N26" i="12"/>
  <c r="Y26" i="12"/>
  <c r="M26" i="12"/>
  <c r="E25" i="12"/>
  <c r="AG25" i="12" s="1"/>
  <c r="AK25" i="12" s="1"/>
  <c r="X26" i="12"/>
  <c r="L26" i="12"/>
  <c r="W26" i="12"/>
  <c r="K26" i="12"/>
  <c r="AL24" i="12"/>
  <c r="V26" i="12"/>
  <c r="J26" i="12"/>
  <c r="S26" i="12"/>
  <c r="G26" i="12"/>
  <c r="H26" i="12"/>
  <c r="F26" i="12"/>
  <c r="AH26" i="12" s="1"/>
  <c r="AK26" i="12" s="1"/>
  <c r="AG24" i="12"/>
  <c r="AK24" i="12" s="1"/>
  <c r="AC26" i="12"/>
  <c r="U26" i="12"/>
  <c r="T26" i="12"/>
  <c r="Q26" i="12"/>
  <c r="R26" i="12"/>
  <c r="I26" i="12"/>
  <c r="AJ23" i="12"/>
  <c r="AM23" i="12" s="1"/>
  <c r="E60" i="11"/>
  <c r="M61" i="11"/>
  <c r="K61" i="11"/>
  <c r="H61" i="11"/>
  <c r="J61" i="11"/>
  <c r="G61" i="11"/>
  <c r="W42" i="10"/>
  <c r="W48" i="10" s="1"/>
  <c r="I51" i="11"/>
  <c r="H51" i="11"/>
  <c r="G51" i="11"/>
  <c r="F51" i="11"/>
  <c r="E50" i="11"/>
  <c r="R50" i="11" s="1"/>
  <c r="S50" i="11" s="1"/>
  <c r="N51" i="11"/>
  <c r="R49" i="11"/>
  <c r="S49" i="11" s="1"/>
  <c r="M51" i="11"/>
  <c r="K51" i="11"/>
  <c r="L51" i="11"/>
  <c r="J51" i="11"/>
  <c r="U46" i="9"/>
  <c r="AF10" i="9"/>
  <c r="R43" i="10"/>
  <c r="R49" i="10" s="1"/>
  <c r="T36" i="10"/>
  <c r="T43" i="10" s="1"/>
  <c r="Z36" i="9"/>
  <c r="AF36" i="9" s="1"/>
  <c r="M43" i="9"/>
  <c r="M49" i="9" s="1"/>
  <c r="AA10" i="10"/>
  <c r="N8" i="10"/>
  <c r="Q11" i="10"/>
  <c r="H10" i="10"/>
  <c r="F36" i="9"/>
  <c r="N39" i="8"/>
  <c r="N45" i="8" s="1"/>
  <c r="AA22" i="8"/>
  <c r="H22" i="8"/>
  <c r="R42" i="7"/>
  <c r="R48" i="7" s="1"/>
  <c r="T34" i="7"/>
  <c r="M43" i="8"/>
  <c r="M49" i="8" s="1"/>
  <c r="P37" i="8"/>
  <c r="Z36" i="8"/>
  <c r="Q9" i="8"/>
  <c r="AD8" i="8"/>
  <c r="K15" i="9"/>
  <c r="I13" i="6"/>
  <c r="AE12" i="6"/>
  <c r="H36" i="7"/>
  <c r="H43" i="7" s="1"/>
  <c r="H49" i="7" s="1"/>
  <c r="AG12" i="5"/>
  <c r="E463" i="3"/>
  <c r="Y457" i="3"/>
  <c r="Y464" i="3" s="1"/>
  <c r="G48" i="6"/>
  <c r="G36" i="5"/>
  <c r="G43" i="5" s="1"/>
  <c r="Z461" i="3"/>
  <c r="O437" i="3"/>
  <c r="Q437" i="3" s="1"/>
  <c r="K29" i="5"/>
  <c r="K39" i="6"/>
  <c r="AF396" i="3"/>
  <c r="AF401" i="3"/>
  <c r="AF395" i="3"/>
  <c r="AF402" i="3" s="1"/>
  <c r="N222" i="3"/>
  <c r="O222" i="3" s="1"/>
  <c r="Q222" i="3" s="1"/>
  <c r="AH220" i="3"/>
  <c r="K464" i="3"/>
  <c r="AF398" i="3"/>
  <c r="AF405" i="3" s="1"/>
  <c r="L402" i="3"/>
  <c r="L403" i="3"/>
  <c r="N346" i="3"/>
  <c r="N332" i="3"/>
  <c r="O22" i="3"/>
  <c r="Q22" i="3" s="1"/>
  <c r="L73" i="3"/>
  <c r="L74" i="3"/>
  <c r="O165" i="3"/>
  <c r="Q165" i="3" s="1"/>
  <c r="E115" i="3"/>
  <c r="Y109" i="3"/>
  <c r="Y116" i="3" s="1"/>
  <c r="AA171" i="3"/>
  <c r="O199" i="3"/>
  <c r="Q199" i="3" s="1"/>
  <c r="O167" i="3"/>
  <c r="Q167" i="3" s="1"/>
  <c r="N53" i="3"/>
  <c r="K229" i="3"/>
  <c r="AI16" i="13"/>
  <c r="AO16" i="13" s="1"/>
  <c r="AB17" i="13"/>
  <c r="F39" i="13"/>
  <c r="F59" i="12"/>
  <c r="N43" i="8"/>
  <c r="N49" i="8" s="1"/>
  <c r="AA36" i="8"/>
  <c r="R43" i="7"/>
  <c r="R49" i="7" s="1"/>
  <c r="T36" i="7"/>
  <c r="T43" i="7" s="1"/>
  <c r="T49" i="7" s="1"/>
  <c r="K8" i="5"/>
  <c r="T40" i="14"/>
  <c r="AG30" i="14"/>
  <c r="AM30" i="14" s="1"/>
  <c r="T31" i="14"/>
  <c r="T43" i="13"/>
  <c r="T44" i="13" s="1"/>
  <c r="R20" i="12"/>
  <c r="AG18" i="12"/>
  <c r="AK18" i="12" s="1"/>
  <c r="AB20" i="12"/>
  <c r="P20" i="12"/>
  <c r="AA20" i="12"/>
  <c r="O20" i="12"/>
  <c r="Z20" i="12"/>
  <c r="N20" i="12"/>
  <c r="Y20" i="12"/>
  <c r="M20" i="12"/>
  <c r="E19" i="12"/>
  <c r="AG19" i="12" s="1"/>
  <c r="AK19" i="12" s="1"/>
  <c r="X20" i="12"/>
  <c r="L20" i="12"/>
  <c r="U20" i="12"/>
  <c r="I20" i="12"/>
  <c r="S20" i="12"/>
  <c r="Q20" i="12"/>
  <c r="AL18" i="12"/>
  <c r="K20" i="12"/>
  <c r="J20" i="12"/>
  <c r="H20" i="12"/>
  <c r="G20" i="12"/>
  <c r="AC20" i="12"/>
  <c r="V20" i="12"/>
  <c r="W20" i="12"/>
  <c r="T20" i="12"/>
  <c r="M42" i="9"/>
  <c r="M48" i="9" s="1"/>
  <c r="Z34" i="9"/>
  <c r="N8" i="9"/>
  <c r="H10" i="9"/>
  <c r="AA10" i="9"/>
  <c r="Q11" i="9"/>
  <c r="L42" i="9"/>
  <c r="L48" i="9" s="1"/>
  <c r="N34" i="9"/>
  <c r="Y34" i="9"/>
  <c r="J11" i="9"/>
  <c r="AF10" i="10"/>
  <c r="R43" i="8"/>
  <c r="R49" i="8" s="1"/>
  <c r="T36" i="8"/>
  <c r="T43" i="8" s="1"/>
  <c r="U37" i="8"/>
  <c r="AA24" i="8"/>
  <c r="H24" i="8"/>
  <c r="AA32" i="7"/>
  <c r="H32" i="7"/>
  <c r="K33" i="7" s="1"/>
  <c r="L42" i="8"/>
  <c r="L48" i="8" s="1"/>
  <c r="N34" i="8"/>
  <c r="Y34" i="8"/>
  <c r="J9" i="9"/>
  <c r="AA12" i="10"/>
  <c r="H12" i="10"/>
  <c r="T39" i="8"/>
  <c r="W23" i="8"/>
  <c r="J23" i="6"/>
  <c r="G39" i="6"/>
  <c r="L43" i="6"/>
  <c r="L49" i="6" s="1"/>
  <c r="N36" i="6"/>
  <c r="O37" i="6"/>
  <c r="Y36" i="6"/>
  <c r="AI34" i="5"/>
  <c r="E48" i="8"/>
  <c r="W43" i="7"/>
  <c r="W49" i="7" s="1"/>
  <c r="AE12" i="9"/>
  <c r="AD8" i="7"/>
  <c r="AA10" i="5"/>
  <c r="AG10" i="5" s="1"/>
  <c r="N8" i="5"/>
  <c r="Q9" i="5" s="1"/>
  <c r="H10" i="5"/>
  <c r="O46" i="7"/>
  <c r="AE28" i="5"/>
  <c r="G39" i="7"/>
  <c r="K21" i="6"/>
  <c r="AG20" i="6"/>
  <c r="Q45" i="5"/>
  <c r="H32" i="5"/>
  <c r="K33" i="5" s="1"/>
  <c r="Q33" i="5"/>
  <c r="AA32" i="5"/>
  <c r="AG32" i="5" s="1"/>
  <c r="N39" i="5"/>
  <c r="Z36" i="5"/>
  <c r="AF36" i="5" s="1"/>
  <c r="M43" i="5"/>
  <c r="M49" i="5" s="1"/>
  <c r="P37" i="5"/>
  <c r="Y456" i="3"/>
  <c r="Y463" i="3" s="1"/>
  <c r="J461" i="3"/>
  <c r="H461" i="3"/>
  <c r="O461" i="3" s="1"/>
  <c r="Q461" i="3" s="1"/>
  <c r="E460" i="3"/>
  <c r="O460" i="3" s="1"/>
  <c r="Q460" i="3" s="1"/>
  <c r="G461" i="3"/>
  <c r="O459" i="3"/>
  <c r="Q459" i="3" s="1"/>
  <c r="AE20" i="4"/>
  <c r="AD8" i="5"/>
  <c r="AJ8" i="5" s="1"/>
  <c r="N341" i="3"/>
  <c r="O341" i="3" s="1"/>
  <c r="Q341" i="3" s="1"/>
  <c r="AH336" i="3"/>
  <c r="AD345" i="3"/>
  <c r="E405" i="3"/>
  <c r="Y399" i="3"/>
  <c r="Y406" i="3" s="1"/>
  <c r="Q40" i="6"/>
  <c r="Q45" i="6"/>
  <c r="N72" i="3"/>
  <c r="N73" i="3" s="1"/>
  <c r="N76" i="3"/>
  <c r="N401" i="3"/>
  <c r="N387" i="3"/>
  <c r="O387" i="3" s="1"/>
  <c r="Q387" i="3" s="1"/>
  <c r="O332" i="3"/>
  <c r="Q332" i="3" s="1"/>
  <c r="L363" i="3"/>
  <c r="L364" i="3"/>
  <c r="O369" i="3"/>
  <c r="Q369" i="3" s="1"/>
  <c r="O269" i="3"/>
  <c r="Q269" i="3" s="1"/>
  <c r="W42" i="9"/>
  <c r="W48" i="9" s="1"/>
  <c r="O27" i="3"/>
  <c r="Q27" i="3" s="1"/>
  <c r="R227" i="3"/>
  <c r="AD280" i="3"/>
  <c r="O33" i="3"/>
  <c r="Q33" i="3" s="1"/>
  <c r="O111" i="3"/>
  <c r="Q111" i="3" s="1"/>
  <c r="Y108" i="3"/>
  <c r="Y115" i="3" s="1"/>
  <c r="J113" i="3"/>
  <c r="H113" i="3"/>
  <c r="E112" i="3"/>
  <c r="O16" i="3"/>
  <c r="Q16" i="3" s="1"/>
  <c r="AB35" i="14"/>
  <c r="AI34" i="14"/>
  <c r="AO34" i="14" s="1"/>
  <c r="H43" i="14"/>
  <c r="H44" i="14" s="1"/>
  <c r="H27" i="14"/>
  <c r="AD26" i="14"/>
  <c r="AJ26" i="14" s="1"/>
  <c r="H56" i="11"/>
  <c r="G56" i="11"/>
  <c r="D64" i="11"/>
  <c r="D71" i="11" s="1"/>
  <c r="J56" i="11"/>
  <c r="M56" i="11"/>
  <c r="R42" i="9"/>
  <c r="R48" i="9" s="1"/>
  <c r="T34" i="9"/>
  <c r="T42" i="9" s="1"/>
  <c r="T48" i="9" s="1"/>
  <c r="AA20" i="8"/>
  <c r="AG20" i="8" s="1"/>
  <c r="H20" i="8"/>
  <c r="K21" i="8" s="1"/>
  <c r="Q21" i="8"/>
  <c r="AD8" i="4"/>
  <c r="AJ8" i="4" s="1"/>
  <c r="O76" i="3"/>
  <c r="Q76" i="3" s="1"/>
  <c r="I68" i="2"/>
  <c r="N50" i="14"/>
  <c r="K60" i="11"/>
  <c r="I55" i="12"/>
  <c r="AA30" i="8"/>
  <c r="AG30" i="8" s="1"/>
  <c r="H30" i="8"/>
  <c r="K31" i="8" s="1"/>
  <c r="N45" i="10"/>
  <c r="AE22" i="8"/>
  <c r="T38" i="14"/>
  <c r="AG28" i="14"/>
  <c r="AM28" i="14" s="1"/>
  <c r="T29" i="14"/>
  <c r="R39" i="14"/>
  <c r="E39" i="14"/>
  <c r="F13" i="14"/>
  <c r="F50" i="14" s="1"/>
  <c r="AA39" i="14"/>
  <c r="W39" i="14"/>
  <c r="M13" i="14"/>
  <c r="M50" i="14" s="1"/>
  <c r="H27" i="13"/>
  <c r="H43" i="13"/>
  <c r="H44" i="13" s="1"/>
  <c r="AD26" i="13"/>
  <c r="AJ26" i="13" s="1"/>
  <c r="I13" i="14"/>
  <c r="I50" i="14" s="1"/>
  <c r="AB43" i="13"/>
  <c r="AB44" i="13" s="1"/>
  <c r="AB43" i="14"/>
  <c r="AB44" i="14" s="1"/>
  <c r="M52" i="12"/>
  <c r="AG34" i="13"/>
  <c r="AM34" i="13" s="1"/>
  <c r="T35" i="13"/>
  <c r="W52" i="12"/>
  <c r="T25" i="13"/>
  <c r="AG24" i="13"/>
  <c r="AM24" i="13" s="1"/>
  <c r="F52" i="12"/>
  <c r="AB52" i="12"/>
  <c r="K55" i="12"/>
  <c r="AD59" i="12"/>
  <c r="R59" i="12"/>
  <c r="W59" i="12"/>
  <c r="W66" i="12" s="1"/>
  <c r="K59" i="12"/>
  <c r="S59" i="12"/>
  <c r="S66" i="12" s="1"/>
  <c r="M59" i="12"/>
  <c r="I59" i="12"/>
  <c r="G59" i="12"/>
  <c r="AE59" i="12"/>
  <c r="Y59" i="12"/>
  <c r="X59" i="12"/>
  <c r="V59" i="12"/>
  <c r="U59" i="12"/>
  <c r="AC59" i="12"/>
  <c r="X66" i="12"/>
  <c r="O59" i="12"/>
  <c r="L61" i="11"/>
  <c r="AH32" i="12"/>
  <c r="AK32" i="12" s="1"/>
  <c r="AJ32" i="12"/>
  <c r="AM32" i="12" s="1"/>
  <c r="F20" i="12"/>
  <c r="AH20" i="12" s="1"/>
  <c r="AK20" i="12" s="1"/>
  <c r="AA32" i="10"/>
  <c r="AG32" i="10" s="1"/>
  <c r="H32" i="10"/>
  <c r="K33" i="10" s="1"/>
  <c r="Q33" i="10"/>
  <c r="P40" i="10"/>
  <c r="P46" i="10" s="1"/>
  <c r="AE18" i="10"/>
  <c r="Z36" i="10"/>
  <c r="AF36" i="10" s="1"/>
  <c r="M43" i="10"/>
  <c r="M49" i="10" s="1"/>
  <c r="AA24" i="10"/>
  <c r="AG24" i="10" s="1"/>
  <c r="K21" i="9"/>
  <c r="P60" i="11"/>
  <c r="N61" i="11"/>
  <c r="I17" i="10"/>
  <c r="K34" i="9"/>
  <c r="K25" i="9"/>
  <c r="I40" i="8"/>
  <c r="I46" i="8" s="1"/>
  <c r="I45" i="8"/>
  <c r="P9" i="9"/>
  <c r="AA30" i="9"/>
  <c r="H30" i="9"/>
  <c r="I45" i="9"/>
  <c r="AH36" i="8"/>
  <c r="V46" i="9"/>
  <c r="I23" i="8"/>
  <c r="AJ26" i="7"/>
  <c r="R48" i="8"/>
  <c r="K29" i="7"/>
  <c r="F34" i="8"/>
  <c r="G36" i="8"/>
  <c r="G43" i="8" s="1"/>
  <c r="G49" i="8" s="1"/>
  <c r="G34" i="8"/>
  <c r="G42" i="8" s="1"/>
  <c r="G48" i="8" s="1"/>
  <c r="L45" i="6"/>
  <c r="AF12" i="9"/>
  <c r="AF22" i="6"/>
  <c r="AE20" i="6"/>
  <c r="Q29" i="6"/>
  <c r="H28" i="6"/>
  <c r="K29" i="6" s="1"/>
  <c r="AA28" i="6"/>
  <c r="K39" i="7"/>
  <c r="AJ10" i="7"/>
  <c r="J45" i="5"/>
  <c r="E49" i="6"/>
  <c r="S49" i="7"/>
  <c r="W37" i="6"/>
  <c r="W43" i="6"/>
  <c r="W49" i="6" s="1"/>
  <c r="AG32" i="8"/>
  <c r="R45" i="5"/>
  <c r="AI36" i="5"/>
  <c r="Y8" i="5"/>
  <c r="AF20" i="8"/>
  <c r="J37" i="4"/>
  <c r="J43" i="4"/>
  <c r="J49" i="4" s="1"/>
  <c r="I43" i="4"/>
  <c r="I49" i="4" s="1"/>
  <c r="S48" i="5"/>
  <c r="AF12" i="5"/>
  <c r="AF16" i="6"/>
  <c r="F8" i="5"/>
  <c r="K21" i="5"/>
  <c r="H28" i="4"/>
  <c r="K29" i="4" s="1"/>
  <c r="AA28" i="4"/>
  <c r="E48" i="4"/>
  <c r="O425" i="3"/>
  <c r="Q425" i="3" s="1"/>
  <c r="I464" i="3"/>
  <c r="N343" i="3"/>
  <c r="N329" i="3"/>
  <c r="E363" i="3"/>
  <c r="K364" i="3"/>
  <c r="AE403" i="3" s="1"/>
  <c r="G364" i="3"/>
  <c r="AJ10" i="5"/>
  <c r="AD403" i="3"/>
  <c r="G36" i="4"/>
  <c r="G43" i="4" s="1"/>
  <c r="AF16" i="5"/>
  <c r="Q45" i="4"/>
  <c r="Q40" i="4"/>
  <c r="O321" i="3"/>
  <c r="Q321" i="3" s="1"/>
  <c r="H18" i="6"/>
  <c r="K19" i="6" s="1"/>
  <c r="AA18" i="6"/>
  <c r="Q19" i="6"/>
  <c r="O44" i="3"/>
  <c r="Q44" i="3" s="1"/>
  <c r="H229" i="3"/>
  <c r="J116" i="3"/>
  <c r="AF337" i="3"/>
  <c r="AF338" i="3"/>
  <c r="AF343" i="3"/>
  <c r="O386" i="3"/>
  <c r="Q386" i="3" s="1"/>
  <c r="O333" i="3"/>
  <c r="Q333" i="3" s="1"/>
  <c r="AB113" i="3"/>
  <c r="W15" i="5"/>
  <c r="O370" i="3"/>
  <c r="Q370" i="3" s="1"/>
  <c r="H22" i="6"/>
  <c r="O313" i="3"/>
  <c r="Q313" i="3" s="1"/>
  <c r="O159" i="3"/>
  <c r="Q159" i="3" s="1"/>
  <c r="O104" i="3"/>
  <c r="Q104" i="3" s="1"/>
  <c r="D48" i="9"/>
  <c r="J229" i="3"/>
  <c r="L116" i="3"/>
  <c r="AF109" i="3"/>
  <c r="AF116" i="3" s="1"/>
  <c r="L115" i="3"/>
  <c r="L229" i="3"/>
  <c r="AD112" i="3"/>
  <c r="O34" i="3"/>
  <c r="Q34" i="3" s="1"/>
  <c r="O383" i="3"/>
  <c r="Q383" i="3" s="1"/>
  <c r="L16" i="3"/>
  <c r="L15" i="3"/>
  <c r="O84" i="3"/>
  <c r="Q84" i="3" s="1"/>
  <c r="G113" i="3"/>
  <c r="G171" i="3"/>
  <c r="AI16" i="14"/>
  <c r="AO16" i="14" s="1"/>
  <c r="AB17" i="14"/>
  <c r="AB12" i="14"/>
  <c r="X33" i="13"/>
  <c r="AH32" i="13"/>
  <c r="AN32" i="13" s="1"/>
  <c r="U39" i="13"/>
  <c r="AA14" i="6"/>
  <c r="AG14" i="6" s="1"/>
  <c r="H14" i="6"/>
  <c r="Q15" i="6"/>
  <c r="Y227" i="3"/>
  <c r="AE222" i="3"/>
  <c r="AA222" i="3"/>
  <c r="AA229" i="3" s="1"/>
  <c r="Z222" i="3"/>
  <c r="Z229" i="3" s="1"/>
  <c r="Y221" i="3"/>
  <c r="X19" i="14"/>
  <c r="AH18" i="14"/>
  <c r="AN18" i="14" s="1"/>
  <c r="N41" i="14"/>
  <c r="V44" i="13"/>
  <c r="M44" i="13"/>
  <c r="K44" i="13"/>
  <c r="Y44" i="13"/>
  <c r="J44" i="13"/>
  <c r="R41" i="14"/>
  <c r="M39" i="13"/>
  <c r="X19" i="13"/>
  <c r="AH18" i="13"/>
  <c r="AN18" i="13" s="1"/>
  <c r="O55" i="12"/>
  <c r="I61" i="11"/>
  <c r="H33" i="14"/>
  <c r="AD32" i="14"/>
  <c r="AJ32" i="14" s="1"/>
  <c r="I41" i="14"/>
  <c r="AA44" i="14"/>
  <c r="AA50" i="14" s="1"/>
  <c r="O44" i="13"/>
  <c r="AB15" i="13"/>
  <c r="AI14" i="13"/>
  <c r="AO14" i="13" s="1"/>
  <c r="AB12" i="13"/>
  <c r="AA44" i="13"/>
  <c r="AA50" i="13" s="1"/>
  <c r="H40" i="14"/>
  <c r="AD14" i="13"/>
  <c r="AJ14" i="13" s="1"/>
  <c r="H15" i="13"/>
  <c r="H12" i="13"/>
  <c r="Q13" i="14"/>
  <c r="Q50" i="14" s="1"/>
  <c r="AB33" i="13"/>
  <c r="AI32" i="13"/>
  <c r="AO32" i="13" s="1"/>
  <c r="L43" i="13"/>
  <c r="L44" i="13" s="1"/>
  <c r="N44" i="13"/>
  <c r="J50" i="13"/>
  <c r="D47" i="13"/>
  <c r="D53" i="13" s="1"/>
  <c r="J41" i="13"/>
  <c r="U41" i="13"/>
  <c r="AA41" i="13"/>
  <c r="O41" i="13"/>
  <c r="G41" i="13"/>
  <c r="AE24" i="13"/>
  <c r="AK24" i="13" s="1"/>
  <c r="L25" i="13"/>
  <c r="E44" i="13"/>
  <c r="AB25" i="14"/>
  <c r="AI24" i="14"/>
  <c r="AO24" i="14" s="1"/>
  <c r="X55" i="12"/>
  <c r="N52" i="12"/>
  <c r="F61" i="11"/>
  <c r="F34" i="10"/>
  <c r="F42" i="10" s="1"/>
  <c r="F48" i="10" s="1"/>
  <c r="AE24" i="10"/>
  <c r="G53" i="11"/>
  <c r="D63" i="11"/>
  <c r="D70" i="11" s="1"/>
  <c r="N53" i="11"/>
  <c r="L53" i="11"/>
  <c r="J53" i="11"/>
  <c r="I53" i="11"/>
  <c r="AA28" i="10"/>
  <c r="H28" i="10"/>
  <c r="O66" i="12"/>
  <c r="V40" i="10"/>
  <c r="V46" i="10" s="1"/>
  <c r="S45" i="10"/>
  <c r="F60" i="11"/>
  <c r="N60" i="11"/>
  <c r="M45" i="9"/>
  <c r="P40" i="9"/>
  <c r="P46" i="9" s="1"/>
  <c r="J40" i="8"/>
  <c r="J46" i="8" s="1"/>
  <c r="J45" i="8"/>
  <c r="J29" i="9"/>
  <c r="F34" i="9"/>
  <c r="F42" i="9" s="1"/>
  <c r="F48" i="9" s="1"/>
  <c r="S45" i="9"/>
  <c r="Z36" i="7"/>
  <c r="M43" i="7"/>
  <c r="M49" i="7" s="1"/>
  <c r="Y36" i="7"/>
  <c r="AE36" i="7" s="1"/>
  <c r="N36" i="7"/>
  <c r="Q37" i="7" s="1"/>
  <c r="L43" i="7"/>
  <c r="L49" i="7" s="1"/>
  <c r="V40" i="7"/>
  <c r="V46" i="7" s="1"/>
  <c r="U40" i="7"/>
  <c r="U46" i="7" s="1"/>
  <c r="K33" i="6"/>
  <c r="R42" i="6"/>
  <c r="R48" i="6" s="1"/>
  <c r="T34" i="6"/>
  <c r="T42" i="6" s="1"/>
  <c r="J9" i="7"/>
  <c r="J37" i="5"/>
  <c r="J43" i="5"/>
  <c r="J49" i="5" s="1"/>
  <c r="AF12" i="8"/>
  <c r="S48" i="7"/>
  <c r="W45" i="6"/>
  <c r="AH8" i="5"/>
  <c r="S42" i="6"/>
  <c r="S48" i="6" s="1"/>
  <c r="V35" i="6"/>
  <c r="T34" i="4"/>
  <c r="W25" i="4"/>
  <c r="AJ32" i="5"/>
  <c r="L45" i="5"/>
  <c r="E48" i="6"/>
  <c r="Q11" i="5"/>
  <c r="G8" i="4"/>
  <c r="J9" i="4" s="1"/>
  <c r="K23" i="4"/>
  <c r="K39" i="4"/>
  <c r="O320" i="3"/>
  <c r="Q320" i="3" s="1"/>
  <c r="O287" i="3"/>
  <c r="Q287" i="3" s="1"/>
  <c r="AC287" i="3"/>
  <c r="N283" i="3"/>
  <c r="AH278" i="3"/>
  <c r="L289" i="3"/>
  <c r="L290" i="3"/>
  <c r="AF283" i="3"/>
  <c r="AF290" i="3" s="1"/>
  <c r="R404" i="3"/>
  <c r="E289" i="3"/>
  <c r="Y283" i="3"/>
  <c r="Y290" i="3" s="1"/>
  <c r="AA461" i="3"/>
  <c r="L347" i="3"/>
  <c r="L348" i="3"/>
  <c r="AF341" i="3"/>
  <c r="AF348" i="3" s="1"/>
  <c r="AH452" i="3"/>
  <c r="N457" i="3"/>
  <c r="E305" i="3"/>
  <c r="K306" i="3"/>
  <c r="AE345" i="3" s="1"/>
  <c r="O205" i="3"/>
  <c r="Q205" i="3" s="1"/>
  <c r="AF50" i="3"/>
  <c r="AF57" i="3" s="1"/>
  <c r="L54" i="3"/>
  <c r="L55" i="3"/>
  <c r="O19" i="3"/>
  <c r="Q19" i="3" s="1"/>
  <c r="AF47" i="3"/>
  <c r="AF48" i="3"/>
  <c r="AF55" i="3" s="1"/>
  <c r="AF53" i="3"/>
  <c r="O75" i="3"/>
  <c r="Q75" i="3" s="1"/>
  <c r="H290" i="3"/>
  <c r="O290" i="3" s="1"/>
  <c r="Q290" i="3" s="1"/>
  <c r="F74" i="3"/>
  <c r="O56" i="3"/>
  <c r="Q56" i="3" s="1"/>
  <c r="E57" i="3"/>
  <c r="Y51" i="3"/>
  <c r="Y58" i="3" s="1"/>
  <c r="F58" i="3"/>
  <c r="H364" i="3"/>
  <c r="N173" i="3"/>
  <c r="O173" i="3" s="1"/>
  <c r="Q173" i="3" s="1"/>
  <c r="AH167" i="3"/>
  <c r="F56" i="11"/>
  <c r="AA66" i="12"/>
  <c r="AF8" i="9"/>
  <c r="Q43" i="9"/>
  <c r="Q49" i="9" s="1"/>
  <c r="AD36" i="9"/>
  <c r="AJ36" i="9" s="1"/>
  <c r="K11" i="7"/>
  <c r="K8" i="7"/>
  <c r="I9" i="5"/>
  <c r="R50" i="14"/>
  <c r="J41" i="14"/>
  <c r="X21" i="14"/>
  <c r="AH20" i="14"/>
  <c r="AN20" i="14" s="1"/>
  <c r="R50" i="13"/>
  <c r="R39" i="13"/>
  <c r="I44" i="13"/>
  <c r="I50" i="13" s="1"/>
  <c r="X25" i="13"/>
  <c r="AH24" i="13"/>
  <c r="AN24" i="13" s="1"/>
  <c r="O50" i="13"/>
  <c r="AJ47" i="12"/>
  <c r="AM47" i="12" s="1"/>
  <c r="H60" i="11"/>
  <c r="R66" i="12"/>
  <c r="O56" i="11"/>
  <c r="G39" i="10"/>
  <c r="J23" i="10"/>
  <c r="AF22" i="10"/>
  <c r="U37" i="10"/>
  <c r="Q42" i="10"/>
  <c r="Q48" i="10" s="1"/>
  <c r="Q35" i="10"/>
  <c r="AD34" i="10"/>
  <c r="AJ34" i="10" s="1"/>
  <c r="AE20" i="10"/>
  <c r="J14" i="11"/>
  <c r="J67" i="11" s="1"/>
  <c r="O40" i="9"/>
  <c r="O46" i="9" s="1"/>
  <c r="I27" i="8"/>
  <c r="F36" i="8"/>
  <c r="F43" i="8" s="1"/>
  <c r="F49" i="8" s="1"/>
  <c r="AE26" i="8"/>
  <c r="S43" i="9"/>
  <c r="S49" i="9" s="1"/>
  <c r="V37" i="9"/>
  <c r="P37" i="9"/>
  <c r="V35" i="9"/>
  <c r="AJ22" i="9"/>
  <c r="H14" i="8"/>
  <c r="AG14" i="8" s="1"/>
  <c r="W15" i="8"/>
  <c r="AF18" i="8"/>
  <c r="AA24" i="7"/>
  <c r="H24" i="7"/>
  <c r="W49" i="9"/>
  <c r="K42" i="8"/>
  <c r="O9" i="6"/>
  <c r="K43" i="8"/>
  <c r="K49" i="8" s="1"/>
  <c r="AJ14" i="8"/>
  <c r="H26" i="6"/>
  <c r="AA26" i="6"/>
  <c r="AG26" i="6" s="1"/>
  <c r="Q27" i="6"/>
  <c r="G36" i="7"/>
  <c r="J27" i="7"/>
  <c r="G34" i="7"/>
  <c r="I43" i="6"/>
  <c r="I49" i="6" s="1"/>
  <c r="O37" i="7"/>
  <c r="J42" i="8"/>
  <c r="J48" i="8" s="1"/>
  <c r="AA28" i="5"/>
  <c r="AG28" i="5" s="1"/>
  <c r="H28" i="5"/>
  <c r="AF32" i="4"/>
  <c r="AA10" i="7"/>
  <c r="AG10" i="7" s="1"/>
  <c r="N8" i="7"/>
  <c r="H10" i="7"/>
  <c r="Q11" i="7"/>
  <c r="AA30" i="4"/>
  <c r="H30" i="4"/>
  <c r="K31" i="4" s="1"/>
  <c r="I45" i="7"/>
  <c r="I40" i="7"/>
  <c r="H464" i="3"/>
  <c r="S49" i="5"/>
  <c r="O40" i="5"/>
  <c r="U37" i="4"/>
  <c r="AG12" i="6"/>
  <c r="F42" i="4"/>
  <c r="AA16" i="5"/>
  <c r="H16" i="5"/>
  <c r="T39" i="4"/>
  <c r="W23" i="4"/>
  <c r="Q43" i="5"/>
  <c r="Q49" i="5" s="1"/>
  <c r="AD36" i="5"/>
  <c r="AF453" i="3"/>
  <c r="AF460" i="3" s="1"/>
  <c r="AF454" i="3"/>
  <c r="AF459" i="3"/>
  <c r="J27" i="5"/>
  <c r="H24" i="4"/>
  <c r="T8" i="4"/>
  <c r="W9" i="4" s="1"/>
  <c r="Z36" i="4"/>
  <c r="AF36" i="4" s="1"/>
  <c r="M43" i="4"/>
  <c r="M49" i="4" s="1"/>
  <c r="AF463" i="3"/>
  <c r="AA26" i="4"/>
  <c r="H26" i="4"/>
  <c r="H36" i="4" s="1"/>
  <c r="H43" i="4" s="1"/>
  <c r="N36" i="4"/>
  <c r="AJ22" i="4"/>
  <c r="AA22" i="4"/>
  <c r="AG22" i="4" s="1"/>
  <c r="AF18" i="6"/>
  <c r="O282" i="3"/>
  <c r="Q282" i="3" s="1"/>
  <c r="Y285" i="3"/>
  <c r="Z280" i="3"/>
  <c r="Z287" i="3" s="1"/>
  <c r="Y279" i="3"/>
  <c r="O388" i="3"/>
  <c r="Q388" i="3" s="1"/>
  <c r="O456" i="3"/>
  <c r="Q456" i="3" s="1"/>
  <c r="O322" i="3"/>
  <c r="Q322" i="3" s="1"/>
  <c r="O314" i="3"/>
  <c r="Q314" i="3" s="1"/>
  <c r="L42" i="5"/>
  <c r="L48" i="5" s="1"/>
  <c r="N34" i="5"/>
  <c r="Y34" i="5"/>
  <c r="J290" i="3"/>
  <c r="N111" i="3"/>
  <c r="J55" i="3"/>
  <c r="E66" i="2"/>
  <c r="H15" i="2"/>
  <c r="H68" i="2" s="1"/>
  <c r="G15" i="2"/>
  <c r="L15" i="2"/>
  <c r="E14" i="2"/>
  <c r="N15" i="2"/>
  <c r="N68" i="2" s="1"/>
  <c r="R13" i="2"/>
  <c r="S13" i="2" s="1"/>
  <c r="J15" i="2"/>
  <c r="J68" i="2" s="1"/>
  <c r="O144" i="3"/>
  <c r="Q144" i="3" s="1"/>
  <c r="O135" i="3"/>
  <c r="Q135" i="3" s="1"/>
  <c r="Z39" i="13"/>
  <c r="D46" i="13"/>
  <c r="D52" i="13" s="1"/>
  <c r="N39" i="13"/>
  <c r="G39" i="13"/>
  <c r="X40" i="13"/>
  <c r="AH30" i="13"/>
  <c r="AN30" i="13" s="1"/>
  <c r="X38" i="13"/>
  <c r="X31" i="13"/>
  <c r="X25" i="14"/>
  <c r="AH24" i="14"/>
  <c r="AN24" i="14" s="1"/>
  <c r="N231" i="3"/>
  <c r="AH225" i="3"/>
  <c r="AH232" i="3" s="1"/>
  <c r="L12" i="14"/>
  <c r="L15" i="14"/>
  <c r="AE14" i="14"/>
  <c r="AK14" i="14" s="1"/>
  <c r="T12" i="14"/>
  <c r="T15" i="14"/>
  <c r="AG14" i="14"/>
  <c r="AM14" i="14" s="1"/>
  <c r="V39" i="13"/>
  <c r="AH47" i="12"/>
  <c r="AK47" i="12" s="1"/>
  <c r="F55" i="12"/>
  <c r="S35" i="12"/>
  <c r="G35" i="12"/>
  <c r="AB35" i="12"/>
  <c r="P35" i="12"/>
  <c r="E58" i="12"/>
  <c r="Q35" i="12"/>
  <c r="O35" i="12"/>
  <c r="AC35" i="12"/>
  <c r="N35" i="12"/>
  <c r="AA35" i="12"/>
  <c r="M35" i="12"/>
  <c r="AG33" i="12"/>
  <c r="AK33" i="12" s="1"/>
  <c r="Z35" i="12"/>
  <c r="L35" i="12"/>
  <c r="Y35" i="12"/>
  <c r="K35" i="12"/>
  <c r="X35" i="12"/>
  <c r="J35" i="12"/>
  <c r="W35" i="12"/>
  <c r="I35" i="12"/>
  <c r="V35" i="12"/>
  <c r="H35" i="12"/>
  <c r="U35" i="12"/>
  <c r="F35" i="12"/>
  <c r="E34" i="12"/>
  <c r="AG34" i="12" s="1"/>
  <c r="AK34" i="12" s="1"/>
  <c r="T35" i="12"/>
  <c r="R35" i="12"/>
  <c r="AM33" i="12"/>
  <c r="AL33" i="12"/>
  <c r="H23" i="14"/>
  <c r="AD22" i="14"/>
  <c r="AJ22" i="14" s="1"/>
  <c r="T37" i="13"/>
  <c r="AG36" i="13"/>
  <c r="AM36" i="13" s="1"/>
  <c r="K44" i="14"/>
  <c r="K50" i="14" s="1"/>
  <c r="X12" i="14"/>
  <c r="X15" i="14"/>
  <c r="AH14" i="14"/>
  <c r="AN14" i="14" s="1"/>
  <c r="AB21" i="14"/>
  <c r="AI20" i="14"/>
  <c r="AO20" i="14" s="1"/>
  <c r="X12" i="13"/>
  <c r="AH14" i="13"/>
  <c r="AN14" i="13" s="1"/>
  <c r="X15" i="13"/>
  <c r="D52" i="14"/>
  <c r="X35" i="14"/>
  <c r="AH34" i="14"/>
  <c r="AN34" i="14" s="1"/>
  <c r="G39" i="14"/>
  <c r="G41" i="14"/>
  <c r="Y44" i="14"/>
  <c r="W44" i="14"/>
  <c r="AH30" i="14"/>
  <c r="AN30" i="14" s="1"/>
  <c r="X40" i="14"/>
  <c r="X31" i="14"/>
  <c r="X38" i="14"/>
  <c r="Q39" i="13"/>
  <c r="Y50" i="13"/>
  <c r="H33" i="13"/>
  <c r="AD32" i="13"/>
  <c r="AJ32" i="13" s="1"/>
  <c r="X43" i="13"/>
  <c r="X44" i="13" s="1"/>
  <c r="J39" i="13"/>
  <c r="J39" i="14"/>
  <c r="AF30" i="13"/>
  <c r="AL30" i="13" s="1"/>
  <c r="P40" i="13"/>
  <c r="P31" i="13"/>
  <c r="P25" i="13"/>
  <c r="AF24" i="13"/>
  <c r="AL24" i="13" s="1"/>
  <c r="AE24" i="14"/>
  <c r="AK24" i="14" s="1"/>
  <c r="L25" i="14"/>
  <c r="M50" i="13"/>
  <c r="AM18" i="12"/>
  <c r="T55" i="12"/>
  <c r="E55" i="11"/>
  <c r="L56" i="11"/>
  <c r="AM24" i="12"/>
  <c r="E48" i="10"/>
  <c r="S48" i="10"/>
  <c r="K34" i="10"/>
  <c r="O40" i="10"/>
  <c r="O46" i="10" s="1"/>
  <c r="K11" i="10"/>
  <c r="K8" i="10"/>
  <c r="AJ8" i="10" s="1"/>
  <c r="AF8" i="10"/>
  <c r="AG22" i="9"/>
  <c r="AA20" i="9"/>
  <c r="AG20" i="9" s="1"/>
  <c r="J42" i="9"/>
  <c r="J48" i="9" s="1"/>
  <c r="K31" i="9"/>
  <c r="I35" i="9"/>
  <c r="I42" i="9"/>
  <c r="I48" i="9" s="1"/>
  <c r="G34" i="9"/>
  <c r="G42" i="9" s="1"/>
  <c r="W45" i="9"/>
  <c r="W40" i="9"/>
  <c r="Q25" i="8"/>
  <c r="AD34" i="7"/>
  <c r="Q42" i="7"/>
  <c r="Q48" i="7" s="1"/>
  <c r="Q45" i="7"/>
  <c r="N39" i="7"/>
  <c r="N45" i="7" s="1"/>
  <c r="Q23" i="7"/>
  <c r="AA22" i="7"/>
  <c r="H22" i="7"/>
  <c r="H39" i="7" s="1"/>
  <c r="W37" i="9"/>
  <c r="AJ18" i="8"/>
  <c r="Q43" i="7"/>
  <c r="Q49" i="7" s="1"/>
  <c r="AD36" i="7"/>
  <c r="I49" i="9"/>
  <c r="P37" i="7"/>
  <c r="L49" i="8"/>
  <c r="I25" i="8"/>
  <c r="AE36" i="9"/>
  <c r="AF28" i="6"/>
  <c r="AJ12" i="7"/>
  <c r="AJ36" i="6"/>
  <c r="I40" i="6"/>
  <c r="W45" i="7"/>
  <c r="E49" i="7"/>
  <c r="V40" i="4"/>
  <c r="V46" i="4" s="1"/>
  <c r="F39" i="7"/>
  <c r="W42" i="6"/>
  <c r="W48" i="6" s="1"/>
  <c r="W35" i="6"/>
  <c r="AD34" i="6"/>
  <c r="AJ34" i="6" s="1"/>
  <c r="J37" i="8"/>
  <c r="J43" i="8"/>
  <c r="J49" i="8" s="1"/>
  <c r="G8" i="7"/>
  <c r="Z8" i="5"/>
  <c r="AF8" i="5" s="1"/>
  <c r="P9" i="5"/>
  <c r="P46" i="5" s="1"/>
  <c r="N451" i="3"/>
  <c r="O451" i="3" s="1"/>
  <c r="Q451" i="3" s="1"/>
  <c r="O450" i="3"/>
  <c r="Q450" i="3" s="1"/>
  <c r="G39" i="4"/>
  <c r="AF16" i="7"/>
  <c r="F39" i="4"/>
  <c r="I23" i="4"/>
  <c r="Q42" i="5"/>
  <c r="Q48" i="5" s="1"/>
  <c r="AD34" i="5"/>
  <c r="AA24" i="4"/>
  <c r="AG24" i="4" s="1"/>
  <c r="M42" i="4"/>
  <c r="M48" i="4" s="1"/>
  <c r="Z34" i="4"/>
  <c r="N399" i="3"/>
  <c r="O399" i="3" s="1"/>
  <c r="Q399" i="3" s="1"/>
  <c r="AH394" i="3"/>
  <c r="R459" i="3"/>
  <c r="E344" i="3"/>
  <c r="G345" i="3"/>
  <c r="O345" i="3" s="1"/>
  <c r="Q345" i="3" s="1"/>
  <c r="O343" i="3"/>
  <c r="Q343" i="3" s="1"/>
  <c r="Y340" i="3"/>
  <c r="Y347" i="3" s="1"/>
  <c r="L461" i="3"/>
  <c r="H406" i="3"/>
  <c r="F36" i="4"/>
  <c r="F43" i="4" s="1"/>
  <c r="I27" i="4"/>
  <c r="F406" i="3"/>
  <c r="O312" i="3"/>
  <c r="Q312" i="3" s="1"/>
  <c r="O379" i="3"/>
  <c r="Q379" i="3" s="1"/>
  <c r="N288" i="3"/>
  <c r="N274" i="3"/>
  <c r="O274" i="3" s="1"/>
  <c r="Q274" i="3" s="1"/>
  <c r="O273" i="3"/>
  <c r="Q273" i="3" s="1"/>
  <c r="O284" i="3"/>
  <c r="Q284" i="3" s="1"/>
  <c r="L305" i="3"/>
  <c r="L306" i="3"/>
  <c r="N18" i="3"/>
  <c r="O18" i="3" s="1"/>
  <c r="Q18" i="3" s="1"/>
  <c r="N14" i="3"/>
  <c r="O223" i="3"/>
  <c r="Q223" i="3" s="1"/>
  <c r="O458" i="3"/>
  <c r="Q458" i="3" s="1"/>
  <c r="O281" i="3"/>
  <c r="Q281" i="3" s="1"/>
  <c r="O40" i="3"/>
  <c r="Q40" i="3" s="1"/>
  <c r="O323" i="3"/>
  <c r="Q323" i="3" s="1"/>
  <c r="O315" i="3"/>
  <c r="Q315" i="3" s="1"/>
  <c r="O251" i="3"/>
  <c r="Q251" i="3" s="1"/>
  <c r="O150" i="3"/>
  <c r="Q150" i="3" s="1"/>
  <c r="O95" i="3"/>
  <c r="Q95" i="3" s="1"/>
  <c r="AA26" i="5"/>
  <c r="AG26" i="5" s="1"/>
  <c r="H26" i="5"/>
  <c r="Q27" i="5"/>
  <c r="AD222" i="3"/>
  <c r="AD229" i="3" s="1"/>
  <c r="Y225" i="3"/>
  <c r="Y232" i="3" s="1"/>
  <c r="O230" i="3"/>
  <c r="Q230" i="3" s="1"/>
  <c r="E231" i="3"/>
  <c r="O231" i="3" s="1"/>
  <c r="Q231" i="3" s="1"/>
  <c r="F232" i="3"/>
  <c r="R114" i="3"/>
  <c r="H67" i="2"/>
  <c r="O261" i="3"/>
  <c r="Q261" i="3" s="1"/>
  <c r="I55" i="3"/>
  <c r="H55" i="3"/>
  <c r="L247" i="3"/>
  <c r="L248" i="3"/>
  <c r="AF285" i="3"/>
  <c r="O25" i="3"/>
  <c r="Q25" i="3" s="1"/>
  <c r="O310" i="3"/>
  <c r="Q310" i="3" s="1"/>
  <c r="Z8" i="4"/>
  <c r="AF8" i="4" s="1"/>
  <c r="Y174" i="3"/>
  <c r="AB40" i="13"/>
  <c r="AB31" i="13"/>
  <c r="AI30" i="13"/>
  <c r="AO30" i="13" s="1"/>
  <c r="K43" i="9"/>
  <c r="H26" i="8"/>
  <c r="Q27" i="8"/>
  <c r="AA26" i="8"/>
  <c r="AG26" i="8" s="1"/>
  <c r="J42" i="5"/>
  <c r="J48" i="5" s="1"/>
  <c r="H21" i="14"/>
  <c r="AD20" i="14"/>
  <c r="AJ20" i="14" s="1"/>
  <c r="E39" i="13"/>
  <c r="Q44" i="13"/>
  <c r="Q50" i="13" s="1"/>
  <c r="L19" i="13"/>
  <c r="AE18" i="13"/>
  <c r="AK18" i="13" s="1"/>
  <c r="Z50" i="13"/>
  <c r="I39" i="13"/>
  <c r="U50" i="12"/>
  <c r="I50" i="12"/>
  <c r="S50" i="12"/>
  <c r="G50" i="12"/>
  <c r="R50" i="12"/>
  <c r="AG48" i="12"/>
  <c r="AK48" i="12" s="1"/>
  <c r="AC50" i="12"/>
  <c r="Q50" i="12"/>
  <c r="AB50" i="12"/>
  <c r="P50" i="12"/>
  <c r="AA50" i="12"/>
  <c r="O50" i="12"/>
  <c r="X50" i="12"/>
  <c r="L50" i="12"/>
  <c r="AM48" i="12"/>
  <c r="T50" i="12"/>
  <c r="AL48" i="12"/>
  <c r="N50" i="12"/>
  <c r="M50" i="12"/>
  <c r="K50" i="12"/>
  <c r="J50" i="12"/>
  <c r="H50" i="12"/>
  <c r="Z50" i="12"/>
  <c r="Y50" i="12"/>
  <c r="W50" i="12"/>
  <c r="V50" i="12"/>
  <c r="E49" i="12"/>
  <c r="AG49" i="12" s="1"/>
  <c r="AK49" i="12" s="1"/>
  <c r="AJ41" i="12"/>
  <c r="AM41" i="12" s="1"/>
  <c r="H25" i="14"/>
  <c r="AD24" i="14"/>
  <c r="AJ24" i="14" s="1"/>
  <c r="P25" i="14"/>
  <c r="AF24" i="14"/>
  <c r="AL24" i="14" s="1"/>
  <c r="F41" i="13"/>
  <c r="F50" i="12"/>
  <c r="U29" i="12"/>
  <c r="I29" i="12"/>
  <c r="AH29" i="12" s="1"/>
  <c r="AK29" i="12" s="1"/>
  <c r="T29" i="12"/>
  <c r="H29" i="12"/>
  <c r="S29" i="12"/>
  <c r="G29" i="12"/>
  <c r="R29" i="12"/>
  <c r="AG27" i="12"/>
  <c r="AK27" i="12" s="1"/>
  <c r="AC29" i="12"/>
  <c r="Q29" i="12"/>
  <c r="AB29" i="12"/>
  <c r="P29" i="12"/>
  <c r="AA29" i="12"/>
  <c r="O29" i="12"/>
  <c r="Z29" i="12"/>
  <c r="N29" i="12"/>
  <c r="X29" i="12"/>
  <c r="L29" i="12"/>
  <c r="AM27" i="12"/>
  <c r="J29" i="12"/>
  <c r="Y29" i="12"/>
  <c r="W29" i="12"/>
  <c r="E28" i="12"/>
  <c r="AG28" i="12" s="1"/>
  <c r="AK28" i="12" s="1"/>
  <c r="M29" i="12"/>
  <c r="V29" i="12"/>
  <c r="K29" i="12"/>
  <c r="AL27" i="12"/>
  <c r="L55" i="12"/>
  <c r="E50" i="13"/>
  <c r="D62" i="12"/>
  <c r="D69" i="12" s="1"/>
  <c r="AA52" i="12"/>
  <c r="O52" i="12"/>
  <c r="X52" i="12"/>
  <c r="L52" i="12"/>
  <c r="AD52" i="12"/>
  <c r="V52" i="12"/>
  <c r="U52" i="12"/>
  <c r="S52" i="12"/>
  <c r="R52" i="12"/>
  <c r="I52" i="12"/>
  <c r="J52" i="12"/>
  <c r="D49" i="13"/>
  <c r="AH23" i="12"/>
  <c r="AK23" i="12" s="1"/>
  <c r="AJ28" i="10"/>
  <c r="W43" i="10"/>
  <c r="W49" i="10" s="1"/>
  <c r="W37" i="10"/>
  <c r="N42" i="10"/>
  <c r="N48" i="10" s="1"/>
  <c r="H30" i="10"/>
  <c r="K31" i="10" s="1"/>
  <c r="M42" i="8"/>
  <c r="M48" i="8" s="1"/>
  <c r="Z34" i="8"/>
  <c r="AF34" i="8" s="1"/>
  <c r="H39" i="9"/>
  <c r="AA32" i="9"/>
  <c r="AG32" i="9" s="1"/>
  <c r="H32" i="9"/>
  <c r="K33" i="9" s="1"/>
  <c r="AA30" i="7"/>
  <c r="AG30" i="7" s="1"/>
  <c r="H30" i="7"/>
  <c r="G39" i="9"/>
  <c r="Q33" i="9"/>
  <c r="Q42" i="8"/>
  <c r="Q48" i="8" s="1"/>
  <c r="Q35" i="8"/>
  <c r="AD34" i="8"/>
  <c r="AJ34" i="8" s="1"/>
  <c r="V40" i="5"/>
  <c r="V46" i="5" s="1"/>
  <c r="AG24" i="9"/>
  <c r="D49" i="9"/>
  <c r="F49" i="7"/>
  <c r="T39" i="9"/>
  <c r="W23" i="9"/>
  <c r="Y36" i="8"/>
  <c r="AE36" i="8" s="1"/>
  <c r="L49" i="9"/>
  <c r="P9" i="6"/>
  <c r="K43" i="6"/>
  <c r="K49" i="6" s="1"/>
  <c r="AJ22" i="8"/>
  <c r="Q31" i="8"/>
  <c r="F39" i="5"/>
  <c r="F45" i="5" s="1"/>
  <c r="AF8" i="7"/>
  <c r="H8" i="6"/>
  <c r="F36" i="6"/>
  <c r="F43" i="6" s="1"/>
  <c r="F49" i="6" s="1"/>
  <c r="W19" i="5"/>
  <c r="H18" i="5"/>
  <c r="K19" i="5" s="1"/>
  <c r="O446" i="3"/>
  <c r="Q446" i="3" s="1"/>
  <c r="R43" i="5"/>
  <c r="R49" i="5" s="1"/>
  <c r="T36" i="5"/>
  <c r="U37" i="5"/>
  <c r="M42" i="5"/>
  <c r="M48" i="5" s="1"/>
  <c r="Z34" i="5"/>
  <c r="W11" i="5"/>
  <c r="T8" i="5"/>
  <c r="W9" i="5" s="1"/>
  <c r="W46" i="5" s="1"/>
  <c r="J21" i="4"/>
  <c r="AF20" i="4"/>
  <c r="O434" i="3"/>
  <c r="Q434" i="3" s="1"/>
  <c r="K27" i="5"/>
  <c r="K36" i="5"/>
  <c r="K34" i="5"/>
  <c r="K31" i="6"/>
  <c r="H14" i="5"/>
  <c r="AG14" i="5" s="1"/>
  <c r="N34" i="4"/>
  <c r="Y343" i="3"/>
  <c r="Y337" i="3"/>
  <c r="Y344" i="3" s="1"/>
  <c r="AA338" i="3"/>
  <c r="AA345" i="3" s="1"/>
  <c r="Z338" i="3"/>
  <c r="Z345" i="3" s="1"/>
  <c r="G8" i="5"/>
  <c r="O340" i="3"/>
  <c r="Q340" i="3" s="1"/>
  <c r="O311" i="3"/>
  <c r="Q311" i="3" s="1"/>
  <c r="O283" i="3"/>
  <c r="Q283" i="3" s="1"/>
  <c r="O221" i="3"/>
  <c r="Q221" i="3" s="1"/>
  <c r="F364" i="3"/>
  <c r="O364" i="3" s="1"/>
  <c r="Q364" i="3" s="1"/>
  <c r="N259" i="3"/>
  <c r="O259" i="3" s="1"/>
  <c r="Q259" i="3" s="1"/>
  <c r="N246" i="3"/>
  <c r="N247" i="3" s="1"/>
  <c r="N420" i="3"/>
  <c r="K406" i="3"/>
  <c r="AA113" i="3"/>
  <c r="O324" i="3"/>
  <c r="Q324" i="3" s="1"/>
  <c r="AF221" i="3"/>
  <c r="AF228" i="3" s="1"/>
  <c r="AF222" i="3"/>
  <c r="AF229" i="3" s="1"/>
  <c r="AF227" i="3"/>
  <c r="O196" i="3"/>
  <c r="Q196" i="3" s="1"/>
  <c r="O94" i="3"/>
  <c r="Q94" i="3" s="1"/>
  <c r="F36" i="5"/>
  <c r="F43" i="5" s="1"/>
  <c r="F49" i="5" s="1"/>
  <c r="O110" i="3"/>
  <c r="Q110" i="3" s="1"/>
  <c r="O46" i="3"/>
  <c r="Q46" i="3" s="1"/>
  <c r="AE280" i="3"/>
  <c r="E73" i="3"/>
  <c r="O73" i="3" s="1"/>
  <c r="Q73" i="3" s="1"/>
  <c r="O72" i="3"/>
  <c r="Q72" i="3" s="1"/>
  <c r="I74" i="3"/>
  <c r="G74" i="3"/>
  <c r="O26" i="3"/>
  <c r="Q26" i="3" s="1"/>
  <c r="Y54" i="3"/>
  <c r="N56" i="3"/>
  <c r="K232" i="3"/>
  <c r="Z55" i="3"/>
  <c r="J232" i="3"/>
  <c r="O134" i="3"/>
  <c r="Q134" i="3" s="1"/>
  <c r="I61" i="2"/>
  <c r="R45" i="8"/>
  <c r="U40" i="8"/>
  <c r="U46" i="8" s="1"/>
  <c r="P29" i="14"/>
  <c r="P38" i="14"/>
  <c r="AF28" i="14"/>
  <c r="AL28" i="14" s="1"/>
  <c r="U50" i="14"/>
  <c r="AF18" i="14"/>
  <c r="AL18" i="14" s="1"/>
  <c r="P19" i="14"/>
  <c r="T35" i="14"/>
  <c r="AG34" i="14"/>
  <c r="AM34" i="14" s="1"/>
  <c r="AF34" i="14"/>
  <c r="AL34" i="14" s="1"/>
  <c r="P35" i="14"/>
  <c r="O41" i="14"/>
  <c r="T43" i="14"/>
  <c r="T44" i="14" s="1"/>
  <c r="T27" i="14"/>
  <c r="AG26" i="14"/>
  <c r="AM26" i="14" s="1"/>
  <c r="AD14" i="14"/>
  <c r="AJ14" i="14" s="1"/>
  <c r="H12" i="14"/>
  <c r="H15" i="14"/>
  <c r="U41" i="14"/>
  <c r="AG14" i="13"/>
  <c r="AM14" i="13" s="1"/>
  <c r="T12" i="13"/>
  <c r="T15" i="13"/>
  <c r="R44" i="14"/>
  <c r="F44" i="13"/>
  <c r="F50" i="13" s="1"/>
  <c r="S50" i="13"/>
  <c r="P19" i="13"/>
  <c r="AF18" i="13"/>
  <c r="AL18" i="13" s="1"/>
  <c r="AE34" i="13"/>
  <c r="AK34" i="13" s="1"/>
  <c r="L35" i="13"/>
  <c r="AB25" i="13"/>
  <c r="AI24" i="13"/>
  <c r="AO24" i="13" s="1"/>
  <c r="F69" i="12"/>
  <c r="X38" i="12"/>
  <c r="L38" i="12"/>
  <c r="U38" i="12"/>
  <c r="I38" i="12"/>
  <c r="S38" i="12"/>
  <c r="G38" i="12"/>
  <c r="Z38" i="12"/>
  <c r="J38" i="12"/>
  <c r="Y38" i="12"/>
  <c r="H38" i="12"/>
  <c r="E37" i="12"/>
  <c r="AG37" i="12" s="1"/>
  <c r="AK37" i="12" s="1"/>
  <c r="W38" i="12"/>
  <c r="AL36" i="12"/>
  <c r="V38" i="12"/>
  <c r="T38" i="12"/>
  <c r="E51" i="12"/>
  <c r="AM51" i="12" s="1"/>
  <c r="R38" i="12"/>
  <c r="Q38" i="12"/>
  <c r="P38" i="12"/>
  <c r="AG36" i="12"/>
  <c r="AK36" i="12" s="1"/>
  <c r="O38" i="12"/>
  <c r="AC38" i="12"/>
  <c r="N38" i="12"/>
  <c r="AB38" i="12"/>
  <c r="AA38" i="12"/>
  <c r="M38" i="12"/>
  <c r="K38" i="12"/>
  <c r="I56" i="11"/>
  <c r="AM12" i="12"/>
  <c r="T66" i="12"/>
  <c r="F66" i="12"/>
  <c r="N56" i="11"/>
  <c r="AF20" i="10"/>
  <c r="L43" i="10"/>
  <c r="L49" i="10" s="1"/>
  <c r="N36" i="10"/>
  <c r="Q37" i="10" s="1"/>
  <c r="Y36" i="10"/>
  <c r="AE36" i="10" s="1"/>
  <c r="AA20" i="10"/>
  <c r="AG20" i="10" s="1"/>
  <c r="W21" i="10"/>
  <c r="I49" i="10"/>
  <c r="J43" i="9"/>
  <c r="J49" i="9" s="1"/>
  <c r="J37" i="9"/>
  <c r="Q40" i="10"/>
  <c r="Q45" i="10"/>
  <c r="K36" i="10"/>
  <c r="I9" i="9"/>
  <c r="AG30" i="10"/>
  <c r="AA28" i="9"/>
  <c r="AG28" i="9" s="1"/>
  <c r="H28" i="9"/>
  <c r="K29" i="9" s="1"/>
  <c r="AG18" i="10"/>
  <c r="F39" i="9"/>
  <c r="I23" i="9"/>
  <c r="N36" i="9"/>
  <c r="H28" i="8"/>
  <c r="K29" i="8" s="1"/>
  <c r="AA28" i="8"/>
  <c r="AG28" i="8" s="1"/>
  <c r="Q29" i="8"/>
  <c r="P35" i="9"/>
  <c r="L42" i="6"/>
  <c r="L48" i="6" s="1"/>
  <c r="N34" i="6"/>
  <c r="Y34" i="6"/>
  <c r="AE34" i="6" s="1"/>
  <c r="H18" i="7"/>
  <c r="K19" i="7" s="1"/>
  <c r="Q19" i="7"/>
  <c r="AA18" i="7"/>
  <c r="J42" i="6"/>
  <c r="J48" i="6" s="1"/>
  <c r="J35" i="6"/>
  <c r="Q23" i="8"/>
  <c r="AF30" i="7"/>
  <c r="N39" i="9"/>
  <c r="N45" i="9" s="1"/>
  <c r="N8" i="6"/>
  <c r="AF14" i="5"/>
  <c r="F34" i="5"/>
  <c r="I25" i="5"/>
  <c r="R462" i="3"/>
  <c r="G34" i="5"/>
  <c r="G42" i="5" s="1"/>
  <c r="O433" i="3"/>
  <c r="Q433" i="3" s="1"/>
  <c r="I45" i="5"/>
  <c r="S48" i="4"/>
  <c r="V37" i="4"/>
  <c r="O339" i="3"/>
  <c r="Q339" i="3" s="1"/>
  <c r="J11" i="6"/>
  <c r="G8" i="6"/>
  <c r="J9" i="6" s="1"/>
  <c r="H20" i="4"/>
  <c r="K21" i="4" s="1"/>
  <c r="AB403" i="3"/>
  <c r="I9" i="4"/>
  <c r="K116" i="3"/>
  <c r="AG18" i="4"/>
  <c r="O392" i="3"/>
  <c r="Q392" i="3" s="1"/>
  <c r="Y341" i="3"/>
  <c r="Y348" i="3" s="1"/>
  <c r="O346" i="3"/>
  <c r="Q346" i="3" s="1"/>
  <c r="E347" i="3"/>
  <c r="O457" i="3"/>
  <c r="Q457" i="3" s="1"/>
  <c r="F348" i="3"/>
  <c r="O348" i="3" s="1"/>
  <c r="Q348" i="3" s="1"/>
  <c r="O45" i="3"/>
  <c r="Q45" i="3" s="1"/>
  <c r="N285" i="3"/>
  <c r="N271" i="3"/>
  <c r="AE113" i="3"/>
  <c r="O270" i="3"/>
  <c r="Q270" i="3" s="1"/>
  <c r="N227" i="3"/>
  <c r="F116" i="3"/>
  <c r="AA112" i="3"/>
  <c r="O276" i="3"/>
  <c r="Q276" i="3" s="1"/>
  <c r="AF106" i="3"/>
  <c r="AF113" i="3" s="1"/>
  <c r="AF111" i="3"/>
  <c r="AF105" i="3"/>
  <c r="AF112" i="3" s="1"/>
  <c r="AF286" i="3"/>
  <c r="O60" i="11"/>
  <c r="O67" i="11" s="1"/>
  <c r="M60" i="11"/>
  <c r="J60" i="11"/>
  <c r="G60" i="11"/>
  <c r="G67" i="11" s="1"/>
  <c r="D47" i="14"/>
  <c r="D53" i="14" s="1"/>
  <c r="W41" i="14"/>
  <c r="L33" i="13"/>
  <c r="AE32" i="13"/>
  <c r="AK32" i="13" s="1"/>
  <c r="AF34" i="13"/>
  <c r="AL34" i="13" s="1"/>
  <c r="P35" i="13"/>
  <c r="K41" i="14"/>
  <c r="D49" i="14"/>
  <c r="Z13" i="14"/>
  <c r="Z50" i="14" s="1"/>
  <c r="Y13" i="14"/>
  <c r="Y50" i="14" s="1"/>
  <c r="W13" i="14"/>
  <c r="W50" i="14" s="1"/>
  <c r="S13" i="14"/>
  <c r="S50" i="14" s="1"/>
  <c r="P13" i="13"/>
  <c r="H55" i="12"/>
  <c r="R42" i="10"/>
  <c r="R48" i="10" s="1"/>
  <c r="T34" i="10"/>
  <c r="T42" i="10" s="1"/>
  <c r="T48" i="10" s="1"/>
  <c r="K56" i="11"/>
  <c r="T39" i="10"/>
  <c r="T45" i="10" s="1"/>
  <c r="O35" i="9"/>
  <c r="I14" i="11"/>
  <c r="I67" i="11" s="1"/>
  <c r="H14" i="11"/>
  <c r="H67" i="11" s="1"/>
  <c r="F14" i="11"/>
  <c r="F67" i="11" s="1"/>
  <c r="N14" i="11"/>
  <c r="L14" i="11"/>
  <c r="L67" i="11" s="1"/>
  <c r="D66" i="11"/>
  <c r="M14" i="11"/>
  <c r="K14" i="11"/>
  <c r="K67" i="11" s="1"/>
  <c r="K39" i="10"/>
  <c r="K23" i="10"/>
  <c r="K29" i="10"/>
  <c r="F36" i="10"/>
  <c r="I27" i="10"/>
  <c r="G49" i="9"/>
  <c r="AA18" i="9"/>
  <c r="AG18" i="9" s="1"/>
  <c r="H18" i="9"/>
  <c r="K19" i="9" s="1"/>
  <c r="Q37" i="8"/>
  <c r="I43" i="8"/>
  <c r="I49" i="8" s="1"/>
  <c r="I37" i="8"/>
  <c r="T8" i="9"/>
  <c r="W9" i="9" s="1"/>
  <c r="Q31" i="6"/>
  <c r="H30" i="6"/>
  <c r="AA30" i="6"/>
  <c r="AG30" i="6" s="1"/>
  <c r="K36" i="7"/>
  <c r="K27" i="7"/>
  <c r="AE28" i="9"/>
  <c r="M43" i="6"/>
  <c r="M49" i="6" s="1"/>
  <c r="Z36" i="6"/>
  <c r="I25" i="6"/>
  <c r="F34" i="6"/>
  <c r="K23" i="8"/>
  <c r="K39" i="8"/>
  <c r="K15" i="6"/>
  <c r="I37" i="7"/>
  <c r="I43" i="7"/>
  <c r="I49" i="7" s="1"/>
  <c r="W21" i="9"/>
  <c r="I11" i="7"/>
  <c r="F8" i="7"/>
  <c r="I9" i="7" s="1"/>
  <c r="K34" i="4"/>
  <c r="K25" i="4"/>
  <c r="U46" i="5"/>
  <c r="G464" i="3"/>
  <c r="O464" i="3" s="1"/>
  <c r="Q464" i="3" s="1"/>
  <c r="O40" i="6"/>
  <c r="AA26" i="7"/>
  <c r="AG26" i="7" s="1"/>
  <c r="AF24" i="5"/>
  <c r="S49" i="4"/>
  <c r="AJ34" i="4"/>
  <c r="J9" i="5"/>
  <c r="AF30" i="4"/>
  <c r="AJ20" i="4"/>
  <c r="O334" i="3"/>
  <c r="Q334" i="3" s="1"/>
  <c r="AF10" i="6"/>
  <c r="AA20" i="4"/>
  <c r="AG20" i="4" s="1"/>
  <c r="N390" i="3"/>
  <c r="O390" i="3" s="1"/>
  <c r="Q390" i="3" s="1"/>
  <c r="N404" i="3"/>
  <c r="O404" i="3" s="1"/>
  <c r="Q404" i="3" s="1"/>
  <c r="N308" i="3"/>
  <c r="O308" i="3" s="1"/>
  <c r="Q308" i="3" s="1"/>
  <c r="N304" i="3"/>
  <c r="N305" i="3" s="1"/>
  <c r="L43" i="4"/>
  <c r="L49" i="4" s="1"/>
  <c r="Y36" i="4"/>
  <c r="AE36" i="4" s="1"/>
  <c r="R304" i="3"/>
  <c r="V35" i="4"/>
  <c r="H348" i="3"/>
  <c r="E247" i="3"/>
  <c r="O246" i="3"/>
  <c r="Q246" i="3" s="1"/>
  <c r="I248" i="3"/>
  <c r="G248" i="3"/>
  <c r="AA287" i="3" s="1"/>
  <c r="O174" i="3"/>
  <c r="Q174" i="3" s="1"/>
  <c r="AF406" i="3"/>
  <c r="L421" i="3"/>
  <c r="L422" i="3"/>
  <c r="J306" i="3"/>
  <c r="O306" i="3" s="1"/>
  <c r="Q306" i="3" s="1"/>
  <c r="O31" i="3"/>
  <c r="Q31" i="3" s="1"/>
  <c r="R343" i="3"/>
  <c r="O141" i="3"/>
  <c r="Q141" i="3" s="1"/>
  <c r="O86" i="3"/>
  <c r="Q86" i="3" s="1"/>
  <c r="N36" i="5"/>
  <c r="Y36" i="5"/>
  <c r="AE36" i="5" s="1"/>
  <c r="L43" i="5"/>
  <c r="L49" i="5" s="1"/>
  <c r="Y105" i="3"/>
  <c r="AC106" i="3"/>
  <c r="Y111" i="3"/>
  <c r="N198" i="3"/>
  <c r="O198" i="3" s="1"/>
  <c r="Q198" i="3" s="1"/>
  <c r="N188" i="3"/>
  <c r="N189" i="3" s="1"/>
  <c r="O208" i="3"/>
  <c r="Q208" i="3" s="1"/>
  <c r="I190" i="3"/>
  <c r="F190" i="3"/>
  <c r="E189" i="3"/>
  <c r="O189" i="3" s="1"/>
  <c r="Q189" i="3" s="1"/>
  <c r="O188" i="3"/>
  <c r="Q188" i="3" s="1"/>
  <c r="K190" i="3"/>
  <c r="O142" i="3"/>
  <c r="Q142" i="3" s="1"/>
  <c r="R169" i="3"/>
  <c r="Y401" i="3"/>
  <c r="Y163" i="3"/>
  <c r="Y170" i="3" s="1"/>
  <c r="Y169" i="3"/>
  <c r="AE164" i="3"/>
  <c r="AE171" i="3" s="1"/>
  <c r="AF164" i="3"/>
  <c r="AF171" i="3" s="1"/>
  <c r="AD164" i="3"/>
  <c r="H232" i="3"/>
  <c r="M15" i="2"/>
  <c r="M68" i="2" s="1"/>
  <c r="AF231" i="3"/>
  <c r="AF280" i="3"/>
  <c r="AF287" i="3" s="1"/>
  <c r="O130" i="3"/>
  <c r="Q130" i="3" s="1"/>
  <c r="I132" i="3"/>
  <c r="AC171" i="3" s="1"/>
  <c r="E131" i="3"/>
  <c r="O131" i="3" s="1"/>
  <c r="Q131" i="3" s="1"/>
  <c r="J132" i="3"/>
  <c r="AA12" i="4"/>
  <c r="AG12" i="4" s="1"/>
  <c r="H12" i="4"/>
  <c r="N8" i="4"/>
  <c r="AA8" i="4" s="1"/>
  <c r="O329" i="3"/>
  <c r="Q329" i="3" s="1"/>
  <c r="E228" i="3"/>
  <c r="G229" i="3"/>
  <c r="F229" i="3"/>
  <c r="O229" i="3" s="1"/>
  <c r="Q229" i="3" s="1"/>
  <c r="O227" i="3"/>
  <c r="Q227" i="3" s="1"/>
  <c r="Y224" i="3"/>
  <c r="Y231" i="3" s="1"/>
  <c r="AE26" i="14"/>
  <c r="AK26" i="14" s="1"/>
  <c r="L43" i="14"/>
  <c r="L44" i="14" s="1"/>
  <c r="L27" i="14"/>
  <c r="U50" i="13"/>
  <c r="AE20" i="14"/>
  <c r="AK20" i="14" s="1"/>
  <c r="L21" i="14"/>
  <c r="K39" i="13"/>
  <c r="AE30" i="14"/>
  <c r="AK30" i="14" s="1"/>
  <c r="L40" i="14"/>
  <c r="L31" i="14"/>
  <c r="L38" i="14"/>
  <c r="AB31" i="14"/>
  <c r="AB40" i="14"/>
  <c r="AI30" i="14"/>
  <c r="AO30" i="14" s="1"/>
  <c r="S44" i="13"/>
  <c r="P33" i="13"/>
  <c r="AF32" i="13"/>
  <c r="AL32" i="13" s="1"/>
  <c r="G13" i="14"/>
  <c r="G50" i="14" s="1"/>
  <c r="AH34" i="13"/>
  <c r="AN34" i="13" s="1"/>
  <c r="X35" i="13"/>
  <c r="V44" i="14"/>
  <c r="V50" i="14" s="1"/>
  <c r="T31" i="13"/>
  <c r="AG30" i="13"/>
  <c r="AM30" i="13" s="1"/>
  <c r="T40" i="13"/>
  <c r="W41" i="13"/>
  <c r="W55" i="12"/>
  <c r="AD55" i="12"/>
  <c r="F38" i="12"/>
  <c r="T25" i="14"/>
  <c r="AG24" i="14"/>
  <c r="AM24" i="14" s="1"/>
  <c r="AE66" i="12"/>
  <c r="E54" i="12"/>
  <c r="AD66" i="12"/>
  <c r="D65" i="12"/>
  <c r="V13" i="12"/>
  <c r="V66" i="12" s="1"/>
  <c r="J13" i="12"/>
  <c r="J66" i="12" s="1"/>
  <c r="AC13" i="12"/>
  <c r="AC66" i="12" s="1"/>
  <c r="AB13" i="12"/>
  <c r="AB66" i="12" s="1"/>
  <c r="Z13" i="12"/>
  <c r="Z66" i="12" s="1"/>
  <c r="Y13" i="12"/>
  <c r="Y66" i="12" s="1"/>
  <c r="Q13" i="12"/>
  <c r="Q66" i="12" s="1"/>
  <c r="P13" i="12"/>
  <c r="P66" i="12" s="1"/>
  <c r="M13" i="12"/>
  <c r="M66" i="12" s="1"/>
  <c r="N13" i="12"/>
  <c r="N66" i="12" s="1"/>
  <c r="K13" i="12"/>
  <c r="K66" i="12" s="1"/>
  <c r="U13" i="12"/>
  <c r="U66" i="12" s="1"/>
  <c r="F65" i="12"/>
  <c r="AG22" i="12"/>
  <c r="AK22" i="12" s="1"/>
  <c r="AI36" i="9"/>
  <c r="AA26" i="10"/>
  <c r="AG26" i="10" s="1"/>
  <c r="H26" i="10"/>
  <c r="K27" i="10" s="1"/>
  <c r="Q27" i="10"/>
  <c r="AF32" i="10"/>
  <c r="W45" i="10"/>
  <c r="W40" i="10"/>
  <c r="W46" i="10" s="1"/>
  <c r="AF18" i="10"/>
  <c r="M42" i="10"/>
  <c r="M48" i="10" s="1"/>
  <c r="Z34" i="10"/>
  <c r="AF34" i="10" s="1"/>
  <c r="P35" i="10"/>
  <c r="AH34" i="9"/>
  <c r="I27" i="11"/>
  <c r="H27" i="11"/>
  <c r="G27" i="11"/>
  <c r="F27" i="11"/>
  <c r="E26" i="11"/>
  <c r="R26" i="11" s="1"/>
  <c r="S26" i="11" s="1"/>
  <c r="N27" i="11"/>
  <c r="R25" i="11"/>
  <c r="S25" i="11" s="1"/>
  <c r="M27" i="11"/>
  <c r="K27" i="11"/>
  <c r="L27" i="11"/>
  <c r="J27" i="11"/>
  <c r="E13" i="11"/>
  <c r="AJ22" i="10"/>
  <c r="H16" i="10"/>
  <c r="K17" i="10" s="1"/>
  <c r="AA16" i="10"/>
  <c r="Q17" i="10"/>
  <c r="AD36" i="10"/>
  <c r="AJ36" i="10" s="1"/>
  <c r="Q43" i="10"/>
  <c r="Q49" i="10" s="1"/>
  <c r="Q40" i="9"/>
  <c r="Q45" i="9"/>
  <c r="H24" i="10"/>
  <c r="H34" i="10" s="1"/>
  <c r="H42" i="10" s="1"/>
  <c r="AE14" i="9"/>
  <c r="AG26" i="9"/>
  <c r="AF28" i="9"/>
  <c r="I25" i="10"/>
  <c r="AF12" i="10"/>
  <c r="AF14" i="8"/>
  <c r="S49" i="10"/>
  <c r="AI36" i="8"/>
  <c r="T39" i="7"/>
  <c r="U35" i="7"/>
  <c r="K8" i="9"/>
  <c r="AJ16" i="8"/>
  <c r="AE20" i="9"/>
  <c r="Y8" i="9"/>
  <c r="AE8" i="8"/>
  <c r="L42" i="7"/>
  <c r="L48" i="7" s="1"/>
  <c r="Y34" i="7"/>
  <c r="AE34" i="7" s="1"/>
  <c r="N34" i="7"/>
  <c r="R45" i="9"/>
  <c r="P37" i="6"/>
  <c r="AE8" i="10"/>
  <c r="AE28" i="8"/>
  <c r="L45" i="7"/>
  <c r="H24" i="6"/>
  <c r="AA24" i="6"/>
  <c r="AG24" i="6" s="1"/>
  <c r="Q25" i="6"/>
  <c r="AF28" i="8"/>
  <c r="G36" i="6"/>
  <c r="J27" i="6"/>
  <c r="AE24" i="6"/>
  <c r="AE18" i="7"/>
  <c r="Q40" i="8"/>
  <c r="Q46" i="8" s="1"/>
  <c r="Q45" i="8"/>
  <c r="J49" i="6"/>
  <c r="I43" i="5"/>
  <c r="I49" i="5" s="1"/>
  <c r="Q31" i="7"/>
  <c r="W13" i="8"/>
  <c r="W11" i="7"/>
  <c r="T8" i="7"/>
  <c r="W9" i="7" s="1"/>
  <c r="AE18" i="6"/>
  <c r="K27" i="4"/>
  <c r="K36" i="4"/>
  <c r="K11" i="6"/>
  <c r="K8" i="6"/>
  <c r="K9" i="6" s="1"/>
  <c r="F8" i="4"/>
  <c r="AE8" i="4" s="1"/>
  <c r="O9" i="5"/>
  <c r="R42" i="5"/>
  <c r="R48" i="5" s="1"/>
  <c r="T34" i="5"/>
  <c r="J23" i="4"/>
  <c r="K17" i="5"/>
  <c r="AJ12" i="4"/>
  <c r="AA24" i="5"/>
  <c r="H24" i="5"/>
  <c r="Q25" i="5"/>
  <c r="O455" i="3"/>
  <c r="Q455" i="3" s="1"/>
  <c r="M45" i="5"/>
  <c r="P35" i="4"/>
  <c r="P35" i="5"/>
  <c r="AE10" i="4"/>
  <c r="T36" i="4"/>
  <c r="N362" i="3"/>
  <c r="N363" i="3" s="1"/>
  <c r="N366" i="3"/>
  <c r="O366" i="3" s="1"/>
  <c r="Q366" i="3" s="1"/>
  <c r="T8" i="6"/>
  <c r="W9" i="6" s="1"/>
  <c r="O435" i="3"/>
  <c r="Q435" i="3" s="1"/>
  <c r="R288" i="3"/>
  <c r="U46" i="4"/>
  <c r="AA403" i="3"/>
  <c r="AD461" i="3"/>
  <c r="AF340" i="3"/>
  <c r="AF347" i="3" s="1"/>
  <c r="L344" i="3"/>
  <c r="L345" i="3"/>
  <c r="N109" i="3"/>
  <c r="O109" i="3" s="1"/>
  <c r="Q109" i="3" s="1"/>
  <c r="AH104" i="3"/>
  <c r="AB338" i="3"/>
  <c r="AB345" i="3" s="1"/>
  <c r="L464" i="3"/>
  <c r="E54" i="3"/>
  <c r="O53" i="3"/>
  <c r="Q53" i="3" s="1"/>
  <c r="F55" i="3"/>
  <c r="O55" i="3" s="1"/>
  <c r="Q55" i="3" s="1"/>
  <c r="Y50" i="3"/>
  <c r="Y57" i="3" s="1"/>
  <c r="L406" i="3"/>
  <c r="O401" i="3"/>
  <c r="Q401" i="3" s="1"/>
  <c r="Y398" i="3"/>
  <c r="Y405" i="3" s="1"/>
  <c r="K403" i="3"/>
  <c r="I403" i="3"/>
  <c r="H403" i="3"/>
  <c r="E402" i="3"/>
  <c r="Y459" i="3"/>
  <c r="Y453" i="3"/>
  <c r="Y460" i="3" s="1"/>
  <c r="AB454" i="3"/>
  <c r="AB461" i="3" s="1"/>
  <c r="G403" i="3"/>
  <c r="O403" i="3" s="1"/>
  <c r="Q403" i="3" s="1"/>
  <c r="R346" i="3"/>
  <c r="J345" i="3"/>
  <c r="AC222" i="3"/>
  <c r="AC229" i="3" s="1"/>
  <c r="O85" i="3"/>
  <c r="Q85" i="3" s="1"/>
  <c r="O37" i="3"/>
  <c r="Q37" i="3" s="1"/>
  <c r="J248" i="3"/>
  <c r="O35" i="3"/>
  <c r="Q35" i="3" s="1"/>
  <c r="O271" i="3"/>
  <c r="Q271" i="3" s="1"/>
  <c r="O17" i="3"/>
  <c r="Q17" i="3" s="1"/>
  <c r="Y402" i="3"/>
  <c r="N167" i="3"/>
  <c r="AH162" i="3"/>
  <c r="O168" i="3"/>
  <c r="Q168" i="3" s="1"/>
  <c r="O258" i="3"/>
  <c r="Q258" i="3" s="1"/>
  <c r="E64" i="2"/>
  <c r="E71" i="2" s="1"/>
  <c r="F57" i="2"/>
  <c r="E56" i="2"/>
  <c r="R56" i="2" s="1"/>
  <c r="S56" i="2" s="1"/>
  <c r="J57" i="2"/>
  <c r="R55" i="2"/>
  <c r="S55" i="2" s="1"/>
  <c r="L57" i="2"/>
  <c r="H57" i="2"/>
  <c r="O151" i="3"/>
  <c r="Q151" i="3" s="1"/>
  <c r="R111" i="3"/>
  <c r="I232" i="3"/>
  <c r="G116" i="3"/>
  <c r="H58" i="3"/>
  <c r="K248" i="3"/>
  <c r="F15" i="2"/>
  <c r="F68" i="2" s="1"/>
  <c r="AB222" i="3"/>
  <c r="AB229" i="3" s="1"/>
  <c r="H25" i="13"/>
  <c r="AD24" i="13"/>
  <c r="AJ24" i="13" s="1"/>
  <c r="AF8" i="6"/>
  <c r="H12" i="9"/>
  <c r="K13" i="9" s="1"/>
  <c r="AA12" i="9"/>
  <c r="Q13" i="9"/>
  <c r="P43" i="13"/>
  <c r="P44" i="13" s="1"/>
  <c r="P27" i="13"/>
  <c r="AF26" i="13"/>
  <c r="AL26" i="13" s="1"/>
  <c r="W39" i="13"/>
  <c r="AF30" i="14"/>
  <c r="AL30" i="14" s="1"/>
  <c r="P31" i="14"/>
  <c r="P40" i="14"/>
  <c r="N50" i="13"/>
  <c r="V50" i="13"/>
  <c r="L19" i="14"/>
  <c r="AE18" i="14"/>
  <c r="AK18" i="14" s="1"/>
  <c r="AE34" i="14"/>
  <c r="AK34" i="14" s="1"/>
  <c r="L35" i="14"/>
  <c r="Y41" i="14"/>
  <c r="P43" i="14"/>
  <c r="P44" i="14" s="1"/>
  <c r="V41" i="14"/>
  <c r="H19" i="14"/>
  <c r="AD18" i="14"/>
  <c r="AJ18" i="14" s="1"/>
  <c r="M41" i="14"/>
  <c r="X23" i="13"/>
  <c r="AH22" i="13"/>
  <c r="AN22" i="13" s="1"/>
  <c r="F41" i="14"/>
  <c r="P15" i="14"/>
  <c r="AF14" i="14"/>
  <c r="AL14" i="14" s="1"/>
  <c r="P12" i="14"/>
  <c r="T21" i="14"/>
  <c r="AG20" i="14"/>
  <c r="AM20" i="14" s="1"/>
  <c r="T38" i="13"/>
  <c r="T29" i="13"/>
  <c r="AG28" i="13"/>
  <c r="AM28" i="13" s="1"/>
  <c r="H46" i="14"/>
  <c r="H52" i="14" s="1"/>
  <c r="H39" i="14"/>
  <c r="P29" i="13"/>
  <c r="P38" i="13"/>
  <c r="AF28" i="13"/>
  <c r="AL28" i="13" s="1"/>
  <c r="K39" i="14"/>
  <c r="T19" i="13"/>
  <c r="AG18" i="13"/>
  <c r="AM18" i="13" s="1"/>
  <c r="K50" i="13"/>
  <c r="H31" i="13"/>
  <c r="H40" i="13"/>
  <c r="AD30" i="13"/>
  <c r="AJ30" i="13" s="1"/>
  <c r="W44" i="13"/>
  <c r="W50" i="13" s="1"/>
  <c r="G66" i="12"/>
  <c r="U55" i="12"/>
  <c r="I66" i="12"/>
  <c r="H66" i="12"/>
  <c r="P14" i="11"/>
  <c r="P67" i="11" s="1"/>
  <c r="I39" i="11"/>
  <c r="H39" i="11"/>
  <c r="G39" i="11"/>
  <c r="F39" i="11"/>
  <c r="E52" i="11"/>
  <c r="E38" i="11"/>
  <c r="R38" i="11" s="1"/>
  <c r="S38" i="11" s="1"/>
  <c r="N39" i="11"/>
  <c r="R37" i="11"/>
  <c r="S37" i="11" s="1"/>
  <c r="M39" i="11"/>
  <c r="K39" i="11"/>
  <c r="L39" i="11"/>
  <c r="J39" i="11"/>
  <c r="I60" i="11"/>
  <c r="K13" i="10"/>
  <c r="U40" i="10"/>
  <c r="U46" i="10" s="1"/>
  <c r="R45" i="10"/>
  <c r="AE16" i="10"/>
  <c r="AI8" i="9"/>
  <c r="Q19" i="9"/>
  <c r="F8" i="9"/>
  <c r="I11" i="9"/>
  <c r="K39" i="9"/>
  <c r="K23" i="9"/>
  <c r="AE26" i="10"/>
  <c r="I42" i="10"/>
  <c r="I48" i="10" s="1"/>
  <c r="I35" i="10"/>
  <c r="U35" i="9"/>
  <c r="G45" i="8"/>
  <c r="W37" i="8"/>
  <c r="W43" i="8"/>
  <c r="W49" i="8" s="1"/>
  <c r="AD8" i="9"/>
  <c r="W23" i="6"/>
  <c r="T39" i="6"/>
  <c r="W40" i="6" s="1"/>
  <c r="P40" i="8"/>
  <c r="P46" i="8" s="1"/>
  <c r="K11" i="8"/>
  <c r="K8" i="8"/>
  <c r="Q21" i="7"/>
  <c r="H20" i="7"/>
  <c r="K21" i="7" s="1"/>
  <c r="AA20" i="7"/>
  <c r="AG20" i="7" s="1"/>
  <c r="O40" i="8"/>
  <c r="O46" i="8" s="1"/>
  <c r="K25" i="7"/>
  <c r="K34" i="7"/>
  <c r="W35" i="8"/>
  <c r="AF34" i="7"/>
  <c r="J45" i="7"/>
  <c r="J40" i="6"/>
  <c r="J46" i="6" s="1"/>
  <c r="J45" i="6"/>
  <c r="M42" i="6"/>
  <c r="M48" i="6" s="1"/>
  <c r="Z34" i="6"/>
  <c r="AF34" i="6" s="1"/>
  <c r="AE8" i="7"/>
  <c r="T8" i="8"/>
  <c r="W9" i="8" s="1"/>
  <c r="F42" i="7"/>
  <c r="F48" i="7" s="1"/>
  <c r="F8" i="6"/>
  <c r="I9" i="6" s="1"/>
  <c r="K31" i="7"/>
  <c r="I33" i="7"/>
  <c r="AE10" i="7"/>
  <c r="AJ28" i="7"/>
  <c r="Q9" i="6"/>
  <c r="AD8" i="6"/>
  <c r="H30" i="5"/>
  <c r="K31" i="5" s="1"/>
  <c r="Q31" i="5"/>
  <c r="AA30" i="5"/>
  <c r="AG30" i="5" s="1"/>
  <c r="M45" i="7"/>
  <c r="P40" i="6"/>
  <c r="P46" i="6" s="1"/>
  <c r="G39" i="5"/>
  <c r="G45" i="5" s="1"/>
  <c r="J23" i="5"/>
  <c r="K42" i="6"/>
  <c r="K48" i="6" s="1"/>
  <c r="K39" i="5"/>
  <c r="K23" i="5"/>
  <c r="AE32" i="4"/>
  <c r="N448" i="3"/>
  <c r="O448" i="3" s="1"/>
  <c r="Q448" i="3" s="1"/>
  <c r="N462" i="3"/>
  <c r="U35" i="4"/>
  <c r="K13" i="4"/>
  <c r="H16" i="7"/>
  <c r="K17" i="7" s="1"/>
  <c r="AA16" i="7"/>
  <c r="AG16" i="7" s="1"/>
  <c r="Q17" i="7"/>
  <c r="Q43" i="4"/>
  <c r="Q49" i="4" s="1"/>
  <c r="AD36" i="4"/>
  <c r="Q37" i="4"/>
  <c r="J464" i="3"/>
  <c r="G34" i="4"/>
  <c r="J25" i="4"/>
  <c r="L42" i="4"/>
  <c r="L48" i="4" s="1"/>
  <c r="Y34" i="4"/>
  <c r="AE34" i="4" s="1"/>
  <c r="W45" i="4"/>
  <c r="O325" i="3"/>
  <c r="Q325" i="3" s="1"/>
  <c r="O436" i="3"/>
  <c r="Q436" i="3" s="1"/>
  <c r="Q13" i="4"/>
  <c r="AD460" i="3"/>
  <c r="AJ22" i="6"/>
  <c r="E49" i="4"/>
  <c r="O365" i="3"/>
  <c r="Q365" i="3" s="1"/>
  <c r="N114" i="3"/>
  <c r="O114" i="3" s="1"/>
  <c r="Q114" i="3" s="1"/>
  <c r="N103" i="3"/>
  <c r="O103" i="3" s="1"/>
  <c r="Q103" i="3" s="1"/>
  <c r="AF464" i="3"/>
  <c r="N51" i="3"/>
  <c r="O51" i="3" s="1"/>
  <c r="Q51" i="3" s="1"/>
  <c r="AH46" i="3"/>
  <c r="O398" i="3"/>
  <c r="Q398" i="3" s="1"/>
  <c r="AB402" i="3"/>
  <c r="K74" i="3"/>
  <c r="Y166" i="3"/>
  <c r="Y173" i="3" s="1"/>
  <c r="J171" i="3"/>
  <c r="E170" i="3"/>
  <c r="O169" i="3"/>
  <c r="Q169" i="3" s="1"/>
  <c r="F171" i="3"/>
  <c r="K171" i="3"/>
  <c r="G406" i="3"/>
  <c r="G232" i="3"/>
  <c r="O36" i="3"/>
  <c r="Q36" i="3" s="1"/>
  <c r="O216" i="3"/>
  <c r="Q216" i="3" s="1"/>
  <c r="J74" i="3"/>
  <c r="AD113" i="3" s="1"/>
  <c r="Y282" i="3"/>
  <c r="Y289" i="3" s="1"/>
  <c r="E286" i="3"/>
  <c r="O285" i="3"/>
  <c r="Q285" i="3" s="1"/>
  <c r="O152" i="3"/>
  <c r="Q152" i="3" s="1"/>
  <c r="E60" i="2"/>
  <c r="L61" i="2"/>
  <c r="G61" i="2"/>
  <c r="AC403" i="3"/>
  <c r="N161" i="3"/>
  <c r="O161" i="3" s="1"/>
  <c r="Q161" i="3" s="1"/>
  <c r="N169" i="3"/>
  <c r="L57" i="3"/>
  <c r="AF51" i="3"/>
  <c r="AF58" i="3" s="1"/>
  <c r="L58" i="3"/>
  <c r="I364" i="3"/>
  <c r="F113" i="3"/>
  <c r="O113" i="3" s="1"/>
  <c r="Q113" i="3" s="1"/>
  <c r="S49" i="6"/>
  <c r="R230" i="3"/>
  <c r="W46" i="6" l="1"/>
  <c r="I46" i="7"/>
  <c r="AA36" i="5"/>
  <c r="N43" i="5"/>
  <c r="N49" i="5" s="1"/>
  <c r="K42" i="5"/>
  <c r="K48" i="5" s="1"/>
  <c r="F45" i="4"/>
  <c r="I40" i="4"/>
  <c r="I46" i="4" s="1"/>
  <c r="P47" i="13"/>
  <c r="P53" i="13" s="1"/>
  <c r="P41" i="13"/>
  <c r="AF40" i="13"/>
  <c r="AL40" i="13" s="1"/>
  <c r="X49" i="13"/>
  <c r="X13" i="13"/>
  <c r="X50" i="13" s="1"/>
  <c r="AH12" i="13"/>
  <c r="AN12" i="13" s="1"/>
  <c r="E59" i="12"/>
  <c r="W60" i="12"/>
  <c r="T60" i="12"/>
  <c r="S60" i="12"/>
  <c r="Q60" i="12"/>
  <c r="K60" i="12"/>
  <c r="H60" i="12"/>
  <c r="G60" i="12"/>
  <c r="AC60" i="12"/>
  <c r="U60" i="12"/>
  <c r="AB60" i="12"/>
  <c r="J60" i="12"/>
  <c r="M60" i="12"/>
  <c r="V60" i="12"/>
  <c r="L60" i="12"/>
  <c r="Y60" i="12"/>
  <c r="N60" i="12"/>
  <c r="X60" i="12"/>
  <c r="Z60" i="12"/>
  <c r="O60" i="12"/>
  <c r="AA60" i="12"/>
  <c r="R60" i="12"/>
  <c r="P60" i="12"/>
  <c r="I60" i="12"/>
  <c r="T45" i="4"/>
  <c r="W40" i="4"/>
  <c r="W46" i="4" s="1"/>
  <c r="T48" i="6"/>
  <c r="AB49" i="13"/>
  <c r="AB13" i="13"/>
  <c r="AB50" i="13" s="1"/>
  <c r="AI12" i="13"/>
  <c r="AO12" i="13" s="1"/>
  <c r="AH337" i="3"/>
  <c r="AH344" i="3" s="1"/>
  <c r="AH343" i="3"/>
  <c r="AG24" i="8"/>
  <c r="AA8" i="9"/>
  <c r="Q9" i="9"/>
  <c r="H39" i="8"/>
  <c r="N45" i="4"/>
  <c r="T45" i="7"/>
  <c r="M67" i="11"/>
  <c r="AA8" i="6"/>
  <c r="AG8" i="6" s="1"/>
  <c r="N57" i="3"/>
  <c r="AH51" i="3"/>
  <c r="AH58" i="3" s="1"/>
  <c r="K43" i="5"/>
  <c r="K49" i="5" s="1"/>
  <c r="G45" i="9"/>
  <c r="J40" i="9"/>
  <c r="J46" i="9" s="1"/>
  <c r="AJ29" i="12"/>
  <c r="AM29" i="12" s="1"/>
  <c r="AB47" i="13"/>
  <c r="AB53" i="13" s="1"/>
  <c r="AB41" i="13"/>
  <c r="AI40" i="13"/>
  <c r="AO40" i="13" s="1"/>
  <c r="K15" i="5"/>
  <c r="J35" i="9"/>
  <c r="X47" i="14"/>
  <c r="X53" i="14" s="1"/>
  <c r="X41" i="14"/>
  <c r="AH40" i="14"/>
  <c r="AN40" i="14" s="1"/>
  <c r="L13" i="14"/>
  <c r="L50" i="14" s="1"/>
  <c r="L49" i="14"/>
  <c r="AE12" i="14"/>
  <c r="AK12" i="14" s="1"/>
  <c r="Y286" i="3"/>
  <c r="K48" i="8"/>
  <c r="O74" i="3"/>
  <c r="Q74" i="3" s="1"/>
  <c r="AG28" i="10"/>
  <c r="AE229" i="3"/>
  <c r="AG30" i="9"/>
  <c r="N402" i="3"/>
  <c r="AH398" i="3"/>
  <c r="AH405" i="3" s="1"/>
  <c r="W37" i="7"/>
  <c r="AG12" i="10"/>
  <c r="AF34" i="9"/>
  <c r="AG22" i="8"/>
  <c r="L52" i="13"/>
  <c r="G54" i="11"/>
  <c r="E53" i="11"/>
  <c r="R53" i="11" s="1"/>
  <c r="S53" i="11" s="1"/>
  <c r="E63" i="11"/>
  <c r="E70" i="11" s="1"/>
  <c r="R52" i="11"/>
  <c r="S52" i="11" s="1"/>
  <c r="N54" i="11"/>
  <c r="J54" i="11"/>
  <c r="I54" i="11"/>
  <c r="H54" i="11"/>
  <c r="F54" i="11"/>
  <c r="M54" i="11"/>
  <c r="L54" i="11"/>
  <c r="K54" i="11"/>
  <c r="T42" i="4"/>
  <c r="T48" i="4" s="1"/>
  <c r="W35" i="4"/>
  <c r="AH340" i="3"/>
  <c r="AH347" i="3" s="1"/>
  <c r="N344" i="3"/>
  <c r="O344" i="3" s="1"/>
  <c r="Q344" i="3" s="1"/>
  <c r="H34" i="8"/>
  <c r="K25" i="8"/>
  <c r="H8" i="9"/>
  <c r="K11" i="9"/>
  <c r="L47" i="14"/>
  <c r="L53" i="14" s="1"/>
  <c r="L41" i="14"/>
  <c r="AE40" i="14"/>
  <c r="AK40" i="14" s="1"/>
  <c r="AH53" i="3"/>
  <c r="AH47" i="3"/>
  <c r="O190" i="3"/>
  <c r="Q190" i="3" s="1"/>
  <c r="O247" i="3"/>
  <c r="Q247" i="3" s="1"/>
  <c r="K42" i="4"/>
  <c r="K48" i="4" s="1"/>
  <c r="AF36" i="6"/>
  <c r="P50" i="13"/>
  <c r="O116" i="3"/>
  <c r="Q116" i="3" s="1"/>
  <c r="T49" i="6"/>
  <c r="K43" i="10"/>
  <c r="K49" i="10" s="1"/>
  <c r="AJ38" i="12"/>
  <c r="AM38" i="12" s="1"/>
  <c r="H13" i="14"/>
  <c r="H50" i="14" s="1"/>
  <c r="H49" i="14"/>
  <c r="AD12" i="14"/>
  <c r="AJ12" i="14" s="1"/>
  <c r="O232" i="3"/>
  <c r="Q232" i="3" s="1"/>
  <c r="N289" i="3"/>
  <c r="AH283" i="3"/>
  <c r="AH290" i="3" s="1"/>
  <c r="F45" i="7"/>
  <c r="Q40" i="7"/>
  <c r="AJ35" i="12"/>
  <c r="AM35" i="12" s="1"/>
  <c r="N112" i="3"/>
  <c r="AH108" i="3"/>
  <c r="AH115" i="3" s="1"/>
  <c r="AG16" i="5"/>
  <c r="AG30" i="4"/>
  <c r="I37" i="6"/>
  <c r="O288" i="3"/>
  <c r="Q288" i="3" s="1"/>
  <c r="K45" i="4"/>
  <c r="K15" i="8"/>
  <c r="AF345" i="3"/>
  <c r="G49" i="4"/>
  <c r="K23" i="7"/>
  <c r="F42" i="8"/>
  <c r="F48" i="8" s="1"/>
  <c r="I35" i="8"/>
  <c r="T46" i="14"/>
  <c r="T52" i="14" s="1"/>
  <c r="T39" i="14"/>
  <c r="AG38" i="14"/>
  <c r="AM38" i="14" s="1"/>
  <c r="Q9" i="4"/>
  <c r="Q46" i="4" s="1"/>
  <c r="AD287" i="3"/>
  <c r="G45" i="7"/>
  <c r="J40" i="7"/>
  <c r="J46" i="7" s="1"/>
  <c r="T49" i="8"/>
  <c r="W35" i="10"/>
  <c r="AB52" i="14"/>
  <c r="J40" i="5"/>
  <c r="J46" i="5" s="1"/>
  <c r="O248" i="3"/>
  <c r="Q248" i="3" s="1"/>
  <c r="AH166" i="3"/>
  <c r="AH173" i="3" s="1"/>
  <c r="N170" i="3"/>
  <c r="AA56" i="12"/>
  <c r="O56" i="12"/>
  <c r="Y56" i="12"/>
  <c r="M56" i="12"/>
  <c r="E55" i="12"/>
  <c r="AG55" i="12" s="1"/>
  <c r="AK55" i="12" s="1"/>
  <c r="AL54" i="12"/>
  <c r="V56" i="12"/>
  <c r="S56" i="12"/>
  <c r="P56" i="12"/>
  <c r="J56" i="12"/>
  <c r="G56" i="12"/>
  <c r="F56" i="12"/>
  <c r="AG54" i="12"/>
  <c r="AK54" i="12" s="1"/>
  <c r="E63" i="12"/>
  <c r="E70" i="12" s="1"/>
  <c r="AB56" i="12"/>
  <c r="H56" i="12"/>
  <c r="U56" i="12"/>
  <c r="L56" i="12"/>
  <c r="T56" i="12"/>
  <c r="K56" i="12"/>
  <c r="W56" i="12"/>
  <c r="X56" i="12"/>
  <c r="N56" i="12"/>
  <c r="AM54" i="12"/>
  <c r="R56" i="12"/>
  <c r="Z56" i="12"/>
  <c r="Q56" i="12"/>
  <c r="AC56" i="12"/>
  <c r="I56" i="12"/>
  <c r="N463" i="3"/>
  <c r="O463" i="3" s="1"/>
  <c r="Q463" i="3" s="1"/>
  <c r="AH457" i="3"/>
  <c r="AH464" i="3" s="1"/>
  <c r="P49" i="14"/>
  <c r="P13" i="14"/>
  <c r="P50" i="14" s="1"/>
  <c r="AF12" i="14"/>
  <c r="AL12" i="14" s="1"/>
  <c r="AH169" i="3"/>
  <c r="AH163" i="3"/>
  <c r="AH170" i="3" s="1"/>
  <c r="K43" i="4"/>
  <c r="K49" i="4" s="1"/>
  <c r="K37" i="4"/>
  <c r="AD171" i="3"/>
  <c r="AE8" i="6"/>
  <c r="P49" i="13"/>
  <c r="AH224" i="3"/>
  <c r="AH231" i="3" s="1"/>
  <c r="N228" i="3"/>
  <c r="O228" i="3" s="1"/>
  <c r="Q228" i="3" s="1"/>
  <c r="AH401" i="3"/>
  <c r="AH395" i="3"/>
  <c r="AH402" i="3" s="1"/>
  <c r="G45" i="4"/>
  <c r="J40" i="4"/>
  <c r="J46" i="4" s="1"/>
  <c r="E56" i="11"/>
  <c r="R56" i="11" s="1"/>
  <c r="S56" i="11" s="1"/>
  <c r="G57" i="11"/>
  <c r="R55" i="11"/>
  <c r="S55" i="11" s="1"/>
  <c r="E64" i="11"/>
  <c r="E71" i="11" s="1"/>
  <c r="M57" i="11"/>
  <c r="N57" i="11"/>
  <c r="L57" i="11"/>
  <c r="J57" i="11"/>
  <c r="K57" i="11"/>
  <c r="H57" i="11"/>
  <c r="I57" i="11"/>
  <c r="F57" i="11"/>
  <c r="H34" i="4"/>
  <c r="H42" i="4" s="1"/>
  <c r="F48" i="4"/>
  <c r="G42" i="7"/>
  <c r="G48" i="7" s="1"/>
  <c r="J35" i="7"/>
  <c r="G45" i="10"/>
  <c r="J40" i="10"/>
  <c r="J46" i="10" s="1"/>
  <c r="AF344" i="3"/>
  <c r="AG28" i="4"/>
  <c r="AE8" i="5"/>
  <c r="K45" i="7"/>
  <c r="K40" i="7"/>
  <c r="AH221" i="3"/>
  <c r="AH228" i="3" s="1"/>
  <c r="AH227" i="3"/>
  <c r="F43" i="9"/>
  <c r="F49" i="9" s="1"/>
  <c r="I37" i="9"/>
  <c r="AB46" i="13"/>
  <c r="AB52" i="13" s="1"/>
  <c r="AB39" i="13"/>
  <c r="AI38" i="13"/>
  <c r="AO38" i="13" s="1"/>
  <c r="K45" i="10"/>
  <c r="T45" i="8"/>
  <c r="W40" i="8"/>
  <c r="W46" i="8" s="1"/>
  <c r="Q46" i="9"/>
  <c r="AA36" i="10"/>
  <c r="N43" i="10"/>
  <c r="N49" i="10" s="1"/>
  <c r="H34" i="5"/>
  <c r="H42" i="5" s="1"/>
  <c r="H48" i="5" s="1"/>
  <c r="K25" i="5"/>
  <c r="N42" i="7"/>
  <c r="N48" i="7" s="1"/>
  <c r="AA34" i="7"/>
  <c r="AG34" i="7" s="1"/>
  <c r="AH38" i="12"/>
  <c r="AK38" i="12" s="1"/>
  <c r="N67" i="11"/>
  <c r="P46" i="14"/>
  <c r="P52" i="14" s="1"/>
  <c r="P39" i="14"/>
  <c r="AF38" i="14"/>
  <c r="AL38" i="14" s="1"/>
  <c r="T45" i="9"/>
  <c r="J35" i="5"/>
  <c r="AJ36" i="7"/>
  <c r="AJ34" i="7"/>
  <c r="AG18" i="5"/>
  <c r="O132" i="3"/>
  <c r="Q132" i="3" s="1"/>
  <c r="H8" i="7"/>
  <c r="H45" i="7" s="1"/>
  <c r="H34" i="7"/>
  <c r="H42" i="7" s="1"/>
  <c r="H48" i="7" s="1"/>
  <c r="O304" i="3"/>
  <c r="Q304" i="3" s="1"/>
  <c r="O289" i="3"/>
  <c r="Q289" i="3" s="1"/>
  <c r="AG28" i="6"/>
  <c r="AE36" i="6"/>
  <c r="F60" i="12"/>
  <c r="O115" i="3"/>
  <c r="Q115" i="3" s="1"/>
  <c r="G49" i="5"/>
  <c r="AJ8" i="8"/>
  <c r="H8" i="10"/>
  <c r="H8" i="8"/>
  <c r="K9" i="8" s="1"/>
  <c r="H52" i="13"/>
  <c r="O57" i="3"/>
  <c r="Q57" i="3" s="1"/>
  <c r="T46" i="13"/>
  <c r="T52" i="13" s="1"/>
  <c r="T39" i="13"/>
  <c r="AG38" i="13"/>
  <c r="AM38" i="13" s="1"/>
  <c r="F42" i="6"/>
  <c r="F48" i="6" s="1"/>
  <c r="I35" i="6"/>
  <c r="AA34" i="6"/>
  <c r="AG34" i="6" s="1"/>
  <c r="N42" i="6"/>
  <c r="N48" i="6" s="1"/>
  <c r="Q35" i="6"/>
  <c r="O171" i="3"/>
  <c r="Q171" i="3" s="1"/>
  <c r="N115" i="3"/>
  <c r="AH109" i="3"/>
  <c r="AH116" i="3" s="1"/>
  <c r="G42" i="4"/>
  <c r="G48" i="4" s="1"/>
  <c r="J35" i="4"/>
  <c r="AJ8" i="6"/>
  <c r="AG12" i="9"/>
  <c r="AG24" i="5"/>
  <c r="AG16" i="10"/>
  <c r="H36" i="10"/>
  <c r="H43" i="10" s="1"/>
  <c r="H8" i="4"/>
  <c r="K9" i="4" s="1"/>
  <c r="I40" i="5"/>
  <c r="I46" i="5" s="1"/>
  <c r="Q46" i="10"/>
  <c r="O406" i="3"/>
  <c r="Q406" i="3" s="1"/>
  <c r="AF34" i="4"/>
  <c r="W40" i="7"/>
  <c r="W46" i="7" s="1"/>
  <c r="Q35" i="7"/>
  <c r="AH35" i="12"/>
  <c r="AK35" i="12" s="1"/>
  <c r="AA8" i="7"/>
  <c r="G43" i="7"/>
  <c r="G49" i="7" s="1"/>
  <c r="J37" i="7"/>
  <c r="AG24" i="7"/>
  <c r="O305" i="3"/>
  <c r="Q305" i="3" s="1"/>
  <c r="N45" i="5"/>
  <c r="H8" i="5"/>
  <c r="K9" i="5" s="1"/>
  <c r="AE34" i="8"/>
  <c r="H39" i="5"/>
  <c r="E65" i="12"/>
  <c r="AG12" i="12"/>
  <c r="AK12" i="12" s="1"/>
  <c r="AB14" i="12"/>
  <c r="AB67" i="12" s="1"/>
  <c r="P14" i="12"/>
  <c r="P67" i="12" s="1"/>
  <c r="AL12" i="12"/>
  <c r="E13" i="12"/>
  <c r="G14" i="12"/>
  <c r="G67" i="12" s="1"/>
  <c r="Y14" i="12"/>
  <c r="X14" i="12"/>
  <c r="X67" i="12" s="1"/>
  <c r="V14" i="12"/>
  <c r="V67" i="12" s="1"/>
  <c r="U14" i="12"/>
  <c r="U67" i="12" s="1"/>
  <c r="S14" i="12"/>
  <c r="L14" i="12"/>
  <c r="L67" i="12" s="1"/>
  <c r="M14" i="12"/>
  <c r="M67" i="12" s="1"/>
  <c r="J14" i="12"/>
  <c r="J67" i="12" s="1"/>
  <c r="W14" i="12"/>
  <c r="W67" i="12" s="1"/>
  <c r="K14" i="12"/>
  <c r="K67" i="12" s="1"/>
  <c r="F14" i="12"/>
  <c r="T14" i="12"/>
  <c r="T67" i="12" s="1"/>
  <c r="Q14" i="12"/>
  <c r="Q67" i="12" s="1"/>
  <c r="AC14" i="12"/>
  <c r="R14" i="12"/>
  <c r="R67" i="12" s="1"/>
  <c r="O14" i="12"/>
  <c r="O67" i="12" s="1"/>
  <c r="N14" i="12"/>
  <c r="N67" i="12" s="1"/>
  <c r="I14" i="12"/>
  <c r="I67" i="12" s="1"/>
  <c r="AA14" i="12"/>
  <c r="Z14" i="12"/>
  <c r="Z67" i="12" s="1"/>
  <c r="H14" i="12"/>
  <c r="H67" i="12" s="1"/>
  <c r="AJ17" i="12"/>
  <c r="AM17" i="12" s="1"/>
  <c r="H39" i="4"/>
  <c r="H45" i="4" s="1"/>
  <c r="F42" i="5"/>
  <c r="F48" i="5" s="1"/>
  <c r="I35" i="5"/>
  <c r="K9" i="10"/>
  <c r="X13" i="14"/>
  <c r="X50" i="14" s="1"/>
  <c r="X49" i="14"/>
  <c r="AH12" i="14"/>
  <c r="AN12" i="14" s="1"/>
  <c r="AE34" i="5"/>
  <c r="AF461" i="3"/>
  <c r="O46" i="5"/>
  <c r="T49" i="9"/>
  <c r="AH174" i="3"/>
  <c r="H39" i="6"/>
  <c r="H45" i="6" s="1"/>
  <c r="K42" i="9"/>
  <c r="K48" i="9" s="1"/>
  <c r="G49" i="10"/>
  <c r="W35" i="9"/>
  <c r="AA8" i="5"/>
  <c r="N43" i="6"/>
  <c r="N49" i="6" s="1"/>
  <c r="AA36" i="6"/>
  <c r="Q37" i="6"/>
  <c r="N42" i="8"/>
  <c r="N48" i="8" s="1"/>
  <c r="AA34" i="8"/>
  <c r="AG34" i="8" s="1"/>
  <c r="AE34" i="9"/>
  <c r="AF36" i="8"/>
  <c r="AA8" i="10"/>
  <c r="Q9" i="10"/>
  <c r="AJ26" i="12"/>
  <c r="AM26" i="12" s="1"/>
  <c r="L50" i="13"/>
  <c r="Z113" i="3"/>
  <c r="AG22" i="6"/>
  <c r="K9" i="9"/>
  <c r="X46" i="14"/>
  <c r="X52" i="14" s="1"/>
  <c r="X39" i="14"/>
  <c r="AH38" i="14"/>
  <c r="AN38" i="14" s="1"/>
  <c r="K45" i="9"/>
  <c r="K40" i="9"/>
  <c r="K46" i="9" s="1"/>
  <c r="N15" i="3"/>
  <c r="O15" i="3" s="1"/>
  <c r="Q15" i="3" s="1"/>
  <c r="O14" i="3"/>
  <c r="Q14" i="3" s="1"/>
  <c r="F49" i="4"/>
  <c r="I46" i="6"/>
  <c r="AH453" i="3"/>
  <c r="AH460" i="3" s="1"/>
  <c r="AH459" i="3"/>
  <c r="AA36" i="7"/>
  <c r="AG36" i="7" s="1"/>
  <c r="N43" i="7"/>
  <c r="N49" i="7" s="1"/>
  <c r="H49" i="13"/>
  <c r="H13" i="13"/>
  <c r="H50" i="13" s="1"/>
  <c r="AD12" i="13"/>
  <c r="AJ12" i="13" s="1"/>
  <c r="H39" i="10"/>
  <c r="H45" i="10" s="1"/>
  <c r="H34" i="9"/>
  <c r="H42" i="9" s="1"/>
  <c r="H48" i="9" s="1"/>
  <c r="Q46" i="6"/>
  <c r="N42" i="9"/>
  <c r="N48" i="9" s="1"/>
  <c r="AA34" i="9"/>
  <c r="AG34" i="9" s="1"/>
  <c r="Q35" i="9"/>
  <c r="AF403" i="3"/>
  <c r="O462" i="3"/>
  <c r="Q462" i="3" s="1"/>
  <c r="AG10" i="10"/>
  <c r="L49" i="13"/>
  <c r="AE34" i="10"/>
  <c r="T43" i="5"/>
  <c r="T49" i="5" s="1"/>
  <c r="W37" i="5"/>
  <c r="P46" i="13"/>
  <c r="P52" i="13" s="1"/>
  <c r="P39" i="13"/>
  <c r="AF38" i="13"/>
  <c r="AL38" i="13" s="1"/>
  <c r="K37" i="7"/>
  <c r="K43" i="7"/>
  <c r="K49" i="7" s="1"/>
  <c r="F43" i="10"/>
  <c r="F49" i="10" s="1"/>
  <c r="I37" i="10"/>
  <c r="E52" i="12"/>
  <c r="AG52" i="12" s="1"/>
  <c r="AK52" i="12" s="1"/>
  <c r="W53" i="12"/>
  <c r="K53" i="12"/>
  <c r="AL51" i="12"/>
  <c r="U53" i="12"/>
  <c r="I53" i="12"/>
  <c r="AG51" i="12"/>
  <c r="AK51" i="12" s="1"/>
  <c r="AA53" i="12"/>
  <c r="X53" i="12"/>
  <c r="R53" i="12"/>
  <c r="Q53" i="12"/>
  <c r="O53" i="12"/>
  <c r="E62" i="12"/>
  <c r="E69" i="12" s="1"/>
  <c r="N53" i="12"/>
  <c r="L53" i="12"/>
  <c r="F53" i="12"/>
  <c r="AH53" i="12" s="1"/>
  <c r="AK53" i="12" s="1"/>
  <c r="T53" i="12"/>
  <c r="AB53" i="12"/>
  <c r="AC53" i="12"/>
  <c r="M53" i="12"/>
  <c r="G53" i="12"/>
  <c r="Y53" i="12"/>
  <c r="Z53" i="12"/>
  <c r="S53" i="12"/>
  <c r="J53" i="12"/>
  <c r="H53" i="12"/>
  <c r="V53" i="12"/>
  <c r="P53" i="12"/>
  <c r="W46" i="9"/>
  <c r="N42" i="5"/>
  <c r="N48" i="5" s="1"/>
  <c r="AA34" i="5"/>
  <c r="AJ36" i="4"/>
  <c r="AH111" i="3"/>
  <c r="AH105" i="3"/>
  <c r="AH112" i="3" s="1"/>
  <c r="AE8" i="9"/>
  <c r="E66" i="11"/>
  <c r="H15" i="11"/>
  <c r="H68" i="11" s="1"/>
  <c r="G15" i="11"/>
  <c r="G68" i="11" s="1"/>
  <c r="E14" i="11"/>
  <c r="N15" i="11"/>
  <c r="N68" i="11" s="1"/>
  <c r="R13" i="11"/>
  <c r="S13" i="11" s="1"/>
  <c r="L15" i="11"/>
  <c r="L68" i="11" s="1"/>
  <c r="J15" i="11"/>
  <c r="J68" i="11" s="1"/>
  <c r="I15" i="11"/>
  <c r="I68" i="11" s="1"/>
  <c r="M15" i="11"/>
  <c r="M68" i="11" s="1"/>
  <c r="F15" i="11"/>
  <c r="F68" i="11" s="1"/>
  <c r="K15" i="11"/>
  <c r="K68" i="11" s="1"/>
  <c r="T47" i="13"/>
  <c r="T53" i="13" s="1"/>
  <c r="T41" i="13"/>
  <c r="AG40" i="13"/>
  <c r="AM40" i="13" s="1"/>
  <c r="AC113" i="3"/>
  <c r="H36" i="9"/>
  <c r="AH282" i="3"/>
  <c r="AH289" i="3" s="1"/>
  <c r="N286" i="3"/>
  <c r="G48" i="5"/>
  <c r="AG18" i="7"/>
  <c r="F45" i="9"/>
  <c r="AE287" i="3"/>
  <c r="N421" i="3"/>
  <c r="O421" i="3" s="1"/>
  <c r="Q421" i="3" s="1"/>
  <c r="O420" i="3"/>
  <c r="Q420" i="3" s="1"/>
  <c r="AF34" i="5"/>
  <c r="AJ50" i="12"/>
  <c r="AM50" i="12" s="1"/>
  <c r="H36" i="8"/>
  <c r="K27" i="8"/>
  <c r="H36" i="5"/>
  <c r="H43" i="5" s="1"/>
  <c r="H49" i="5" s="1"/>
  <c r="AJ34" i="5"/>
  <c r="X46" i="13"/>
  <c r="X52" i="13" s="1"/>
  <c r="X39" i="13"/>
  <c r="AH38" i="13"/>
  <c r="AN38" i="13" s="1"/>
  <c r="E67" i="2"/>
  <c r="R14" i="2"/>
  <c r="S14" i="2" s="1"/>
  <c r="N43" i="4"/>
  <c r="N49" i="4" s="1"/>
  <c r="AA36" i="4"/>
  <c r="AG36" i="4" s="1"/>
  <c r="Q37" i="5"/>
  <c r="T45" i="5"/>
  <c r="H36" i="6"/>
  <c r="K27" i="6"/>
  <c r="AF54" i="3"/>
  <c r="AG18" i="6"/>
  <c r="O362" i="3"/>
  <c r="Q362" i="3" s="1"/>
  <c r="O112" i="3"/>
  <c r="Q112" i="3" s="1"/>
  <c r="G45" i="6"/>
  <c r="AJ20" i="12"/>
  <c r="AM20" i="12" s="1"/>
  <c r="T41" i="14"/>
  <c r="T47" i="14"/>
  <c r="T53" i="14" s="1"/>
  <c r="AG40" i="14"/>
  <c r="AM40" i="14" s="1"/>
  <c r="K40" i="6"/>
  <c r="K46" i="6" s="1"/>
  <c r="K45" i="6"/>
  <c r="AA8" i="8"/>
  <c r="AG8" i="8" s="1"/>
  <c r="H47" i="13"/>
  <c r="H53" i="13" s="1"/>
  <c r="H41" i="13"/>
  <c r="AD40" i="13"/>
  <c r="AJ40" i="13" s="1"/>
  <c r="G43" i="6"/>
  <c r="G49" i="6" s="1"/>
  <c r="J37" i="6"/>
  <c r="AA36" i="9"/>
  <c r="N43" i="9"/>
  <c r="N49" i="9" s="1"/>
  <c r="H45" i="9"/>
  <c r="AB47" i="14"/>
  <c r="AB53" i="14" s="1"/>
  <c r="AB41" i="14"/>
  <c r="AI40" i="14"/>
  <c r="AO40" i="14" s="1"/>
  <c r="Z403" i="3"/>
  <c r="O286" i="3"/>
  <c r="Q286" i="3" s="1"/>
  <c r="AJ8" i="9"/>
  <c r="P47" i="14"/>
  <c r="P53" i="14" s="1"/>
  <c r="P41" i="14"/>
  <c r="AF40" i="14"/>
  <c r="AL40" i="14" s="1"/>
  <c r="T43" i="4"/>
  <c r="T49" i="4" s="1"/>
  <c r="W37" i="4"/>
  <c r="T42" i="5"/>
  <c r="T48" i="5" s="1"/>
  <c r="W35" i="5"/>
  <c r="Y112" i="3"/>
  <c r="N42" i="4"/>
  <c r="N48" i="4" s="1"/>
  <c r="AA34" i="4"/>
  <c r="AG34" i="4" s="1"/>
  <c r="Q35" i="4"/>
  <c r="K49" i="9"/>
  <c r="Q35" i="5"/>
  <c r="G48" i="9"/>
  <c r="K25" i="10"/>
  <c r="L68" i="2"/>
  <c r="H49" i="4"/>
  <c r="AJ36" i="5"/>
  <c r="O58" i="3"/>
  <c r="Q58" i="3" s="1"/>
  <c r="AH285" i="3"/>
  <c r="AH279" i="3"/>
  <c r="AH286" i="3" s="1"/>
  <c r="O363" i="3"/>
  <c r="Q363" i="3" s="1"/>
  <c r="AJ8" i="7"/>
  <c r="AG32" i="7"/>
  <c r="K23" i="6"/>
  <c r="AH463" i="3"/>
  <c r="O170" i="3"/>
  <c r="Q170" i="3" s="1"/>
  <c r="K40" i="5"/>
  <c r="K45" i="5"/>
  <c r="T45" i="6"/>
  <c r="O402" i="3"/>
  <c r="Q402" i="3" s="1"/>
  <c r="K35" i="7"/>
  <c r="K42" i="7"/>
  <c r="K48" i="7" s="1"/>
  <c r="I37" i="5"/>
  <c r="H34" i="6"/>
  <c r="K25" i="6"/>
  <c r="L46" i="14"/>
  <c r="L52" i="14" s="1"/>
  <c r="L39" i="14"/>
  <c r="AE38" i="14"/>
  <c r="AK38" i="14" s="1"/>
  <c r="N405" i="3"/>
  <c r="O405" i="3" s="1"/>
  <c r="Q405" i="3" s="1"/>
  <c r="AH399" i="3"/>
  <c r="AH406" i="3" s="1"/>
  <c r="O46" i="6"/>
  <c r="K40" i="8"/>
  <c r="K45" i="8"/>
  <c r="T49" i="13"/>
  <c r="AG12" i="13"/>
  <c r="AM12" i="13" s="1"/>
  <c r="T13" i="13"/>
  <c r="T50" i="13" s="1"/>
  <c r="AA34" i="10"/>
  <c r="AG34" i="10" s="1"/>
  <c r="AH50" i="12"/>
  <c r="AK50" i="12" s="1"/>
  <c r="AG22" i="7"/>
  <c r="K35" i="10"/>
  <c r="K42" i="10"/>
  <c r="K48" i="10" s="1"/>
  <c r="T13" i="14"/>
  <c r="T50" i="14" s="1"/>
  <c r="T49" i="14"/>
  <c r="AG12" i="14"/>
  <c r="AM12" i="14" s="1"/>
  <c r="X41" i="13"/>
  <c r="X47" i="13"/>
  <c r="X53" i="13" s="1"/>
  <c r="AH40" i="13"/>
  <c r="AN40" i="13" s="1"/>
  <c r="G68" i="2"/>
  <c r="AG26" i="4"/>
  <c r="J35" i="8"/>
  <c r="Q37" i="9"/>
  <c r="AF36" i="7"/>
  <c r="H41" i="14"/>
  <c r="H47" i="14"/>
  <c r="H53" i="14" s="1"/>
  <c r="AD40" i="14"/>
  <c r="AJ40" i="14" s="1"/>
  <c r="Y228" i="3"/>
  <c r="AB49" i="14"/>
  <c r="AB13" i="14"/>
  <c r="AB50" i="14" s="1"/>
  <c r="AI12" i="14"/>
  <c r="AO12" i="14" s="1"/>
  <c r="I37" i="4"/>
  <c r="AJ34" i="9"/>
  <c r="I40" i="9"/>
  <c r="I46" i="9" s="1"/>
  <c r="Q40" i="5"/>
  <c r="Q46" i="5" s="1"/>
  <c r="Q9" i="7"/>
  <c r="T48" i="8"/>
  <c r="AG10" i="9"/>
  <c r="K11" i="5"/>
  <c r="AH50" i="3"/>
  <c r="AH57" i="3" s="1"/>
  <c r="N54" i="3"/>
  <c r="O54" i="3" s="1"/>
  <c r="Q54" i="3" s="1"/>
  <c r="N347" i="3"/>
  <c r="O347" i="3" s="1"/>
  <c r="Q347" i="3" s="1"/>
  <c r="AH341" i="3"/>
  <c r="AH348" i="3" s="1"/>
  <c r="T42" i="7"/>
  <c r="T48" i="7" s="1"/>
  <c r="W35" i="7"/>
  <c r="T49" i="10"/>
  <c r="F45" i="6"/>
  <c r="L53" i="13"/>
  <c r="N45" i="6"/>
  <c r="AC67" i="12" l="1"/>
  <c r="K37" i="5"/>
  <c r="K46" i="8"/>
  <c r="AG34" i="5"/>
  <c r="Y67" i="12"/>
  <c r="AJ14" i="12"/>
  <c r="AM14" i="12" s="1"/>
  <c r="K40" i="4"/>
  <c r="K46" i="4" s="1"/>
  <c r="K35" i="4"/>
  <c r="K9" i="7"/>
  <c r="K46" i="7" s="1"/>
  <c r="AG8" i="10"/>
  <c r="K35" i="9"/>
  <c r="H49" i="10"/>
  <c r="AJ56" i="12"/>
  <c r="AM56" i="12" s="1"/>
  <c r="H42" i="8"/>
  <c r="H48" i="8" s="1"/>
  <c r="K35" i="8"/>
  <c r="F67" i="12"/>
  <c r="AH14" i="12"/>
  <c r="AK14" i="12" s="1"/>
  <c r="E66" i="12"/>
  <c r="AG13" i="12"/>
  <c r="AK13" i="12" s="1"/>
  <c r="K35" i="5"/>
  <c r="H43" i="8"/>
  <c r="H49" i="8" s="1"/>
  <c r="K37" i="8"/>
  <c r="E67" i="11"/>
  <c r="R14" i="11"/>
  <c r="S14" i="11" s="1"/>
  <c r="AG8" i="7"/>
  <c r="AG36" i="10"/>
  <c r="H48" i="4"/>
  <c r="AH56" i="12"/>
  <c r="AK56" i="12" s="1"/>
  <c r="AH54" i="3"/>
  <c r="K46" i="5"/>
  <c r="K37" i="10"/>
  <c r="H45" i="8"/>
  <c r="AG36" i="5"/>
  <c r="H43" i="6"/>
  <c r="H49" i="6" s="1"/>
  <c r="K37" i="6"/>
  <c r="H48" i="10"/>
  <c r="AG36" i="9"/>
  <c r="AG36" i="6"/>
  <c r="S67" i="12"/>
  <c r="H45" i="5"/>
  <c r="AG36" i="8"/>
  <c r="H43" i="9"/>
  <c r="H49" i="9" s="1"/>
  <c r="K37" i="9"/>
  <c r="AA67" i="12"/>
  <c r="H42" i="6"/>
  <c r="H48" i="6" s="1"/>
  <c r="K35" i="6"/>
  <c r="AJ53" i="12"/>
  <c r="AM53" i="12" s="1"/>
  <c r="AG8" i="5"/>
  <c r="AG8" i="4"/>
  <c r="K40" i="10"/>
  <c r="K46" i="10" s="1"/>
  <c r="Q46" i="7"/>
  <c r="AG8" i="9"/>
</calcChain>
</file>

<file path=xl/sharedStrings.xml><?xml version="1.0" encoding="utf-8"?>
<sst xmlns="http://schemas.openxmlformats.org/spreadsheetml/2006/main" count="1296" uniqueCount="401">
  <si>
    <t>令和５年度　福井県勤労者就業環境基礎調査　統計表　目次</t>
    <rPh sb="0" eb="2">
      <t>レイワ</t>
    </rPh>
    <rPh sb="3" eb="5">
      <t>ネンド</t>
    </rPh>
    <rPh sb="6" eb="9">
      <t>フクイケン</t>
    </rPh>
    <rPh sb="9" eb="12">
      <t>キンロウシャ</t>
    </rPh>
    <rPh sb="12" eb="20">
      <t>シュウギョウカンキョウキソチョウサ</t>
    </rPh>
    <rPh sb="21" eb="24">
      <t>トウケイヒョウ</t>
    </rPh>
    <rPh sb="25" eb="27">
      <t>モクジ</t>
    </rPh>
    <phoneticPr fontId="3"/>
  </si>
  <si>
    <t>（１）回答事業所の現況</t>
    <rPh sb="3" eb="5">
      <t>カイトウ</t>
    </rPh>
    <rPh sb="5" eb="8">
      <t>ジギョウショ</t>
    </rPh>
    <rPh sb="9" eb="11">
      <t>ゲンキョウ</t>
    </rPh>
    <phoneticPr fontId="3"/>
  </si>
  <si>
    <t>表１</t>
    <rPh sb="0" eb="1">
      <t>ヒョウ</t>
    </rPh>
    <phoneticPr fontId="3"/>
  </si>
  <si>
    <t>回答事業所における各雇用形態の有無</t>
    <rPh sb="0" eb="5">
      <t>カイトウジギョウショ</t>
    </rPh>
    <rPh sb="9" eb="14">
      <t>カクコヨウケイタイ</t>
    </rPh>
    <rPh sb="15" eb="17">
      <t>ウム</t>
    </rPh>
    <phoneticPr fontId="3"/>
  </si>
  <si>
    <t>表２</t>
    <rPh sb="0" eb="1">
      <t>ヒョウ</t>
    </rPh>
    <phoneticPr fontId="3"/>
  </si>
  <si>
    <t>回答事業所における従業員の雇用形態別内訳</t>
    <phoneticPr fontId="3"/>
  </si>
  <si>
    <t>表３－１</t>
    <rPh sb="0" eb="1">
      <t>ヒョウ</t>
    </rPh>
    <phoneticPr fontId="3"/>
  </si>
  <si>
    <t>回答事業所における従業員の雇用形態別内訳（60歳以上）</t>
    <phoneticPr fontId="3"/>
  </si>
  <si>
    <t>表３－２</t>
    <rPh sb="0" eb="1">
      <t>ヒョウ</t>
    </rPh>
    <phoneticPr fontId="3"/>
  </si>
  <si>
    <t>回答事業所における従業員の雇用形態別内訳（60～65歳）</t>
    <phoneticPr fontId="3"/>
  </si>
  <si>
    <t>表３－３</t>
    <rPh sb="0" eb="1">
      <t>ヒョウ</t>
    </rPh>
    <phoneticPr fontId="3"/>
  </si>
  <si>
    <t>回答事業所における従業員の雇用形態別内訳（66歳以上）</t>
    <phoneticPr fontId="3"/>
  </si>
  <si>
    <t>表４</t>
    <rPh sb="0" eb="1">
      <t>ヒョウ</t>
    </rPh>
    <phoneticPr fontId="3"/>
  </si>
  <si>
    <t>早期離職の状況</t>
    <phoneticPr fontId="3"/>
  </si>
  <si>
    <t>表５－１</t>
    <rPh sb="0" eb="1">
      <t>ヒョウ</t>
    </rPh>
    <phoneticPr fontId="3"/>
  </si>
  <si>
    <t>女性管理職の状況</t>
    <phoneticPr fontId="3"/>
  </si>
  <si>
    <t>表５－２</t>
    <rPh sb="0" eb="1">
      <t>ヒョウ</t>
    </rPh>
    <phoneticPr fontId="3"/>
  </si>
  <si>
    <t>女性リーダーの状況</t>
    <phoneticPr fontId="3"/>
  </si>
  <si>
    <t>表５－３</t>
    <rPh sb="0" eb="1">
      <t>ヒョウ</t>
    </rPh>
    <phoneticPr fontId="3"/>
  </si>
  <si>
    <t>新たに管理職となった女性の状況</t>
    <phoneticPr fontId="3"/>
  </si>
  <si>
    <t>表５－４</t>
    <rPh sb="0" eb="1">
      <t>ヒョウ</t>
    </rPh>
    <phoneticPr fontId="3"/>
  </si>
  <si>
    <t>新たにリーダーとなった女性の状況</t>
    <phoneticPr fontId="3"/>
  </si>
  <si>
    <t>表５－５</t>
    <rPh sb="0" eb="1">
      <t>ヒョウ</t>
    </rPh>
    <phoneticPr fontId="3"/>
  </si>
  <si>
    <t>女性管理職およびリーダーを増やすための方法</t>
    <phoneticPr fontId="3"/>
  </si>
  <si>
    <t>表５－６</t>
    <rPh sb="0" eb="1">
      <t>ヒョウ</t>
    </rPh>
    <phoneticPr fontId="3"/>
  </si>
  <si>
    <t>女性管理職およびリーダーが少ない理由</t>
    <phoneticPr fontId="3"/>
  </si>
  <si>
    <t>表５－７</t>
    <rPh sb="0" eb="1">
      <t>ヒョウ</t>
    </rPh>
    <phoneticPr fontId="3"/>
  </si>
  <si>
    <t>平均勤続年数の状況</t>
    <phoneticPr fontId="3"/>
  </si>
  <si>
    <t>（２）就業規則</t>
    <rPh sb="3" eb="7">
      <t>シュウギョウキソク</t>
    </rPh>
    <phoneticPr fontId="3"/>
  </si>
  <si>
    <t>表６</t>
    <rPh sb="0" eb="1">
      <t>ヒョウ</t>
    </rPh>
    <phoneticPr fontId="3"/>
  </si>
  <si>
    <t>就業規則の作成の有無</t>
    <rPh sb="0" eb="4">
      <t>シュウギョウキソク</t>
    </rPh>
    <rPh sb="5" eb="7">
      <t>サクセイ</t>
    </rPh>
    <rPh sb="8" eb="10">
      <t>ウム</t>
    </rPh>
    <phoneticPr fontId="3"/>
  </si>
  <si>
    <t>（３）労働時間・休日・休暇</t>
    <rPh sb="3" eb="7">
      <t>ロウドウジカン</t>
    </rPh>
    <rPh sb="8" eb="10">
      <t>キュウジツ</t>
    </rPh>
    <rPh sb="11" eb="13">
      <t>キュウカ</t>
    </rPh>
    <phoneticPr fontId="3"/>
  </si>
  <si>
    <t>表７</t>
    <rPh sb="0" eb="1">
      <t>ヒョウ</t>
    </rPh>
    <phoneticPr fontId="3"/>
  </si>
  <si>
    <t>週休制の状況</t>
    <rPh sb="0" eb="2">
      <t>シュウキュウ</t>
    </rPh>
    <rPh sb="2" eb="3">
      <t>セイ</t>
    </rPh>
    <rPh sb="4" eb="6">
      <t>ジョウキョウ</t>
    </rPh>
    <phoneticPr fontId="3"/>
  </si>
  <si>
    <t>表８</t>
    <rPh sb="0" eb="1">
      <t>ヒョウ</t>
    </rPh>
    <phoneticPr fontId="3"/>
  </si>
  <si>
    <t>所定外労働（残業）の状況</t>
    <phoneticPr fontId="3"/>
  </si>
  <si>
    <t>表９</t>
    <rPh sb="0" eb="1">
      <t>ヒョウ</t>
    </rPh>
    <phoneticPr fontId="3"/>
  </si>
  <si>
    <t>恒常的な所定外労働時間（残業）削減のための取組</t>
    <phoneticPr fontId="3"/>
  </si>
  <si>
    <t>表１０</t>
    <rPh sb="0" eb="1">
      <t>ヒョウ</t>
    </rPh>
    <phoneticPr fontId="3"/>
  </si>
  <si>
    <t>年次有給休暇の状況</t>
    <phoneticPr fontId="3"/>
  </si>
  <si>
    <t>表１１</t>
    <rPh sb="0" eb="1">
      <t>ヒョウ</t>
    </rPh>
    <phoneticPr fontId="3"/>
  </si>
  <si>
    <t>年次有給休暇取得促進のための取組</t>
    <phoneticPr fontId="3"/>
  </si>
  <si>
    <t>（４）非正規従業員の雇用管理</t>
    <rPh sb="3" eb="9">
      <t>ヒセイキジュウギョウイン</t>
    </rPh>
    <rPh sb="10" eb="14">
      <t>コヨウカンリ</t>
    </rPh>
    <phoneticPr fontId="3"/>
  </si>
  <si>
    <t>表１２－１　</t>
    <phoneticPr fontId="3"/>
  </si>
  <si>
    <t>無期転換ルールに該当する非正規従業員の人数</t>
    <phoneticPr fontId="3"/>
  </si>
  <si>
    <t>表１２－２</t>
    <rPh sb="0" eb="1">
      <t>ヒョウ</t>
    </rPh>
    <phoneticPr fontId="3"/>
  </si>
  <si>
    <t>非正規従業員の正規従業員への転換実績（パートタイム労働者）</t>
    <rPh sb="25" eb="28">
      <t>ロウドウシャ</t>
    </rPh>
    <phoneticPr fontId="3"/>
  </si>
  <si>
    <t>表１２－３</t>
    <rPh sb="0" eb="1">
      <t>ヒョウ</t>
    </rPh>
    <phoneticPr fontId="3"/>
  </si>
  <si>
    <t>非正規従業員の正規従業員への転換実績（派遣労働者）</t>
    <rPh sb="19" eb="21">
      <t>ハケン</t>
    </rPh>
    <rPh sb="21" eb="24">
      <t>ロウドウシャ</t>
    </rPh>
    <phoneticPr fontId="3"/>
  </si>
  <si>
    <t>表１２－４</t>
    <rPh sb="0" eb="1">
      <t>ヒョウ</t>
    </rPh>
    <phoneticPr fontId="3"/>
  </si>
  <si>
    <t>非正規従業員の正規従業員への転換実績（その他）</t>
    <rPh sb="21" eb="22">
      <t>タ</t>
    </rPh>
    <phoneticPr fontId="3"/>
  </si>
  <si>
    <t>（５）育児・介護休業制度</t>
    <rPh sb="3" eb="5">
      <t>イクジ</t>
    </rPh>
    <rPh sb="6" eb="12">
      <t>カイゴキュウギョウセイド</t>
    </rPh>
    <phoneticPr fontId="3"/>
  </si>
  <si>
    <t>表１３－１</t>
    <rPh sb="0" eb="1">
      <t>ヒョウ</t>
    </rPh>
    <phoneticPr fontId="3"/>
  </si>
  <si>
    <t>育児休業制度の有無および利用できる期間（正規従業員）</t>
    <phoneticPr fontId="3"/>
  </si>
  <si>
    <t>表１３－２</t>
    <rPh sb="0" eb="1">
      <t>ヒョウ</t>
    </rPh>
    <phoneticPr fontId="3"/>
  </si>
  <si>
    <t>育児休業制度の有無および利用できる期間（パートタイム労働者）</t>
    <phoneticPr fontId="3"/>
  </si>
  <si>
    <t>表１４</t>
    <rPh sb="0" eb="1">
      <t>ヒョウ</t>
    </rPh>
    <phoneticPr fontId="3"/>
  </si>
  <si>
    <t>育児休業の取得状況</t>
    <phoneticPr fontId="3"/>
  </si>
  <si>
    <t>表１５－１</t>
    <rPh sb="0" eb="1">
      <t>ヒョウ</t>
    </rPh>
    <phoneticPr fontId="3"/>
  </si>
  <si>
    <t>育児休業を開始した者(開始予定の者も含む)の取得期間別内訳（男女計）</t>
  </si>
  <si>
    <t>表１５－２</t>
    <rPh sb="0" eb="1">
      <t>ヒョウ</t>
    </rPh>
    <phoneticPr fontId="3"/>
  </si>
  <si>
    <t>育児休業を開始した者(開始予定の者も含む)の取得期間別内訳（男）</t>
  </si>
  <si>
    <t>表１５－３</t>
    <rPh sb="0" eb="1">
      <t>ヒョウ</t>
    </rPh>
    <phoneticPr fontId="3"/>
  </si>
  <si>
    <t>育児休業を開始した者(開始予定の者も含む)の取得期間別内訳（女）</t>
  </si>
  <si>
    <t>表１５－４</t>
    <rPh sb="0" eb="1">
      <t>ヒョウ</t>
    </rPh>
    <phoneticPr fontId="3"/>
  </si>
  <si>
    <t>育児のための休暇取得者の取得期間別内訳（男女計）</t>
  </si>
  <si>
    <t>表１５－５</t>
    <rPh sb="0" eb="1">
      <t>ヒョウ</t>
    </rPh>
    <phoneticPr fontId="3"/>
  </si>
  <si>
    <t>育児のための休暇取得者の取得期間別内訳（男）</t>
  </si>
  <si>
    <t>表１５－６</t>
    <rPh sb="0" eb="1">
      <t>ヒョウ</t>
    </rPh>
    <phoneticPr fontId="3"/>
  </si>
  <si>
    <t>育児のための休暇取得者の取得期間別内訳（女）</t>
  </si>
  <si>
    <t>表１６－１</t>
    <rPh sb="0" eb="1">
      <t>ヒョウ</t>
    </rPh>
    <phoneticPr fontId="3"/>
  </si>
  <si>
    <t>育児休業制度を取得する際の課題（男）</t>
    <phoneticPr fontId="3"/>
  </si>
  <si>
    <t>表１６－２</t>
    <rPh sb="0" eb="1">
      <t>ヒョウ</t>
    </rPh>
    <phoneticPr fontId="3"/>
  </si>
  <si>
    <t>育児休業制度を取得する際の課題（女）</t>
    <phoneticPr fontId="3"/>
  </si>
  <si>
    <t>表１７</t>
    <rPh sb="0" eb="1">
      <t>ヒョウ</t>
    </rPh>
    <phoneticPr fontId="3"/>
  </si>
  <si>
    <t>妊娠または出産により退職した女性労働者</t>
    <phoneticPr fontId="3"/>
  </si>
  <si>
    <t>表１８－１</t>
    <rPh sb="0" eb="1">
      <t>ヒョウ</t>
    </rPh>
    <phoneticPr fontId="3"/>
  </si>
  <si>
    <t>育児・介護による退職者の再雇用制度の有無</t>
    <phoneticPr fontId="3"/>
  </si>
  <si>
    <t>表１８－２</t>
    <rPh sb="0" eb="1">
      <t>ヒョウ</t>
    </rPh>
    <phoneticPr fontId="3"/>
  </si>
  <si>
    <t>育児・介護による退職者の再雇用実績の有無</t>
    <phoneticPr fontId="3"/>
  </si>
  <si>
    <t>表１９－１</t>
    <rPh sb="0" eb="1">
      <t>ヒョウ</t>
    </rPh>
    <phoneticPr fontId="3"/>
  </si>
  <si>
    <t>介護休業制度の有無および利用できる期間（正規従業員）</t>
    <phoneticPr fontId="3"/>
  </si>
  <si>
    <t>表１９－２</t>
    <rPh sb="0" eb="1">
      <t>ヒョウ</t>
    </rPh>
    <phoneticPr fontId="3"/>
  </si>
  <si>
    <t>介護休業制度の有無および利用できる期間（パートタイム労働者）</t>
    <phoneticPr fontId="3"/>
  </si>
  <si>
    <t>表２０</t>
    <rPh sb="0" eb="1">
      <t>ヒョウ</t>
    </rPh>
    <phoneticPr fontId="3"/>
  </si>
  <si>
    <t>介護休業の取得状況</t>
    <phoneticPr fontId="3"/>
  </si>
  <si>
    <t>表２１－１</t>
    <rPh sb="0" eb="1">
      <t>ヒョウ</t>
    </rPh>
    <phoneticPr fontId="3"/>
  </si>
  <si>
    <t>介護休業より復職した者の取得期間別内訳（男女計）</t>
    <phoneticPr fontId="3"/>
  </si>
  <si>
    <t>表２１－２</t>
    <rPh sb="0" eb="1">
      <t>ヒョウ</t>
    </rPh>
    <phoneticPr fontId="3"/>
  </si>
  <si>
    <t>介護休業より復職した者の取得期間別内訳（男）</t>
    <phoneticPr fontId="3"/>
  </si>
  <si>
    <t>表２１－３</t>
    <rPh sb="0" eb="1">
      <t>ヒョウ</t>
    </rPh>
    <phoneticPr fontId="3"/>
  </si>
  <si>
    <t>介護休業より復職した者の取得期間別内訳（女）</t>
    <phoneticPr fontId="3"/>
  </si>
  <si>
    <t>（６）仕事と家庭の両立支援</t>
    <rPh sb="3" eb="5">
      <t>シゴト</t>
    </rPh>
    <rPh sb="6" eb="8">
      <t>カテイ</t>
    </rPh>
    <rPh sb="9" eb="13">
      <t>リョウリツシエン</t>
    </rPh>
    <phoneticPr fontId="3"/>
  </si>
  <si>
    <t>表２２</t>
    <rPh sb="0" eb="1">
      <t>ヒョウ</t>
    </rPh>
    <phoneticPr fontId="3"/>
  </si>
  <si>
    <t>育児のための勤務時間短縮等措置の制度の有無</t>
    <phoneticPr fontId="3"/>
  </si>
  <si>
    <t>表２３－１</t>
    <rPh sb="0" eb="1">
      <t>ヒョウ</t>
    </rPh>
    <phoneticPr fontId="3"/>
  </si>
  <si>
    <t>育児のための勤務時間短縮等措置の有無および利用できる期間（短時間勤務）</t>
    <phoneticPr fontId="3"/>
  </si>
  <si>
    <t>表２３－２</t>
    <rPh sb="0" eb="1">
      <t>ヒョウ</t>
    </rPh>
    <phoneticPr fontId="3"/>
  </si>
  <si>
    <t>育児のための勤務時間短縮等措置の有無および利用できる期間（フレックスタイム制利用者）</t>
    <phoneticPr fontId="3"/>
  </si>
  <si>
    <t>表２３－３</t>
    <rPh sb="0" eb="1">
      <t>ヒョウ</t>
    </rPh>
    <phoneticPr fontId="3"/>
  </si>
  <si>
    <t>育児のための勤務時間短縮等措置の有無および利用できる期間（始業・就業時刻の繰上・繰下）</t>
    <phoneticPr fontId="3"/>
  </si>
  <si>
    <t>表２３－４</t>
    <rPh sb="0" eb="1">
      <t>ヒョウ</t>
    </rPh>
    <phoneticPr fontId="3"/>
  </si>
  <si>
    <t>育児のための勤務時間短縮等措置の有無および利用できる期間（所定外労働の免除）</t>
    <phoneticPr fontId="3"/>
  </si>
  <si>
    <t>表２３－５</t>
    <rPh sb="0" eb="1">
      <t>ヒョウ</t>
    </rPh>
    <phoneticPr fontId="3"/>
  </si>
  <si>
    <t>育児のための勤務時間短縮等措置の有無および利用できる期間（在宅勤務）</t>
    <phoneticPr fontId="3"/>
  </si>
  <si>
    <t>表２３－６</t>
    <rPh sb="0" eb="1">
      <t>ヒョウ</t>
    </rPh>
    <phoneticPr fontId="3"/>
  </si>
  <si>
    <t>育児のための勤務時間短縮等措置の有無および利用できる期間（事業所内託児施設）</t>
    <phoneticPr fontId="3"/>
  </si>
  <si>
    <t>表２３－７</t>
    <rPh sb="0" eb="1">
      <t>ヒョウ</t>
    </rPh>
    <phoneticPr fontId="3"/>
  </si>
  <si>
    <t>育児のための勤務時間短縮等措置の有無および利用できる期間（費用援助）</t>
    <phoneticPr fontId="3"/>
  </si>
  <si>
    <t>表２３－８</t>
    <rPh sb="0" eb="1">
      <t>ヒョウ</t>
    </rPh>
    <phoneticPr fontId="3"/>
  </si>
  <si>
    <t>育児のための勤務時間短縮等措置の有無および利用できる期間（１歳以上の子の育休）</t>
    <phoneticPr fontId="3"/>
  </si>
  <si>
    <t>表２４－１</t>
    <rPh sb="0" eb="1">
      <t>ヒョウ</t>
    </rPh>
    <phoneticPr fontId="3"/>
  </si>
  <si>
    <t>育児のための勤務時間短縮等措置の利用状況（短時間勤務利用者）</t>
    <phoneticPr fontId="3"/>
  </si>
  <si>
    <t>表２４－２</t>
    <rPh sb="0" eb="1">
      <t>ヒョウ</t>
    </rPh>
    <phoneticPr fontId="3"/>
  </si>
  <si>
    <t>育児のための勤務時間短縮等措置の利用状況（フレックスタイム制利用者）</t>
    <phoneticPr fontId="3"/>
  </si>
  <si>
    <t>表２４－３</t>
    <rPh sb="0" eb="1">
      <t>ヒョウ</t>
    </rPh>
    <phoneticPr fontId="3"/>
  </si>
  <si>
    <t>育児のための勤務時間短縮等措置の利用状況（始業・就業時刻の繰上・繰下）</t>
    <phoneticPr fontId="3"/>
  </si>
  <si>
    <t>表２４－４</t>
    <rPh sb="0" eb="1">
      <t>ヒョウ</t>
    </rPh>
    <phoneticPr fontId="3"/>
  </si>
  <si>
    <t>育児のための勤務時間短縮等措置の利用状況（所定外労働の免除）</t>
    <phoneticPr fontId="3"/>
  </si>
  <si>
    <t>表２４－５</t>
    <rPh sb="0" eb="1">
      <t>ヒョウ</t>
    </rPh>
    <phoneticPr fontId="3"/>
  </si>
  <si>
    <t>育児のための勤務時間短縮等措置の利用状況（在宅勤務）</t>
    <phoneticPr fontId="3"/>
  </si>
  <si>
    <t>表２４－６</t>
    <rPh sb="0" eb="1">
      <t>ヒョウ</t>
    </rPh>
    <phoneticPr fontId="3"/>
  </si>
  <si>
    <t>育児のための勤務時間短縮等措置の利用状況（事業所内託児施設）</t>
    <phoneticPr fontId="3"/>
  </si>
  <si>
    <t>表２４－７</t>
    <rPh sb="0" eb="1">
      <t>ヒョウ</t>
    </rPh>
    <phoneticPr fontId="3"/>
  </si>
  <si>
    <t>育児のための勤務時間短縮等措置の利用状況（費用援助）</t>
    <phoneticPr fontId="3"/>
  </si>
  <si>
    <t>表２５</t>
    <rPh sb="0" eb="1">
      <t>ヒョウ</t>
    </rPh>
    <phoneticPr fontId="3"/>
  </si>
  <si>
    <t>勤務時間短縮制度等の課題</t>
    <phoneticPr fontId="3"/>
  </si>
  <si>
    <t>表２６</t>
    <rPh sb="0" eb="1">
      <t>ヒョウ</t>
    </rPh>
    <phoneticPr fontId="3"/>
  </si>
  <si>
    <t>子の看護休暇制度の有無、賃金の取扱い等</t>
    <phoneticPr fontId="3"/>
  </si>
  <si>
    <t>（７）男女雇用機会均等関係</t>
    <rPh sb="3" eb="5">
      <t>ダンジョ</t>
    </rPh>
    <rPh sb="5" eb="7">
      <t>コヨウ</t>
    </rPh>
    <rPh sb="7" eb="13">
      <t>キカイキントウカンケイ</t>
    </rPh>
    <phoneticPr fontId="3"/>
  </si>
  <si>
    <t>表２７－１</t>
    <rPh sb="0" eb="1">
      <t>ヒョウ</t>
    </rPh>
    <phoneticPr fontId="3"/>
  </si>
  <si>
    <t>ポジティブ・アクションの取組状況</t>
    <phoneticPr fontId="3"/>
  </si>
  <si>
    <t>表２７－２</t>
    <rPh sb="0" eb="1">
      <t>ヒョウ</t>
    </rPh>
    <phoneticPr fontId="3"/>
  </si>
  <si>
    <t>　　　　　　同上　　　　　　　　　</t>
    <phoneticPr fontId="3"/>
  </si>
  <si>
    <t>（８）高年齢者雇用関係</t>
    <rPh sb="3" eb="7">
      <t>コウネンレイシャ</t>
    </rPh>
    <rPh sb="7" eb="9">
      <t>コヨウ</t>
    </rPh>
    <rPh sb="9" eb="11">
      <t>カンケイ</t>
    </rPh>
    <phoneticPr fontId="3"/>
  </si>
  <si>
    <t>表２８－１</t>
    <rPh sb="0" eb="1">
      <t>ヒョウ</t>
    </rPh>
    <phoneticPr fontId="3"/>
  </si>
  <si>
    <t>高年齢者の採用および雇用拡大の検討状況</t>
    <phoneticPr fontId="3"/>
  </si>
  <si>
    <t>表２８－２</t>
    <rPh sb="0" eb="1">
      <t>ヒョウ</t>
    </rPh>
    <phoneticPr fontId="3"/>
  </si>
  <si>
    <t>高年齢者採用時の業務内容</t>
    <phoneticPr fontId="3"/>
  </si>
  <si>
    <t>（９）人材育成関係</t>
    <rPh sb="3" eb="9">
      <t>ジンザイイクセイカンケイ</t>
    </rPh>
    <phoneticPr fontId="3"/>
  </si>
  <si>
    <t>表２９</t>
    <rPh sb="0" eb="1">
      <t>ヒョウ</t>
    </rPh>
    <phoneticPr fontId="3"/>
  </si>
  <si>
    <t>人材育成・従業員キャリアアップ支援として実施しているもの</t>
    <phoneticPr fontId="3"/>
  </si>
  <si>
    <t>表３０－１</t>
    <rPh sb="0" eb="1">
      <t>ヒョウ</t>
    </rPh>
    <phoneticPr fontId="3"/>
  </si>
  <si>
    <t>教育訓練に関する国等の助成金活用の有無</t>
    <phoneticPr fontId="3"/>
  </si>
  <si>
    <t>表３０－２</t>
    <rPh sb="0" eb="1">
      <t>ヒョウ</t>
    </rPh>
    <phoneticPr fontId="3"/>
  </si>
  <si>
    <t>国等の助成金を活用していない事業所の活用していない理由</t>
    <phoneticPr fontId="3"/>
  </si>
  <si>
    <t>表３１－１</t>
    <rPh sb="0" eb="1">
      <t>ヒョウ</t>
    </rPh>
    <phoneticPr fontId="3"/>
  </si>
  <si>
    <t>高度教育の必要性の有無　</t>
    <phoneticPr fontId="3"/>
  </si>
  <si>
    <t>表３１－２</t>
    <rPh sb="0" eb="1">
      <t>ヒョウ</t>
    </rPh>
    <phoneticPr fontId="3"/>
  </si>
  <si>
    <t>高度教育の必要性を感じる分野</t>
    <phoneticPr fontId="3"/>
  </si>
  <si>
    <t>（１０）多様な人材の活用関係</t>
    <rPh sb="4" eb="6">
      <t>タヨウ</t>
    </rPh>
    <rPh sb="7" eb="9">
      <t>ジンザイ</t>
    </rPh>
    <rPh sb="10" eb="12">
      <t>カツヨウ</t>
    </rPh>
    <rPh sb="12" eb="14">
      <t>カンケイ</t>
    </rPh>
    <phoneticPr fontId="3"/>
  </si>
  <si>
    <t>表３２－１</t>
    <rPh sb="0" eb="1">
      <t>ヒョウ</t>
    </rPh>
    <phoneticPr fontId="3"/>
  </si>
  <si>
    <t xml:space="preserve">外国人労働者の雇用状況（在留資格の種別） </t>
    <phoneticPr fontId="3"/>
  </si>
  <si>
    <t>表３２－２</t>
    <rPh sb="0" eb="1">
      <t>ヒョウ</t>
    </rPh>
    <phoneticPr fontId="3"/>
  </si>
  <si>
    <t xml:space="preserve">外国人労働者の今後の雇用予定 </t>
    <phoneticPr fontId="3"/>
  </si>
  <si>
    <t>（１１）働き方改革関係</t>
    <rPh sb="4" eb="5">
      <t>ハタラ</t>
    </rPh>
    <rPh sb="6" eb="9">
      <t>カタカイカク</t>
    </rPh>
    <rPh sb="9" eb="11">
      <t>カンケイ</t>
    </rPh>
    <phoneticPr fontId="3"/>
  </si>
  <si>
    <t>表３３－１</t>
    <rPh sb="0" eb="1">
      <t>ヒョウ</t>
    </rPh>
    <phoneticPr fontId="3"/>
  </si>
  <si>
    <t>テレワーク（在宅勤務）導入の有無</t>
    <phoneticPr fontId="3"/>
  </si>
  <si>
    <t>表３３－２</t>
    <rPh sb="0" eb="1">
      <t>ヒョウ</t>
    </rPh>
    <phoneticPr fontId="3"/>
  </si>
  <si>
    <t>テレワーク（在宅勤務）導入の成果、成果として期待するもの</t>
    <phoneticPr fontId="3"/>
  </si>
  <si>
    <t>表３３－３</t>
    <rPh sb="0" eb="1">
      <t>ヒョウ</t>
    </rPh>
    <phoneticPr fontId="3"/>
  </si>
  <si>
    <t>テレワーク（在宅勤務）を導入したがやめた、導入していない理由</t>
    <phoneticPr fontId="3"/>
  </si>
  <si>
    <t>表３３－４</t>
    <rPh sb="0" eb="1">
      <t>ヒョウ</t>
    </rPh>
    <phoneticPr fontId="3"/>
  </si>
  <si>
    <t>導入を検討している、検討したいと考える働き方</t>
    <phoneticPr fontId="3"/>
  </si>
  <si>
    <t>（１２）雇用関係</t>
    <rPh sb="4" eb="6">
      <t>コヨウ</t>
    </rPh>
    <rPh sb="6" eb="8">
      <t>カンケイ</t>
    </rPh>
    <phoneticPr fontId="3"/>
  </si>
  <si>
    <t>表３４－１</t>
    <rPh sb="0" eb="1">
      <t>ヒョウ</t>
    </rPh>
    <phoneticPr fontId="3"/>
  </si>
  <si>
    <t>公正採用選考人権啓発推進員の有無</t>
    <phoneticPr fontId="3"/>
  </si>
  <si>
    <t>表３４－２</t>
    <rPh sb="0" eb="1">
      <t>ヒョウ</t>
    </rPh>
    <phoneticPr fontId="3"/>
  </si>
  <si>
    <t>公正採用選考人権啓発推進員選任に関する研修会への参加の有無</t>
    <phoneticPr fontId="3"/>
  </si>
  <si>
    <t>表３５－１</t>
    <phoneticPr fontId="3"/>
  </si>
  <si>
    <t>賃上げ実施の有無</t>
    <rPh sb="0" eb="2">
      <t>チンア</t>
    </rPh>
    <rPh sb="3" eb="5">
      <t>ジッシ</t>
    </rPh>
    <rPh sb="6" eb="8">
      <t>ウム</t>
    </rPh>
    <phoneticPr fontId="3"/>
  </si>
  <si>
    <t>表３５－２</t>
    <phoneticPr fontId="3"/>
  </si>
  <si>
    <t>賃上げ実施事業所における賃上げ幅の昨年度比較</t>
    <rPh sb="0" eb="2">
      <t>チンア</t>
    </rPh>
    <rPh sb="3" eb="8">
      <t>ジッシジギョウショ</t>
    </rPh>
    <rPh sb="12" eb="14">
      <t>チンア</t>
    </rPh>
    <rPh sb="15" eb="16">
      <t>ハバ</t>
    </rPh>
    <rPh sb="17" eb="22">
      <t>サクネンドヒカク</t>
    </rPh>
    <phoneticPr fontId="3"/>
  </si>
  <si>
    <t>表３５－３</t>
    <rPh sb="0" eb="1">
      <t>ヒョウ</t>
    </rPh>
    <phoneticPr fontId="3"/>
  </si>
  <si>
    <t>賃上げ実施事業所における実施理由</t>
    <rPh sb="0" eb="2">
      <t>チンア</t>
    </rPh>
    <rPh sb="3" eb="8">
      <t>ジッシジギョウショ</t>
    </rPh>
    <rPh sb="12" eb="16">
      <t>ジッシリユウ</t>
    </rPh>
    <phoneticPr fontId="3"/>
  </si>
  <si>
    <t>表３５－４</t>
    <rPh sb="0" eb="1">
      <t>ヒョウ</t>
    </rPh>
    <phoneticPr fontId="3"/>
  </si>
  <si>
    <t>賃上げの課題</t>
    <rPh sb="0" eb="2">
      <t>チンア</t>
    </rPh>
    <rPh sb="4" eb="6">
      <t>カダイ</t>
    </rPh>
    <phoneticPr fontId="3"/>
  </si>
  <si>
    <t>表２２　育児のための勤務時間短縮等措置の制度の有無（就業規則等により明文化されているもの）　（複数回答）</t>
    <rPh sb="0" eb="1">
      <t>ヒョウ</t>
    </rPh>
    <rPh sb="4" eb="6">
      <t>イクジ</t>
    </rPh>
    <rPh sb="10" eb="12">
      <t>キンム</t>
    </rPh>
    <rPh sb="12" eb="14">
      <t>ジカン</t>
    </rPh>
    <rPh sb="14" eb="16">
      <t>タンシュク</t>
    </rPh>
    <rPh sb="16" eb="17">
      <t>トウ</t>
    </rPh>
    <rPh sb="17" eb="19">
      <t>ソチ</t>
    </rPh>
    <rPh sb="20" eb="22">
      <t>セイド</t>
    </rPh>
    <rPh sb="23" eb="25">
      <t>ウム</t>
    </rPh>
    <rPh sb="34" eb="37">
      <t>メイブンカ</t>
    </rPh>
    <rPh sb="47" eb="49">
      <t>フクスウ</t>
    </rPh>
    <rPh sb="49" eb="51">
      <t>カイトウ</t>
    </rPh>
    <phoneticPr fontId="3"/>
  </si>
  <si>
    <t>１段目：事業所数</t>
    <rPh sb="1" eb="3">
      <t>ﾀﾞﾝﾒ</t>
    </rPh>
    <rPh sb="4" eb="7">
      <t>ｼﾞｷﾞｮｳｼｮ</t>
    </rPh>
    <rPh sb="7" eb="8">
      <t>ｽｳ</t>
    </rPh>
    <phoneticPr fontId="3" type="halfwidthKatakana"/>
  </si>
  <si>
    <t>２段目：回答事業所数に対する割合</t>
    <rPh sb="1" eb="3">
      <t>ﾀﾞﾝﾒ</t>
    </rPh>
    <rPh sb="4" eb="6">
      <t>ｶｲﾄｳ</t>
    </rPh>
    <rPh sb="6" eb="9">
      <t>ｼﾞｷﾞｮｳｼｮ</t>
    </rPh>
    <rPh sb="9" eb="10">
      <t>ｽｳ</t>
    </rPh>
    <rPh sb="11" eb="12">
      <t>ﾀｲ</t>
    </rPh>
    <rPh sb="14" eb="16">
      <t>ﾜﾘｱｲ</t>
    </rPh>
    <phoneticPr fontId="3" type="halfwidthKatakana"/>
  </si>
  <si>
    <t>３段目：勤務時間短縮等措置の制度がある事業所での</t>
    <rPh sb="1" eb="3">
      <t>ﾀﾞﾝﾒ</t>
    </rPh>
    <rPh sb="4" eb="6">
      <t>ｷﾝﾑ</t>
    </rPh>
    <rPh sb="6" eb="8">
      <t>ｼﾞｶﾝ</t>
    </rPh>
    <rPh sb="8" eb="10">
      <t>ﾀﾝｼｭｸ</t>
    </rPh>
    <rPh sb="10" eb="11">
      <t>ﾄｳ</t>
    </rPh>
    <rPh sb="11" eb="13">
      <t>ｿﾁ</t>
    </rPh>
    <rPh sb="14" eb="16">
      <t>ｾｲﾄﾞ</t>
    </rPh>
    <rPh sb="19" eb="22">
      <t>ｼﾞｷﾞｮｳｼｮ</t>
    </rPh>
    <phoneticPr fontId="3" type="halfwidthKatakana"/>
  </si>
  <si>
    <t>　　　　　措置内容の割合（複数回答）</t>
    <rPh sb="13" eb="15">
      <t>フクスウ</t>
    </rPh>
    <rPh sb="15" eb="17">
      <t>カイトウ</t>
    </rPh>
    <phoneticPr fontId="3"/>
  </si>
  <si>
    <t>（単位：社、％）</t>
    <rPh sb="1" eb="3">
      <t>タンイ</t>
    </rPh>
    <rPh sb="4" eb="5">
      <t>シャ</t>
    </rPh>
    <phoneticPr fontId="3"/>
  </si>
  <si>
    <t>回答
事業所数</t>
    <rPh sb="0" eb="2">
      <t>カイトウ</t>
    </rPh>
    <rPh sb="3" eb="6">
      <t>ジギョウショ</t>
    </rPh>
    <rPh sb="6" eb="7">
      <t>スウ</t>
    </rPh>
    <phoneticPr fontId="3"/>
  </si>
  <si>
    <t>勤務時間
短縮等
の措置を
実施
している</t>
    <rPh sb="0" eb="2">
      <t>キンム</t>
    </rPh>
    <rPh sb="2" eb="4">
      <t>ジカン</t>
    </rPh>
    <rPh sb="5" eb="7">
      <t>タンシュク</t>
    </rPh>
    <rPh sb="7" eb="8">
      <t>トウ</t>
    </rPh>
    <rPh sb="10" eb="12">
      <t>ソチ</t>
    </rPh>
    <rPh sb="14" eb="16">
      <t>ジッシ</t>
    </rPh>
    <phoneticPr fontId="3"/>
  </si>
  <si>
    <t>勤務時間
短縮等
の措置を
実施して
いない</t>
    <rPh sb="0" eb="2">
      <t>キンム</t>
    </rPh>
    <rPh sb="2" eb="4">
      <t>ジカン</t>
    </rPh>
    <rPh sb="5" eb="7">
      <t>タンシュク</t>
    </rPh>
    <rPh sb="7" eb="8">
      <t>トウ</t>
    </rPh>
    <rPh sb="10" eb="12">
      <t>ソチ</t>
    </rPh>
    <rPh sb="14" eb="16">
      <t>ジッシ</t>
    </rPh>
    <phoneticPr fontId="3"/>
  </si>
  <si>
    <t>無回答
（不明を含む）</t>
    <rPh sb="0" eb="3">
      <t>ムカイトウ</t>
    </rPh>
    <rPh sb="5" eb="7">
      <t>フメイ</t>
    </rPh>
    <rPh sb="8" eb="9">
      <t>フク</t>
    </rPh>
    <phoneticPr fontId="3"/>
  </si>
  <si>
    <t>短時間
勤務
制度</t>
    <rPh sb="0" eb="3">
      <t>タンジカン</t>
    </rPh>
    <rPh sb="4" eb="6">
      <t>キンム</t>
    </rPh>
    <rPh sb="7" eb="9">
      <t>セイド</t>
    </rPh>
    <phoneticPr fontId="3"/>
  </si>
  <si>
    <t>育児のために利用できるフレックスタイム制</t>
    <rPh sb="0" eb="2">
      <t>イクジ</t>
    </rPh>
    <rPh sb="6" eb="8">
      <t>リヨウ</t>
    </rPh>
    <rPh sb="19" eb="20">
      <t>セイ</t>
    </rPh>
    <phoneticPr fontId="3"/>
  </si>
  <si>
    <t>始業・終業時刻の繰上げ・繰下げ</t>
    <rPh sb="0" eb="2">
      <t>シギョウ</t>
    </rPh>
    <rPh sb="3" eb="5">
      <t>シュウギョウ</t>
    </rPh>
    <rPh sb="5" eb="7">
      <t>ジコク</t>
    </rPh>
    <rPh sb="8" eb="10">
      <t>クリアゲ</t>
    </rPh>
    <phoneticPr fontId="3"/>
  </si>
  <si>
    <t>所定外労働の免除</t>
    <rPh sb="0" eb="3">
      <t>ショテイガイ</t>
    </rPh>
    <rPh sb="3" eb="5">
      <t>ロウドウ</t>
    </rPh>
    <rPh sb="6" eb="8">
      <t>メンジョ</t>
    </rPh>
    <phoneticPr fontId="3"/>
  </si>
  <si>
    <t>在宅勤務</t>
    <rPh sb="0" eb="2">
      <t>ザイタク</t>
    </rPh>
    <rPh sb="2" eb="4">
      <t>キンム</t>
    </rPh>
    <phoneticPr fontId="3"/>
  </si>
  <si>
    <t>事業所内託児施設</t>
    <rPh sb="0" eb="3">
      <t>ジギョウショ</t>
    </rPh>
    <rPh sb="3" eb="4">
      <t>ナイ</t>
    </rPh>
    <rPh sb="4" eb="6">
      <t>タクジ</t>
    </rPh>
    <rPh sb="6" eb="8">
      <t>シセツ</t>
    </rPh>
    <phoneticPr fontId="3"/>
  </si>
  <si>
    <t>育児に要する費用の援助</t>
    <rPh sb="0" eb="2">
      <t>イクジ</t>
    </rPh>
    <rPh sb="3" eb="4">
      <t>ヨウ</t>
    </rPh>
    <rPh sb="6" eb="8">
      <t>ヒヨウ</t>
    </rPh>
    <rPh sb="9" eb="11">
      <t>エンジョ</t>
    </rPh>
    <phoneticPr fontId="3"/>
  </si>
  <si>
    <t>１歳（特別の場合は１歳６ヵ月）以上の子を対象とする育児休業</t>
    <rPh sb="1" eb="2">
      <t>サイ</t>
    </rPh>
    <rPh sb="3" eb="5">
      <t>トクベツ</t>
    </rPh>
    <rPh sb="6" eb="8">
      <t>バアイ</t>
    </rPh>
    <rPh sb="10" eb="11">
      <t>サイ</t>
    </rPh>
    <rPh sb="12" eb="14">
      <t>カゲツ</t>
    </rPh>
    <rPh sb="15" eb="17">
      <t>イジョウ</t>
    </rPh>
    <rPh sb="18" eb="19">
      <t>コ</t>
    </rPh>
    <rPh sb="20" eb="22">
      <t>タイショウ</t>
    </rPh>
    <rPh sb="25" eb="27">
      <t>イクジ</t>
    </rPh>
    <rPh sb="27" eb="29">
      <t>キュウギョウ</t>
    </rPh>
    <phoneticPr fontId="3"/>
  </si>
  <si>
    <t>その他</t>
    <rPh sb="2" eb="3">
      <t>タ</t>
    </rPh>
    <phoneticPr fontId="3"/>
  </si>
  <si>
    <t>回答合計</t>
    <rPh sb="0" eb="2">
      <t>カイトウ</t>
    </rPh>
    <rPh sb="2" eb="4">
      <t>ゴウケイ</t>
    </rPh>
    <phoneticPr fontId="3"/>
  </si>
  <si>
    <t>左記チェック（ゼロならOK）</t>
    <rPh sb="0" eb="2">
      <t>サキ</t>
    </rPh>
    <phoneticPr fontId="3"/>
  </si>
  <si>
    <t>計</t>
    <rPh sb="0" eb="1">
      <t>ケイ</t>
    </rPh>
    <phoneticPr fontId="3"/>
  </si>
  <si>
    <t>産業</t>
    <phoneticPr fontId="3"/>
  </si>
  <si>
    <t>建設業</t>
    <rPh sb="0" eb="3">
      <t>ケンセツギョウ</t>
    </rPh>
    <phoneticPr fontId="3"/>
  </si>
  <si>
    <t>製造業</t>
    <rPh sb="0" eb="3">
      <t>セイゾウギョウ</t>
    </rPh>
    <phoneticPr fontId="3"/>
  </si>
  <si>
    <t>運輸・通信業、
電気・ガス・水道業</t>
    <phoneticPr fontId="3"/>
  </si>
  <si>
    <t>卸売業・小売業</t>
    <rPh sb="0" eb="2">
      <t>オロシウリ</t>
    </rPh>
    <rPh sb="2" eb="3">
      <t>ギョウ</t>
    </rPh>
    <rPh sb="4" eb="6">
      <t>コウリ</t>
    </rPh>
    <rPh sb="6" eb="7">
      <t>ギョウ</t>
    </rPh>
    <phoneticPr fontId="3"/>
  </si>
  <si>
    <t>金融業・保険業</t>
    <rPh sb="0" eb="2">
      <t>キンユウ</t>
    </rPh>
    <rPh sb="2" eb="3">
      <t>ギョウ</t>
    </rPh>
    <rPh sb="4" eb="7">
      <t>ホケンギョウ</t>
    </rPh>
    <phoneticPr fontId="3"/>
  </si>
  <si>
    <t>サービス業</t>
    <rPh sb="4" eb="5">
      <t>ギョウ</t>
    </rPh>
    <phoneticPr fontId="3"/>
  </si>
  <si>
    <t>企業規模</t>
    <rPh sb="0" eb="2">
      <t>キギョウ</t>
    </rPh>
    <rPh sb="2" eb="4">
      <t>キボ</t>
    </rPh>
    <phoneticPr fontId="3"/>
  </si>
  <si>
    <t>9人以下</t>
    <rPh sb="2" eb="4">
      <t>イカ</t>
    </rPh>
    <phoneticPr fontId="3"/>
  </si>
  <si>
    <t>10～29人</t>
    <phoneticPr fontId="3"/>
  </si>
  <si>
    <t>30～49人</t>
    <phoneticPr fontId="3"/>
  </si>
  <si>
    <t>50～99人</t>
    <phoneticPr fontId="3"/>
  </si>
  <si>
    <t>100～299人</t>
    <phoneticPr fontId="3"/>
  </si>
  <si>
    <t>300人以上</t>
    <rPh sb="4" eb="6">
      <t>イジョウ</t>
    </rPh>
    <phoneticPr fontId="3"/>
  </si>
  <si>
    <t>（再掲）</t>
    <rPh sb="1" eb="3">
      <t>サイケイ</t>
    </rPh>
    <phoneticPr fontId="3"/>
  </si>
  <si>
    <t>10～299人</t>
    <rPh sb="6" eb="7">
      <t>ニン</t>
    </rPh>
    <phoneticPr fontId="3"/>
  </si>
  <si>
    <t>30人以上</t>
    <rPh sb="2" eb="3">
      <t>ニン</t>
    </rPh>
    <rPh sb="3" eb="5">
      <t>イジョウ</t>
    </rPh>
    <phoneticPr fontId="3"/>
  </si>
  <si>
    <t>企業規模別事業所数計</t>
    <phoneticPr fontId="3"/>
  </si>
  <si>
    <t>　/総事業所数</t>
    <rPh sb="3" eb="6">
      <t>ジギョウショ</t>
    </rPh>
    <phoneticPr fontId="3"/>
  </si>
  <si>
    <t>　/措置ありの事業所数</t>
    <rPh sb="2" eb="4">
      <t>ソチ</t>
    </rPh>
    <rPh sb="7" eb="10">
      <t>ジギョウショ</t>
    </rPh>
    <rPh sb="10" eb="11">
      <t>スウ</t>
    </rPh>
    <phoneticPr fontId="3"/>
  </si>
  <si>
    <t>再掲</t>
    <rPh sb="0" eb="2">
      <t>サイケイ</t>
    </rPh>
    <phoneticPr fontId="3"/>
  </si>
  <si>
    <t>上記チェック（ゼロならOK）</t>
  </si>
  <si>
    <t>表２３－1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</si>
  <si>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２段目：回答事業所に対する割合</t>
    <rPh sb="1" eb="3">
      <t>ﾀﾞﾝﾒ</t>
    </rPh>
    <rPh sb="4" eb="6">
      <t>ｶｲﾄｳ</t>
    </rPh>
    <rPh sb="6" eb="9">
      <t>ｼﾞｷﾞｮｳｼｮ</t>
    </rPh>
    <rPh sb="10" eb="11">
      <t>ﾀｲ</t>
    </rPh>
    <phoneticPr fontId="3" type="halfwidthKatakana"/>
  </si>
  <si>
    <t>３段目：制度がある事業所での利用できる期間の割合</t>
    <rPh sb="1" eb="3">
      <t>ﾀﾞﾝﾒ</t>
    </rPh>
    <rPh sb="4" eb="6">
      <t>ｾｲﾄﾞ</t>
    </rPh>
    <rPh sb="9" eb="12">
      <t>ｼﾞｷﾞｮｳｼｮ</t>
    </rPh>
    <rPh sb="14" eb="16">
      <t>ﾘﾖｳ</t>
    </rPh>
    <rPh sb="19" eb="21">
      <t>ｷｶﾝ</t>
    </rPh>
    <rPh sb="22" eb="24">
      <t>ﾜﾘｱｲ</t>
    </rPh>
    <phoneticPr fontId="3" type="halfwidthKatakana"/>
  </si>
  <si>
    <t>A</t>
    <phoneticPr fontId="3"/>
  </si>
  <si>
    <t>B</t>
    <phoneticPr fontId="3"/>
  </si>
  <si>
    <t>C</t>
    <phoneticPr fontId="3"/>
  </si>
  <si>
    <t>D</t>
    <phoneticPr fontId="3"/>
  </si>
  <si>
    <t>E</t>
    <phoneticPr fontId="3"/>
  </si>
  <si>
    <t>（単位：社、％）</t>
    <phoneticPr fontId="3"/>
  </si>
  <si>
    <t>短時間勤務制度</t>
    <rPh sb="0" eb="3">
      <t>タンジカン</t>
    </rPh>
    <rPh sb="3" eb="5">
      <t>キンム</t>
    </rPh>
    <rPh sb="5" eb="7">
      <t>セイド</t>
    </rPh>
    <phoneticPr fontId="3"/>
  </si>
  <si>
    <t>制度あり</t>
    <rPh sb="0" eb="2">
      <t>セイド</t>
    </rPh>
    <phoneticPr fontId="3"/>
  </si>
  <si>
    <t>制度なし</t>
    <rPh sb="0" eb="2">
      <t>セイド</t>
    </rPh>
    <phoneticPr fontId="3"/>
  </si>
  <si>
    <t>無回答</t>
    <rPh sb="0" eb="3">
      <t>ムカイトウ</t>
    </rPh>
    <phoneticPr fontId="3"/>
  </si>
  <si>
    <t>利用することができる子の年齢の上限</t>
    <rPh sb="0" eb="2">
      <t>リヨウ</t>
    </rPh>
    <rPh sb="10" eb="11">
      <t>コ</t>
    </rPh>
    <rPh sb="12" eb="14">
      <t>ネンレイ</t>
    </rPh>
    <rPh sb="15" eb="17">
      <t>ジョウゲン</t>
    </rPh>
    <phoneticPr fontId="3"/>
  </si>
  <si>
    <t>１歳未満</t>
    <rPh sb="1" eb="2">
      <t>サイ</t>
    </rPh>
    <rPh sb="2" eb="4">
      <t>ミマン</t>
    </rPh>
    <phoneticPr fontId="3"/>
  </si>
  <si>
    <t>１歳～３歳未満</t>
    <rPh sb="1" eb="2">
      <t>サイ</t>
    </rPh>
    <rPh sb="4" eb="5">
      <t>３サイ</t>
    </rPh>
    <rPh sb="5" eb="7">
      <t>ミマン</t>
    </rPh>
    <phoneticPr fontId="3"/>
  </si>
  <si>
    <t>３歳～小学校就学前まで</t>
    <rPh sb="1" eb="2">
      <t>サイ</t>
    </rPh>
    <rPh sb="3" eb="6">
      <t>ショウガッコウ</t>
    </rPh>
    <rPh sb="6" eb="8">
      <t>シュウガク</t>
    </rPh>
    <rPh sb="8" eb="9">
      <t>マエ</t>
    </rPh>
    <phoneticPr fontId="3"/>
  </si>
  <si>
    <t>小学校入学～卒業まで</t>
    <rPh sb="0" eb="3">
      <t>ショウガッコウ</t>
    </rPh>
    <rPh sb="3" eb="5">
      <t>ニュウガク</t>
    </rPh>
    <rPh sb="6" eb="8">
      <t>ソツギョウ</t>
    </rPh>
    <phoneticPr fontId="3"/>
  </si>
  <si>
    <t>小学校卒業以降も利用可</t>
    <rPh sb="0" eb="3">
      <t>ショウガッコウ</t>
    </rPh>
    <rPh sb="3" eb="5">
      <t>ソツギョウ</t>
    </rPh>
    <rPh sb="5" eb="7">
      <t>イコウ</t>
    </rPh>
    <rPh sb="8" eb="10">
      <t>リヨウ</t>
    </rPh>
    <rPh sb="10" eb="11">
      <t>カ</t>
    </rPh>
    <phoneticPr fontId="3"/>
  </si>
  <si>
    <t>不明</t>
    <rPh sb="0" eb="2">
      <t>フメイ</t>
    </rPh>
    <phoneticPr fontId="3"/>
  </si>
  <si>
    <t>（再掲）</t>
    <rPh sb="1" eb="2">
      <t>サイ</t>
    </rPh>
    <rPh sb="2" eb="3">
      <t>掲</t>
    </rPh>
    <phoneticPr fontId="3"/>
  </si>
  <si>
    <t>３歳～</t>
    <rPh sb="1" eb="2">
      <t>サイ</t>
    </rPh>
    <phoneticPr fontId="3"/>
  </si>
  <si>
    <t>計</t>
    <phoneticPr fontId="3"/>
  </si>
  <si>
    <t>建設業</t>
  </si>
  <si>
    <t>製造業</t>
  </si>
  <si>
    <t>卸売業・小売業</t>
    <rPh sb="2" eb="3">
      <t>ギョウ</t>
    </rPh>
    <rPh sb="6" eb="7">
      <t>ギョウ</t>
    </rPh>
    <phoneticPr fontId="3"/>
  </si>
  <si>
    <t>金融業・保険業</t>
    <rPh sb="2" eb="3">
      <t>ギョウ</t>
    </rPh>
    <phoneticPr fontId="3"/>
  </si>
  <si>
    <t>サービス業</t>
  </si>
  <si>
    <t>　/制度ありの事業所数</t>
    <rPh sb="2" eb="4">
      <t>セイド</t>
    </rPh>
    <rPh sb="7" eb="10">
      <t>ジギョウショ</t>
    </rPh>
    <rPh sb="10" eb="11">
      <t>スウ</t>
    </rPh>
    <phoneticPr fontId="3"/>
  </si>
  <si>
    <t>（再掲）</t>
    <rPh sb="1" eb="2">
      <t>サイ</t>
    </rPh>
    <rPh sb="2" eb="3">
      <t>ケイ</t>
    </rPh>
    <phoneticPr fontId="3"/>
  </si>
  <si>
    <t>10～299人</t>
  </si>
  <si>
    <t>30人以上</t>
    <rPh sb="3" eb="5">
      <t>イジョウ</t>
    </rPh>
    <phoneticPr fontId="3"/>
  </si>
  <si>
    <t>表２３－２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</si>
  <si>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育児のために
利用できる
フレックスタイム制</t>
    <phoneticPr fontId="3"/>
  </si>
  <si>
    <t>表２３－３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</si>
  <si>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始業・終業時刻の
繰上げ・繰下げ</t>
    <rPh sb="5" eb="7">
      <t>ジコク</t>
    </rPh>
    <rPh sb="13" eb="15">
      <t>クリサ</t>
    </rPh>
    <phoneticPr fontId="3"/>
  </si>
  <si>
    <t>表２３－４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</si>
  <si>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所定外労働の免除</t>
    <phoneticPr fontId="3"/>
  </si>
  <si>
    <t>表２３－５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</si>
  <si>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表２３－６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</si>
  <si>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事業所内
託児施設</t>
    <rPh sb="0" eb="3">
      <t>ジギョウショ</t>
    </rPh>
    <rPh sb="3" eb="4">
      <t>ナイ</t>
    </rPh>
    <rPh sb="5" eb="7">
      <t>タクジ</t>
    </rPh>
    <rPh sb="7" eb="9">
      <t>シセツ</t>
    </rPh>
    <phoneticPr fontId="3"/>
  </si>
  <si>
    <t>表２３－７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</si>
  <si>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育児に要する
費用の援助</t>
    <rPh sb="0" eb="2">
      <t>イクジ</t>
    </rPh>
    <rPh sb="3" eb="4">
      <t>ヨウ</t>
    </rPh>
    <rPh sb="7" eb="9">
      <t>ヒヨウ</t>
    </rPh>
    <rPh sb="10" eb="12">
      <t>エンジョ</t>
    </rPh>
    <phoneticPr fontId="3"/>
  </si>
  <si>
    <t>表２３－８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3"/>
  </si>
  <si>
    <t>１歳（特別の場合は
１歳６ヵ月）以上の
子を対象とする
育児休業</t>
    <rPh sb="3" eb="5">
      <t>トクベツ</t>
    </rPh>
    <rPh sb="6" eb="8">
      <t>バアイ</t>
    </rPh>
    <rPh sb="11" eb="12">
      <t>サイ</t>
    </rPh>
    <rPh sb="13" eb="15">
      <t>カゲツ</t>
    </rPh>
    <phoneticPr fontId="3"/>
  </si>
  <si>
    <t>１歳～</t>
    <rPh sb="1" eb="2">
      <t>サイ</t>
    </rPh>
    <phoneticPr fontId="3"/>
  </si>
  <si>
    <t>表２４-１　育児のための勤務時間短縮等措置の利用状況（令和４年度中に利用した者の割合）</t>
    <rPh sb="0" eb="1">
      <t>ヒョウ</t>
    </rPh>
    <rPh sb="22" eb="24">
      <t>リヨウ</t>
    </rPh>
    <rPh sb="24" eb="26">
      <t>ジョウキョウ</t>
    </rPh>
    <rPh sb="27" eb="29">
      <t>レイワ</t>
    </rPh>
    <rPh sb="30" eb="33">
      <t>ネンドチュウ</t>
    </rPh>
    <rPh sb="34" eb="36">
      <t>リヨウ</t>
    </rPh>
    <rPh sb="38" eb="39">
      <t>モノ</t>
    </rPh>
    <rPh sb="40" eb="42">
      <t>ワリアイ</t>
    </rPh>
    <phoneticPr fontId="3"/>
  </si>
  <si>
    <t>（単位：社、人、％）</t>
    <rPh sb="4" eb="5">
      <t>シャ</t>
    </rPh>
    <phoneticPr fontId="3"/>
  </si>
  <si>
    <t>回答
事業所数（正規）</t>
    <rPh sb="0" eb="2">
      <t>カイトウ</t>
    </rPh>
    <rPh sb="3" eb="6">
      <t>ジギョウショ</t>
    </rPh>
    <rPh sb="6" eb="7">
      <t>スウ</t>
    </rPh>
    <rPh sb="8" eb="10">
      <t>セイキ</t>
    </rPh>
    <phoneticPr fontId="3"/>
  </si>
  <si>
    <t>回答
事業所数（パート）</t>
    <rPh sb="0" eb="2">
      <t>カイトウ</t>
    </rPh>
    <rPh sb="3" eb="6">
      <t>ジギョウショ</t>
    </rPh>
    <rPh sb="6" eb="7">
      <t>スウ</t>
    </rPh>
    <phoneticPr fontId="3"/>
  </si>
  <si>
    <t>男女計</t>
    <rPh sb="0" eb="2">
      <t>ダンジョ</t>
    </rPh>
    <rPh sb="2" eb="3">
      <t>ケイ</t>
    </rPh>
    <phoneticPr fontId="3"/>
  </si>
  <si>
    <t>男性</t>
    <rPh sb="0" eb="2">
      <t>ダンセイ</t>
    </rPh>
    <phoneticPr fontId="3"/>
  </si>
  <si>
    <t>女性</t>
    <rPh sb="0" eb="2">
      <t>ジョセイ</t>
    </rPh>
    <phoneticPr fontId="3"/>
  </si>
  <si>
    <t>雇用者数</t>
    <rPh sb="0" eb="3">
      <t>コヨウシャ</t>
    </rPh>
    <rPh sb="3" eb="4">
      <t>スウ</t>
    </rPh>
    <phoneticPr fontId="3"/>
  </si>
  <si>
    <t>短時間勤務制度を利用した者</t>
    <rPh sb="0" eb="3">
      <t>タンジカン</t>
    </rPh>
    <rPh sb="3" eb="5">
      <t>キンム</t>
    </rPh>
    <rPh sb="5" eb="6">
      <t>セイ</t>
    </rPh>
    <rPh sb="6" eb="7">
      <t>ド</t>
    </rPh>
    <rPh sb="8" eb="10">
      <t>リヨウ</t>
    </rPh>
    <rPh sb="12" eb="13">
      <t>モノ</t>
    </rPh>
    <phoneticPr fontId="3"/>
  </si>
  <si>
    <t>【利用】</t>
    <rPh sb="1" eb="3">
      <t>リヨウ</t>
    </rPh>
    <phoneticPr fontId="3"/>
  </si>
  <si>
    <t>正規</t>
    <rPh sb="0" eb="2">
      <t>セイキ</t>
    </rPh>
    <phoneticPr fontId="3"/>
  </si>
  <si>
    <t>パート</t>
    <phoneticPr fontId="3"/>
  </si>
  <si>
    <t>正規</t>
  </si>
  <si>
    <t>パート</t>
  </si>
  <si>
    <t>計</t>
  </si>
  <si>
    <t>合計</t>
    <rPh sb="0" eb="2">
      <t>ゴウケイ</t>
    </rPh>
    <phoneticPr fontId="3"/>
  </si>
  <si>
    <t>企業規模</t>
    <rPh sb="0" eb="2">
      <t>キギョウ</t>
    </rPh>
    <phoneticPr fontId="3"/>
  </si>
  <si>
    <t>企業規模別従業員数計</t>
    <rPh sb="5" eb="8">
      <t>ジュウギョウイン</t>
    </rPh>
    <phoneticPr fontId="3"/>
  </si>
  <si>
    <t>　/各形態雇用者数</t>
    <rPh sb="2" eb="5">
      <t>カクケイタイ</t>
    </rPh>
    <rPh sb="5" eb="8">
      <t>コヨウシャ</t>
    </rPh>
    <rPh sb="8" eb="9">
      <t>スウ</t>
    </rPh>
    <phoneticPr fontId="3"/>
  </si>
  <si>
    <t>再掲</t>
  </si>
  <si>
    <t>表２４-２　育児のための勤務時間短縮等措置の利用状況（令和４年度中に利用した者の割合）</t>
    <rPh sb="0" eb="1">
      <t>ヒョウ</t>
    </rPh>
    <rPh sb="22" eb="24">
      <t>リヨウ</t>
    </rPh>
    <rPh sb="24" eb="26">
      <t>ジョウキョウ</t>
    </rPh>
    <rPh sb="27" eb="29">
      <t>レイワ</t>
    </rPh>
    <phoneticPr fontId="3"/>
  </si>
  <si>
    <t>育児のために利用できるフレックスタイム制を利用した者</t>
    <rPh sb="0" eb="2">
      <t>イクジ</t>
    </rPh>
    <rPh sb="6" eb="8">
      <t>リヨウ</t>
    </rPh>
    <rPh sb="19" eb="20">
      <t>セイ</t>
    </rPh>
    <rPh sb="21" eb="23">
      <t>リヨウ</t>
    </rPh>
    <rPh sb="25" eb="26">
      <t>モノ</t>
    </rPh>
    <phoneticPr fontId="3"/>
  </si>
  <si>
    <t>表２４-３　育児のための勤務時間短縮等措置の利用状況（令和４年度中に利用した者の割合）</t>
    <rPh sb="0" eb="1">
      <t>ヒョウ</t>
    </rPh>
    <rPh sb="22" eb="24">
      <t>リヨウ</t>
    </rPh>
    <rPh sb="24" eb="26">
      <t>ジョウキョウ</t>
    </rPh>
    <rPh sb="27" eb="29">
      <t>レイワ</t>
    </rPh>
    <phoneticPr fontId="3"/>
  </si>
  <si>
    <t>始業・終業時刻の繰上げ・繰下げ制度を利用した者</t>
    <rPh sb="0" eb="2">
      <t>シギョウ</t>
    </rPh>
    <rPh sb="3" eb="5">
      <t>シュウギョウ</t>
    </rPh>
    <rPh sb="5" eb="7">
      <t>ジコク</t>
    </rPh>
    <rPh sb="8" eb="10">
      <t>クリア</t>
    </rPh>
    <rPh sb="12" eb="14">
      <t>クリサ</t>
    </rPh>
    <rPh sb="15" eb="17">
      <t>セイド</t>
    </rPh>
    <rPh sb="18" eb="20">
      <t>リヨウ</t>
    </rPh>
    <rPh sb="22" eb="23">
      <t>モノ</t>
    </rPh>
    <phoneticPr fontId="3"/>
  </si>
  <si>
    <t>表２４-４　育児のための勤務時間短縮等措置の利用状況（令和４年度中に利用した者の割合）</t>
    <rPh sb="0" eb="1">
      <t>ヒョウ</t>
    </rPh>
    <rPh sb="22" eb="24">
      <t>リヨウ</t>
    </rPh>
    <rPh sb="24" eb="26">
      <t>ジョウキョウ</t>
    </rPh>
    <rPh sb="27" eb="29">
      <t>レイワ</t>
    </rPh>
    <phoneticPr fontId="3"/>
  </si>
  <si>
    <t>所定外労働の免除制度
を利用した者</t>
    <rPh sb="0" eb="2">
      <t>ショテイ</t>
    </rPh>
    <rPh sb="2" eb="3">
      <t>ガイ</t>
    </rPh>
    <rPh sb="3" eb="5">
      <t>ロウドウ</t>
    </rPh>
    <rPh sb="6" eb="8">
      <t>メンジョ</t>
    </rPh>
    <rPh sb="8" eb="10">
      <t>セイド</t>
    </rPh>
    <rPh sb="12" eb="14">
      <t>リヨウ</t>
    </rPh>
    <rPh sb="16" eb="17">
      <t>モノ</t>
    </rPh>
    <phoneticPr fontId="3"/>
  </si>
  <si>
    <t>表２４-５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3"/>
  </si>
  <si>
    <t>在宅勤務制度
を利用した者</t>
    <rPh sb="0" eb="2">
      <t>ザイタク</t>
    </rPh>
    <rPh sb="2" eb="4">
      <t>キンム</t>
    </rPh>
    <rPh sb="4" eb="6">
      <t>セイド</t>
    </rPh>
    <rPh sb="8" eb="10">
      <t>リヨウ</t>
    </rPh>
    <rPh sb="12" eb="13">
      <t>モノ</t>
    </rPh>
    <phoneticPr fontId="3"/>
  </si>
  <si>
    <t>表２４-６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3"/>
  </si>
  <si>
    <t>事業所内託児施設
を利用した者</t>
    <rPh sb="0" eb="2">
      <t>ジギョウ</t>
    </rPh>
    <rPh sb="2" eb="3">
      <t>ショ</t>
    </rPh>
    <rPh sb="3" eb="4">
      <t>ナイ</t>
    </rPh>
    <rPh sb="4" eb="6">
      <t>タクジ</t>
    </rPh>
    <rPh sb="6" eb="8">
      <t>シセツ</t>
    </rPh>
    <rPh sb="10" eb="12">
      <t>リヨウ</t>
    </rPh>
    <rPh sb="14" eb="15">
      <t>モノ</t>
    </rPh>
    <phoneticPr fontId="3"/>
  </si>
  <si>
    <t>表２４-７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3"/>
  </si>
  <si>
    <t>育児に要する費用の援助制度
を利用した者</t>
    <rPh sb="0" eb="2">
      <t>イクジ</t>
    </rPh>
    <rPh sb="3" eb="4">
      <t>ヨウ</t>
    </rPh>
    <rPh sb="6" eb="8">
      <t>ヒヨウ</t>
    </rPh>
    <rPh sb="9" eb="11">
      <t>エンジョ</t>
    </rPh>
    <rPh sb="11" eb="13">
      <t>セイド</t>
    </rPh>
    <rPh sb="15" eb="17">
      <t>リヨウ</t>
    </rPh>
    <rPh sb="19" eb="20">
      <t>モノ</t>
    </rPh>
    <phoneticPr fontId="3"/>
  </si>
  <si>
    <t>表２５　勤務時間短縮制度等の課題（複数回答）</t>
    <rPh sb="0" eb="1">
      <t>ヒョウ</t>
    </rPh>
    <rPh sb="4" eb="6">
      <t>キンム</t>
    </rPh>
    <rPh sb="6" eb="8">
      <t>ジカン</t>
    </rPh>
    <rPh sb="8" eb="10">
      <t>タンシュク</t>
    </rPh>
    <rPh sb="10" eb="12">
      <t>セイド</t>
    </rPh>
    <rPh sb="12" eb="13">
      <t>トウ</t>
    </rPh>
    <rPh sb="14" eb="16">
      <t>カダイ</t>
    </rPh>
    <rPh sb="17" eb="19">
      <t>フクスウ</t>
    </rPh>
    <rPh sb="19" eb="21">
      <t>カイトウ</t>
    </rPh>
    <phoneticPr fontId="3"/>
  </si>
  <si>
    <t>３段目：課題があると回答した事業所数に対する割合（複数回答）</t>
    <rPh sb="1" eb="3">
      <t>ﾀﾞﾝﾒ</t>
    </rPh>
    <rPh sb="4" eb="6">
      <t>ｶﾀﾞｲ</t>
    </rPh>
    <rPh sb="10" eb="12">
      <t>ｶｲﾄｳ</t>
    </rPh>
    <rPh sb="14" eb="17">
      <t>ｼﾞｷﾞｮｳｼｮ</t>
    </rPh>
    <rPh sb="17" eb="18">
      <t>ｽｳ</t>
    </rPh>
    <rPh sb="19" eb="20">
      <t>ﾀｲ</t>
    </rPh>
    <rPh sb="22" eb="24">
      <t>ﾜﾘｱｲ</t>
    </rPh>
    <rPh sb="25" eb="27">
      <t>ﾌｸｽｳ</t>
    </rPh>
    <rPh sb="27" eb="29">
      <t>ｶｲﾄｳ</t>
    </rPh>
    <phoneticPr fontId="3" type="halfwidthKatakana"/>
  </si>
  <si>
    <t>課題が
ある</t>
    <rPh sb="0" eb="2">
      <t>カダイ</t>
    </rPh>
    <phoneticPr fontId="3"/>
  </si>
  <si>
    <t>特になし</t>
    <rPh sb="0" eb="1">
      <t>トク</t>
    </rPh>
    <phoneticPr fontId="3"/>
  </si>
  <si>
    <t>利用率が
低い</t>
    <rPh sb="0" eb="3">
      <t>リヨウリツ</t>
    </rPh>
    <rPh sb="5" eb="6">
      <t>ヒク</t>
    </rPh>
    <phoneticPr fontId="3"/>
  </si>
  <si>
    <t>雇用管理が煩雑</t>
    <rPh sb="0" eb="2">
      <t>コヨウ</t>
    </rPh>
    <rPh sb="2" eb="4">
      <t>カンリ</t>
    </rPh>
    <rPh sb="5" eb="7">
      <t>ハンザツ</t>
    </rPh>
    <phoneticPr fontId="3"/>
  </si>
  <si>
    <t>事務の配分が難しい</t>
    <rPh sb="0" eb="2">
      <t>ジム</t>
    </rPh>
    <rPh sb="3" eb="5">
      <t>ハイブン</t>
    </rPh>
    <rPh sb="6" eb="7">
      <t>ムズカ</t>
    </rPh>
    <phoneticPr fontId="3"/>
  </si>
  <si>
    <t>取引先・顧客の理解を得るのが難しい</t>
    <rPh sb="0" eb="2">
      <t>トリヒキ</t>
    </rPh>
    <rPh sb="2" eb="3">
      <t>サキ</t>
    </rPh>
    <rPh sb="4" eb="6">
      <t>コキャク</t>
    </rPh>
    <rPh sb="7" eb="9">
      <t>リカイ</t>
    </rPh>
    <rPh sb="10" eb="11">
      <t>エ</t>
    </rPh>
    <rPh sb="14" eb="15">
      <t>ムズカ</t>
    </rPh>
    <phoneticPr fontId="3"/>
  </si>
  <si>
    <t>対象となる従業員が勤務時間短縮制度についてよく分かっていない</t>
    <rPh sb="0" eb="2">
      <t>タイショウ</t>
    </rPh>
    <rPh sb="5" eb="8">
      <t>ジュウギョウイン</t>
    </rPh>
    <rPh sb="9" eb="11">
      <t>キンム</t>
    </rPh>
    <rPh sb="11" eb="13">
      <t>ジカン</t>
    </rPh>
    <rPh sb="13" eb="15">
      <t>タンシュク</t>
    </rPh>
    <rPh sb="15" eb="17">
      <t>セイド</t>
    </rPh>
    <rPh sb="23" eb="24">
      <t>ワ</t>
    </rPh>
    <phoneticPr fontId="3"/>
  </si>
  <si>
    <t>上司・同僚など、他の従業員の理解を得るのが難しい</t>
    <rPh sb="0" eb="2">
      <t>ジョウシ</t>
    </rPh>
    <rPh sb="3" eb="5">
      <t>ドウリョウ</t>
    </rPh>
    <rPh sb="8" eb="9">
      <t>タ</t>
    </rPh>
    <rPh sb="10" eb="13">
      <t>ジュウギョウイン</t>
    </rPh>
    <rPh sb="14" eb="16">
      <t>リカイ</t>
    </rPh>
    <rPh sb="17" eb="18">
      <t>エ</t>
    </rPh>
    <rPh sb="21" eb="22">
      <t>ムズカ</t>
    </rPh>
    <phoneticPr fontId="3"/>
  </si>
  <si>
    <t>収入が減るので、本人が取得したがらない</t>
    <rPh sb="0" eb="2">
      <t>シュウニュウ</t>
    </rPh>
    <rPh sb="3" eb="4">
      <t>ヘ</t>
    </rPh>
    <rPh sb="8" eb="10">
      <t>ホンニン</t>
    </rPh>
    <rPh sb="11" eb="13">
      <t>シュトク</t>
    </rPh>
    <phoneticPr fontId="3"/>
  </si>
  <si>
    <t>昇進・昇給への影響を心配して、本人が取得したがらない</t>
    <rPh sb="0" eb="2">
      <t>ショウシン</t>
    </rPh>
    <rPh sb="3" eb="5">
      <t>ショウキュウ</t>
    </rPh>
    <rPh sb="7" eb="9">
      <t>エイキョウ</t>
    </rPh>
    <rPh sb="10" eb="12">
      <t>シンパイ</t>
    </rPh>
    <rPh sb="15" eb="17">
      <t>ホンニン</t>
    </rPh>
    <rPh sb="18" eb="20">
      <t>シュトク</t>
    </rPh>
    <phoneticPr fontId="3"/>
  </si>
  <si>
    <t>その他</t>
    <rPh sb="2" eb="3">
      <t>ホカ</t>
    </rPh>
    <phoneticPr fontId="3"/>
  </si>
  <si>
    <t>　/課題ありの事業所数</t>
    <rPh sb="2" eb="4">
      <t>カダイ</t>
    </rPh>
    <rPh sb="7" eb="10">
      <t>ジギョウショ</t>
    </rPh>
    <rPh sb="10" eb="11">
      <t>スウ</t>
    </rPh>
    <phoneticPr fontId="3"/>
  </si>
  <si>
    <t>表２６　子の看護休暇制度の有無、賃金の取扱い等（就業規則等による規定）　</t>
    <rPh sb="0" eb="1">
      <t>ヒョウ</t>
    </rPh>
    <rPh sb="4" eb="5">
      <t>コ</t>
    </rPh>
    <rPh sb="6" eb="8">
      <t>カンゴ</t>
    </rPh>
    <rPh sb="13" eb="15">
      <t>ウム</t>
    </rPh>
    <rPh sb="16" eb="18">
      <t>チンギン</t>
    </rPh>
    <rPh sb="19" eb="21">
      <t>トリアツカイ</t>
    </rPh>
    <rPh sb="22" eb="23">
      <t>トウ</t>
    </rPh>
    <rPh sb="32" eb="34">
      <t>キテイ</t>
    </rPh>
    <phoneticPr fontId="3"/>
  </si>
  <si>
    <t>３段目：子の看護休暇制度がある事業所に対する割合</t>
    <rPh sb="1" eb="3">
      <t>ﾀﾞﾝﾒ</t>
    </rPh>
    <rPh sb="4" eb="5">
      <t>ｺ</t>
    </rPh>
    <rPh sb="6" eb="8">
      <t>ｶﾝｺﾞ</t>
    </rPh>
    <rPh sb="8" eb="10">
      <t>ｷｭｳｶ</t>
    </rPh>
    <rPh sb="10" eb="12">
      <t>ｾｲﾄﾞ</t>
    </rPh>
    <rPh sb="15" eb="18">
      <t>ｼﾞｷﾞｮｳｼｮ</t>
    </rPh>
    <rPh sb="19" eb="20">
      <t>ﾀｲ</t>
    </rPh>
    <rPh sb="22" eb="24">
      <t>ﾜﾘｱｲ</t>
    </rPh>
    <phoneticPr fontId="3" type="halfwidthKatakana"/>
  </si>
  <si>
    <t>回答
事業所数</t>
    <rPh sb="3" eb="6">
      <t>ジギョウショ</t>
    </rPh>
    <phoneticPr fontId="3"/>
  </si>
  <si>
    <t>制度
あり</t>
  </si>
  <si>
    <t>賃金の取扱い</t>
  </si>
  <si>
    <t>取得可能日数（子が1人）</t>
    <rPh sb="7" eb="8">
      <t>コ</t>
    </rPh>
    <rPh sb="10" eb="11">
      <t>リ</t>
    </rPh>
    <phoneticPr fontId="3"/>
  </si>
  <si>
    <t>取得可能日数（子が２人以上）</t>
    <rPh sb="7" eb="8">
      <t>コ</t>
    </rPh>
    <rPh sb="10" eb="11">
      <t>ニン</t>
    </rPh>
    <rPh sb="11" eb="13">
      <t>イジョウ</t>
    </rPh>
    <phoneticPr fontId="3"/>
  </si>
  <si>
    <t>取得可能日数（子に関係なく）</t>
    <rPh sb="7" eb="8">
      <t>コ</t>
    </rPh>
    <rPh sb="9" eb="11">
      <t>カンケイ</t>
    </rPh>
    <phoneticPr fontId="3"/>
  </si>
  <si>
    <t>取得することができる子の年齢の上限</t>
    <rPh sb="0" eb="2">
      <t>シュトク</t>
    </rPh>
    <phoneticPr fontId="3"/>
  </si>
  <si>
    <t>制度
なし</t>
  </si>
  <si>
    <t>有給</t>
  </si>
  <si>
    <t>無給</t>
  </si>
  <si>
    <t>５日
未満</t>
    <rPh sb="3" eb="5">
      <t>ミマン</t>
    </rPh>
    <phoneticPr fontId="3"/>
  </si>
  <si>
    <t>５日</t>
    <phoneticPr fontId="3"/>
  </si>
  <si>
    <t>６～９日</t>
    <phoneticPr fontId="3"/>
  </si>
  <si>
    <t>１０日
以上</t>
    <phoneticPr fontId="3"/>
  </si>
  <si>
    <t>小学校就学の始期に達するまで</t>
    <rPh sb="0" eb="3">
      <t>ショウガッコウ</t>
    </rPh>
    <rPh sb="3" eb="5">
      <t>シュウガク</t>
    </rPh>
    <rPh sb="6" eb="8">
      <t>シキ</t>
    </rPh>
    <rPh sb="9" eb="10">
      <t>タッ</t>
    </rPh>
    <phoneticPr fontId="3"/>
  </si>
  <si>
    <t>小学校入学～小学校卒業（または12歳)まで</t>
    <rPh sb="0" eb="3">
      <t>ショウガッコウ</t>
    </rPh>
    <rPh sb="3" eb="5">
      <t>ニュウガク</t>
    </rPh>
    <rPh sb="6" eb="9">
      <t>ショウガッコウ</t>
    </rPh>
    <rPh sb="9" eb="11">
      <t>ソツギョウ</t>
    </rPh>
    <rPh sb="17" eb="18">
      <t>サイ</t>
    </rPh>
    <phoneticPr fontId="3"/>
  </si>
  <si>
    <t>小学校卒業後も利用可</t>
    <rPh sb="0" eb="3">
      <t>ショウガッコウ</t>
    </rPh>
    <rPh sb="3" eb="5">
      <t>ソツギョウ</t>
    </rPh>
    <rPh sb="5" eb="6">
      <t>ゴ</t>
    </rPh>
    <rPh sb="7" eb="9">
      <t>リヨウ</t>
    </rPh>
    <rPh sb="9" eb="10">
      <t>カ</t>
    </rPh>
    <phoneticPr fontId="3"/>
  </si>
  <si>
    <t>一部
有給</t>
  </si>
  <si>
    <t>賃金</t>
    <rPh sb="0" eb="2">
      <t>チンギン</t>
    </rPh>
    <phoneticPr fontId="3"/>
  </si>
  <si>
    <t>有給</t>
    <rPh sb="0" eb="2">
      <t>ユウキュウ</t>
    </rPh>
    <phoneticPr fontId="3"/>
  </si>
  <si>
    <t>上限</t>
    <rPh sb="0" eb="2">
      <t>ジョウゲン</t>
    </rPh>
    <phoneticPr fontId="3"/>
  </si>
  <si>
    <t>運輸・通信業、
電気・ガス・水道業</t>
    <rPh sb="0" eb="2">
      <t>ウンユ</t>
    </rPh>
    <rPh sb="3" eb="5">
      <t>ツウシン</t>
    </rPh>
    <rPh sb="5" eb="6">
      <t>ギョウ</t>
    </rPh>
    <phoneticPr fontId="3"/>
  </si>
  <si>
    <t>9人以下</t>
    <rPh sb="2" eb="4">
      <t>ｲｶ</t>
    </rPh>
    <phoneticPr fontId="3" type="halfwidthKatakana"/>
  </si>
  <si>
    <t>10～29人</t>
    <phoneticPr fontId="3" type="halfwidthKatakana"/>
  </si>
  <si>
    <t>30～49人</t>
    <phoneticPr fontId="3" type="halfwidthKatakana"/>
  </si>
  <si>
    <t>50～99人</t>
    <phoneticPr fontId="3" type="halfwidthKatakana"/>
  </si>
  <si>
    <t>100～299人</t>
  </si>
  <si>
    <t>300人以上</t>
    <rPh sb="4" eb="6">
      <t>ｲｼﾞｮｳ</t>
    </rPh>
    <phoneticPr fontId="3" type="halfwidthKatakana"/>
  </si>
  <si>
    <t>　/看護休暇ありの事業所数</t>
    <rPh sb="2" eb="4">
      <t>カンゴ</t>
    </rPh>
    <rPh sb="4" eb="6">
      <t>キュウカ</t>
    </rPh>
    <rPh sb="9" eb="12">
      <t>ジギョウショ</t>
    </rPh>
    <rPh sb="12" eb="13">
      <t>スウ</t>
    </rPh>
    <phoneticPr fontId="3"/>
  </si>
  <si>
    <t>表２７－１　ポジティブ・アクションの取組状況</t>
    <rPh sb="18" eb="20">
      <t>トリクミ</t>
    </rPh>
    <rPh sb="20" eb="22">
      <t>ジョウキョウ</t>
    </rPh>
    <phoneticPr fontId="3"/>
  </si>
  <si>
    <t>１段目：事業所数</t>
    <phoneticPr fontId="3"/>
  </si>
  <si>
    <t>２段目：回答事業所数に対する割合</t>
    <rPh sb="9" eb="10">
      <t>スウ</t>
    </rPh>
    <phoneticPr fontId="3"/>
  </si>
  <si>
    <t xml:space="preserve">
回答
事業所数
</t>
    <phoneticPr fontId="3"/>
  </si>
  <si>
    <t>ア</t>
  </si>
  <si>
    <t>イ</t>
    <phoneticPr fontId="3"/>
  </si>
  <si>
    <t>ウ</t>
    <phoneticPr fontId="3"/>
  </si>
  <si>
    <t>エ</t>
    <phoneticPr fontId="3"/>
  </si>
  <si>
    <t>オ</t>
    <phoneticPr fontId="3"/>
  </si>
  <si>
    <t>カ</t>
    <phoneticPr fontId="3"/>
  </si>
  <si>
    <t>女性の活用に関することの担当
部局、責任者を定めるなど社内の
推進体制を整備する</t>
    <rPh sb="0" eb="2">
      <t>ジョセイ</t>
    </rPh>
    <rPh sb="3" eb="5">
      <t>カツヨウ</t>
    </rPh>
    <rPh sb="6" eb="7">
      <t>カン</t>
    </rPh>
    <rPh sb="12" eb="14">
      <t>タントウ</t>
    </rPh>
    <rPh sb="15" eb="17">
      <t>ブキョク</t>
    </rPh>
    <rPh sb="18" eb="21">
      <t>セキニンシャ</t>
    </rPh>
    <rPh sb="22" eb="23">
      <t>サダ</t>
    </rPh>
    <rPh sb="27" eb="29">
      <t>シャナイ</t>
    </rPh>
    <rPh sb="31" eb="33">
      <t>スイシン</t>
    </rPh>
    <rPh sb="33" eb="35">
      <t>タイセイ</t>
    </rPh>
    <rPh sb="36" eb="38">
      <t>セイビ</t>
    </rPh>
    <phoneticPr fontId="3"/>
  </si>
  <si>
    <t>採用時の面接・選考担当者に
女性を含める</t>
    <phoneticPr fontId="3"/>
  </si>
  <si>
    <t>女性の活用状況や活用にあたっての問題点を調査・分析する</t>
    <phoneticPr fontId="3"/>
  </si>
  <si>
    <t>女性がいない・少ない職務や役職に意欲と能力のある女性を積極的に配置する</t>
    <rPh sb="0" eb="2">
      <t>ジョセイ</t>
    </rPh>
    <rPh sb="7" eb="8">
      <t>スク</t>
    </rPh>
    <rPh sb="10" eb="12">
      <t>ショクム</t>
    </rPh>
    <rPh sb="13" eb="15">
      <t>ヤクショク</t>
    </rPh>
    <rPh sb="16" eb="18">
      <t>イヨク</t>
    </rPh>
    <rPh sb="19" eb="21">
      <t>ノウリョク</t>
    </rPh>
    <rPh sb="24" eb="26">
      <t>ジョセイ</t>
    </rPh>
    <rPh sb="27" eb="30">
      <t>セッキョクテキ</t>
    </rPh>
    <rPh sb="31" eb="33">
      <t>ハイチ</t>
    </rPh>
    <phoneticPr fontId="3"/>
  </si>
  <si>
    <t>女性の意欲・能力の向上を図るための教育訓練を積極的に行う</t>
    <rPh sb="0" eb="2">
      <t>ジョセイ</t>
    </rPh>
    <rPh sb="3" eb="5">
      <t>イヨク</t>
    </rPh>
    <rPh sb="6" eb="8">
      <t>ノウリョク</t>
    </rPh>
    <rPh sb="9" eb="11">
      <t>コウジョウ</t>
    </rPh>
    <rPh sb="12" eb="13">
      <t>ハカ</t>
    </rPh>
    <rPh sb="17" eb="19">
      <t>キョウイク</t>
    </rPh>
    <rPh sb="19" eb="21">
      <t>クンレン</t>
    </rPh>
    <rPh sb="22" eb="25">
      <t>セッキョクテキ</t>
    </rPh>
    <rPh sb="26" eb="27">
      <t>オコナ</t>
    </rPh>
    <phoneticPr fontId="3"/>
  </si>
  <si>
    <t>女性のスキルアップや資格取得のための支援を行う</t>
    <rPh sb="0" eb="2">
      <t>ジョセイ</t>
    </rPh>
    <rPh sb="10" eb="12">
      <t>シカク</t>
    </rPh>
    <rPh sb="12" eb="14">
      <t>シュトク</t>
    </rPh>
    <rPh sb="18" eb="20">
      <t>シエン</t>
    </rPh>
    <rPh sb="21" eb="22">
      <t>オコナ</t>
    </rPh>
    <phoneticPr fontId="3"/>
  </si>
  <si>
    <t>行って
いる</t>
    <rPh sb="0" eb="1">
      <t>オコナ</t>
    </rPh>
    <phoneticPr fontId="3"/>
  </si>
  <si>
    <t>行って
いない</t>
    <rPh sb="0" eb="1">
      <t>オコナ</t>
    </rPh>
    <phoneticPr fontId="3"/>
  </si>
  <si>
    <t>今後取り組みたい</t>
    <rPh sb="0" eb="2">
      <t>コンゴ</t>
    </rPh>
    <rPh sb="2" eb="5">
      <t>トリク</t>
    </rPh>
    <phoneticPr fontId="3"/>
  </si>
  <si>
    <t>あ</t>
    <phoneticPr fontId="3"/>
  </si>
  <si>
    <t>い</t>
    <phoneticPr fontId="3"/>
  </si>
  <si>
    <t>う</t>
    <phoneticPr fontId="3"/>
  </si>
  <si>
    <t>え</t>
    <phoneticPr fontId="3"/>
  </si>
  <si>
    <t>お</t>
    <phoneticPr fontId="3"/>
  </si>
  <si>
    <t>か</t>
    <phoneticPr fontId="3"/>
  </si>
  <si>
    <t>産業</t>
  </si>
  <si>
    <t>運輸・通信業、
電気・ガス・水道業</t>
  </si>
  <si>
    <t>卸売業・小売業</t>
    <rPh sb="2" eb="3">
      <t>ギョウ</t>
    </rPh>
    <phoneticPr fontId="3"/>
  </si>
  <si>
    <t>企業規模</t>
  </si>
  <si>
    <t>9人以下</t>
  </si>
  <si>
    <t>10～29人</t>
  </si>
  <si>
    <t>30～49人</t>
  </si>
  <si>
    <t>50～99人</t>
  </si>
  <si>
    <t>300人以上</t>
  </si>
  <si>
    <t>（再掲）</t>
  </si>
  <si>
    <t>30人以上</t>
  </si>
  <si>
    <t>表２７－２　ポジティブ・アクションの取組状況</t>
    <phoneticPr fontId="3"/>
  </si>
  <si>
    <t>キ</t>
    <phoneticPr fontId="3"/>
  </si>
  <si>
    <t>ク</t>
    <phoneticPr fontId="3"/>
  </si>
  <si>
    <t>ケ</t>
    <phoneticPr fontId="3"/>
  </si>
  <si>
    <t>コ</t>
    <phoneticPr fontId="3"/>
  </si>
  <si>
    <t>サ</t>
    <phoneticPr fontId="3"/>
  </si>
  <si>
    <t>シ</t>
    <phoneticPr fontId="3"/>
  </si>
  <si>
    <t>中間管理職の男性や同僚の男性に女性活用の重要性について認識を深める啓発を行う</t>
    <rPh sb="0" eb="2">
      <t>チュウカン</t>
    </rPh>
    <rPh sb="2" eb="4">
      <t>カンリ</t>
    </rPh>
    <rPh sb="4" eb="5">
      <t>ショク</t>
    </rPh>
    <rPh sb="6" eb="8">
      <t>ダンセイ</t>
    </rPh>
    <rPh sb="9" eb="11">
      <t>ドウリョウ</t>
    </rPh>
    <rPh sb="12" eb="14">
      <t>ダンセイ</t>
    </rPh>
    <rPh sb="15" eb="17">
      <t>ジョセイ</t>
    </rPh>
    <rPh sb="17" eb="19">
      <t>カツヨウ</t>
    </rPh>
    <rPh sb="20" eb="23">
      <t>ジュウヨウセイ</t>
    </rPh>
    <rPh sb="27" eb="29">
      <t>ニンシキ</t>
    </rPh>
    <rPh sb="30" eb="31">
      <t>フカ</t>
    </rPh>
    <rPh sb="33" eb="35">
      <t>ケイハツ</t>
    </rPh>
    <rPh sb="36" eb="37">
      <t>オコナ</t>
    </rPh>
    <phoneticPr fontId="3"/>
  </si>
  <si>
    <t>仕事と家庭の両立を支援する社内制度を充実させる</t>
    <phoneticPr fontId="3"/>
  </si>
  <si>
    <t>評価が性別によって影響されないような人事考課基準を明確に定める</t>
    <rPh sb="0" eb="2">
      <t>ヒョウカ</t>
    </rPh>
    <rPh sb="3" eb="5">
      <t>セイベツ</t>
    </rPh>
    <rPh sb="9" eb="11">
      <t>エイキョウ</t>
    </rPh>
    <rPh sb="18" eb="20">
      <t>ジンジ</t>
    </rPh>
    <rPh sb="20" eb="22">
      <t>コウカ</t>
    </rPh>
    <rPh sb="22" eb="24">
      <t>キジュン</t>
    </rPh>
    <rPh sb="25" eb="27">
      <t>メイカク</t>
    </rPh>
    <rPh sb="28" eb="29">
      <t>サダ</t>
    </rPh>
    <phoneticPr fontId="3"/>
  </si>
  <si>
    <t>体力差を補う器具・設備等の設置や深夜勤務時の女性用休憩室、防犯面への配慮等を行う</t>
    <rPh sb="0" eb="2">
      <t>タイリョク</t>
    </rPh>
    <rPh sb="2" eb="3">
      <t>サ</t>
    </rPh>
    <rPh sb="4" eb="5">
      <t>オギナ</t>
    </rPh>
    <rPh sb="6" eb="8">
      <t>キグ</t>
    </rPh>
    <rPh sb="9" eb="11">
      <t>セツビ</t>
    </rPh>
    <rPh sb="11" eb="12">
      <t>トウ</t>
    </rPh>
    <rPh sb="13" eb="15">
      <t>セッチ</t>
    </rPh>
    <rPh sb="16" eb="18">
      <t>シンヤ</t>
    </rPh>
    <rPh sb="18" eb="20">
      <t>キンム</t>
    </rPh>
    <rPh sb="20" eb="21">
      <t>ジ</t>
    </rPh>
    <rPh sb="22" eb="24">
      <t>ジョセイ</t>
    </rPh>
    <rPh sb="24" eb="25">
      <t>ヨウ</t>
    </rPh>
    <rPh sb="25" eb="27">
      <t>キュウケイ</t>
    </rPh>
    <rPh sb="27" eb="28">
      <t>シツ</t>
    </rPh>
    <rPh sb="29" eb="31">
      <t>ボウハン</t>
    </rPh>
    <rPh sb="31" eb="32">
      <t>メン</t>
    </rPh>
    <rPh sb="34" eb="36">
      <t>ハイリョ</t>
    </rPh>
    <rPh sb="36" eb="37">
      <t>トウ</t>
    </rPh>
    <rPh sb="38" eb="39">
      <t>オコナ</t>
    </rPh>
    <phoneticPr fontId="3"/>
  </si>
  <si>
    <t>女性従業員の意見や要望、相談を受ける窓口を設ける</t>
    <rPh sb="0" eb="2">
      <t>ジョセイ</t>
    </rPh>
    <rPh sb="2" eb="5">
      <t>ジュウギョウイン</t>
    </rPh>
    <rPh sb="6" eb="8">
      <t>イケン</t>
    </rPh>
    <rPh sb="9" eb="11">
      <t>ヨウボウ</t>
    </rPh>
    <rPh sb="12" eb="14">
      <t>ソウダン</t>
    </rPh>
    <rPh sb="15" eb="16">
      <t>ウ</t>
    </rPh>
    <rPh sb="18" eb="20">
      <t>マドグチ</t>
    </rPh>
    <rPh sb="21" eb="22">
      <t>モウ</t>
    </rPh>
    <phoneticPr fontId="3"/>
  </si>
  <si>
    <t>その他</t>
    <rPh sb="0" eb="3">
      <t>ソノタ</t>
    </rPh>
    <phoneticPr fontId="3"/>
  </si>
  <si>
    <t>無回答</t>
  </si>
  <si>
    <t>今後取り組みたい</t>
  </si>
  <si>
    <t>き</t>
    <phoneticPr fontId="3"/>
  </si>
  <si>
    <t>く</t>
    <phoneticPr fontId="3"/>
  </si>
  <si>
    <t>け</t>
    <phoneticPr fontId="3"/>
  </si>
  <si>
    <t>こ</t>
    <phoneticPr fontId="3"/>
  </si>
  <si>
    <t>さ</t>
    <phoneticPr fontId="3"/>
  </si>
  <si>
    <t>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</si>
</sst>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Red]\-0.00\ "/>
    <numFmt numFmtId="177" formatCode="0.00_);[Red]\(0.00\)"/>
    <numFmt numFmtId="178" formatCode="0.0%"/>
    <numFmt numFmtId="179" formatCode="0_ "/>
    <numFmt numFmtId="180" formatCode="0.00_ "/>
    <numFmt numFmtId="181" formatCode="#,##0.00_ ;[Red]\-#,##0.00\ "/>
    <numFmt numFmtId="182" formatCode="0.0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11"/>
      <name val="ＭＳ Ｐ明朝"/>
      <family val="1"/>
    </font>
    <font>
      <i/>
      <sz val="10"/>
      <name val="ＭＳ Ｐ明朝"/>
      <family val="1"/>
      <charset val="128"/>
    </font>
    <font>
      <sz val="11"/>
      <color indexed="9"/>
      <name val="ＭＳ Ｐ明朝"/>
      <family val="1"/>
      <charset val="128"/>
    </font>
    <font>
      <sz val="9.5"/>
      <name val="ＭＳ Ｐ明朝"/>
      <family val="1"/>
      <charset val="128"/>
    </font>
    <font>
      <sz val="9"/>
      <color indexed="9"/>
      <name val="ＭＳ Ｐ明朝"/>
      <family val="1"/>
      <charset val="128"/>
    </font>
    <font>
      <b/>
      <sz val="10"/>
      <name val="ＭＳ Ｐ明朝"/>
      <family val="1"/>
      <charset val="128"/>
    </font>
    <font>
      <sz val="9"/>
      <name val="ＭＳ Ｐゴシック"/>
      <family val="3"/>
      <charset val="128"/>
    </font>
    <font>
      <b/>
      <sz val="9"/>
      <name val="ＭＳ Ｐ明朝"/>
      <family val="1"/>
      <charset val="128"/>
    </font>
    <font>
      <b/>
      <sz val="9"/>
      <name val="ＭＳ Ｐゴシック"/>
      <family val="3"/>
      <charset val="128"/>
    </font>
    <font>
      <b/>
      <sz val="11"/>
      <name val="ＭＳ Ｐゴシック"/>
      <family val="3"/>
      <charset val="128"/>
    </font>
    <font>
      <sz val="11"/>
      <color rgb="FFFF0000"/>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indexed="41"/>
        <bgColor indexed="64"/>
      </patternFill>
    </fill>
    <fill>
      <patternFill patternType="solid">
        <fgColor indexed="44"/>
        <bgColor indexed="64"/>
      </patternFill>
    </fill>
  </fills>
  <borders count="1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medium">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right style="thin">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dotted">
        <color indexed="64"/>
      </top>
      <bottom style="dotted">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style="medium">
        <color indexed="64"/>
      </right>
      <top style="thin">
        <color indexed="64"/>
      </top>
      <bottom style="thin">
        <color indexed="64"/>
      </bottom>
      <diagonal/>
    </border>
    <border>
      <left/>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bottom/>
      <diagonal/>
    </border>
    <border>
      <left style="thin">
        <color indexed="64"/>
      </left>
      <right style="double">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bottom/>
      <diagonal/>
    </border>
    <border>
      <left style="double">
        <color indexed="64"/>
      </left>
      <right style="thin">
        <color indexed="64"/>
      </right>
      <top style="dotted">
        <color indexed="64"/>
      </top>
      <bottom style="thin">
        <color indexed="64"/>
      </bottom>
      <diagonal/>
    </border>
    <border>
      <left/>
      <right style="double">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top style="thin">
        <color indexed="64"/>
      </top>
      <bottom style="double">
        <color indexed="64"/>
      </bottom>
      <diagonal/>
    </border>
    <border>
      <left style="double">
        <color indexed="64"/>
      </left>
      <right style="thin">
        <color indexed="64"/>
      </right>
      <top style="dotted">
        <color indexed="64"/>
      </top>
      <bottom style="double">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style="double">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s>
  <cellStyleXfs count="4">
    <xf numFmtId="0" fontId="0" fillId="0" borderId="0"/>
    <xf numFmtId="38"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552">
    <xf numFmtId="0" fontId="0" fillId="0" borderId="0" xfId="0"/>
    <xf numFmtId="0" fontId="2" fillId="0" borderId="0" xfId="0" applyFont="1" applyAlignment="1">
      <alignment horizontal="center"/>
    </xf>
    <xf numFmtId="0" fontId="0" fillId="0" borderId="1" xfId="0" applyBorder="1"/>
    <xf numFmtId="0" fontId="0" fillId="0" borderId="2" xfId="0" applyBorder="1"/>
    <xf numFmtId="0" fontId="4" fillId="0" borderId="2" xfId="3" applyBorder="1"/>
    <xf numFmtId="0" fontId="4" fillId="0" borderId="3" xfId="3" applyBorder="1"/>
    <xf numFmtId="0" fontId="4" fillId="0" borderId="4" xfId="3" applyBorder="1"/>
    <xf numFmtId="0" fontId="0" fillId="0" borderId="3" xfId="0" applyBorder="1"/>
    <xf numFmtId="0" fontId="5" fillId="0" borderId="0" xfId="0" applyFont="1"/>
    <xf numFmtId="0" fontId="6" fillId="0" borderId="0" xfId="0" applyFont="1"/>
    <xf numFmtId="0" fontId="7" fillId="0" borderId="0" xfId="0" applyFont="1" applyAlignment="1">
      <alignment horizontal="left"/>
    </xf>
    <xf numFmtId="0" fontId="8" fillId="0" borderId="0" xfId="0" applyFont="1"/>
    <xf numFmtId="0" fontId="6" fillId="0" borderId="0" xfId="0" applyFont="1" applyAlignment="1">
      <alignment horizontal="right"/>
    </xf>
    <xf numFmtId="0" fontId="6" fillId="0" borderId="3" xfId="0" applyFont="1" applyBorder="1" applyAlignment="1">
      <alignment horizontal="center"/>
    </xf>
    <xf numFmtId="0" fontId="7" fillId="0" borderId="5" xfId="0" applyFont="1" applyBorder="1" applyAlignment="1">
      <alignment horizontal="center" vertical="center" wrapText="1"/>
    </xf>
    <xf numFmtId="0" fontId="7"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2" borderId="11"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7" fillId="2" borderId="14"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7" fillId="2" borderId="21" xfId="0" applyFont="1" applyFill="1" applyBorder="1" applyAlignment="1">
      <alignment horizontal="center" vertical="center" wrapText="1"/>
    </xf>
    <xf numFmtId="176" fontId="8" fillId="0" borderId="0" xfId="0" applyNumberFormat="1" applyFont="1"/>
    <xf numFmtId="0" fontId="6" fillId="0" borderId="13" xfId="0" applyFont="1" applyBorder="1" applyAlignment="1">
      <alignment horizontal="center" vertical="center" justifyLastLine="1"/>
    </xf>
    <xf numFmtId="0" fontId="6" fillId="0" borderId="22" xfId="0" applyFont="1" applyBorder="1" applyAlignment="1">
      <alignment horizontal="center" vertical="center" justifyLastLine="1"/>
    </xf>
    <xf numFmtId="0" fontId="6" fillId="0" borderId="13" xfId="0" applyFont="1" applyBorder="1" applyAlignment="1">
      <alignment vertical="center"/>
    </xf>
    <xf numFmtId="0" fontId="6" fillId="0" borderId="23" xfId="0" applyFont="1" applyBorder="1"/>
    <xf numFmtId="0" fontId="6" fillId="0" borderId="12" xfId="0" applyFont="1" applyBorder="1"/>
    <xf numFmtId="0" fontId="6" fillId="0" borderId="5" xfId="0" applyFont="1" applyBorder="1"/>
    <xf numFmtId="0" fontId="6" fillId="0" borderId="24" xfId="0" applyFont="1" applyBorder="1"/>
    <xf numFmtId="177" fontId="8" fillId="0" borderId="0" xfId="0" applyNumberFormat="1" applyFont="1"/>
    <xf numFmtId="0" fontId="6" fillId="0" borderId="16" xfId="0" applyFont="1" applyBorder="1" applyAlignment="1">
      <alignment horizontal="center" vertical="center" justifyLastLine="1"/>
    </xf>
    <xf numFmtId="0" fontId="6" fillId="0" borderId="25" xfId="0" applyFont="1" applyBorder="1" applyAlignment="1">
      <alignment horizontal="center" vertical="center" justifyLastLine="1"/>
    </xf>
    <xf numFmtId="0" fontId="6" fillId="0" borderId="26" xfId="0" applyFont="1" applyBorder="1" applyAlignment="1">
      <alignment vertical="center"/>
    </xf>
    <xf numFmtId="178" fontId="6" fillId="0" borderId="27" xfId="2" applyNumberFormat="1" applyFont="1" applyFill="1" applyBorder="1"/>
    <xf numFmtId="178" fontId="6" fillId="0" borderId="28" xfId="2" applyNumberFormat="1" applyFont="1" applyFill="1" applyBorder="1"/>
    <xf numFmtId="178" fontId="6" fillId="0" borderId="29" xfId="2" applyNumberFormat="1" applyFont="1" applyFill="1" applyBorder="1"/>
    <xf numFmtId="178" fontId="6" fillId="0" borderId="30" xfId="2" applyNumberFormat="1" applyFont="1" applyFill="1" applyBorder="1"/>
    <xf numFmtId="178" fontId="6" fillId="0" borderId="0" xfId="0" applyNumberFormat="1" applyFont="1"/>
    <xf numFmtId="0" fontId="6" fillId="0" borderId="31" xfId="0" applyFont="1" applyBorder="1" applyAlignment="1">
      <alignment horizontal="center" vertical="center" justifyLastLine="1"/>
    </xf>
    <xf numFmtId="0" fontId="6" fillId="0" borderId="32" xfId="0" applyFont="1" applyBorder="1" applyAlignment="1">
      <alignment horizontal="center" vertical="center" justifyLastLine="1"/>
    </xf>
    <xf numFmtId="0" fontId="6" fillId="0" borderId="31" xfId="0" applyFont="1" applyBorder="1" applyAlignment="1">
      <alignment vertical="center"/>
    </xf>
    <xf numFmtId="178" fontId="6" fillId="0" borderId="33" xfId="2" applyNumberFormat="1" applyFont="1" applyFill="1" applyBorder="1"/>
    <xf numFmtId="178" fontId="6" fillId="0" borderId="15" xfId="2" applyNumberFormat="1" applyFont="1" applyFill="1" applyBorder="1"/>
    <xf numFmtId="178" fontId="6" fillId="0" borderId="10" xfId="2" applyNumberFormat="1" applyFont="1" applyFill="1" applyBorder="1"/>
    <xf numFmtId="178" fontId="6" fillId="0" borderId="14" xfId="2" applyNumberFormat="1" applyFont="1" applyFill="1" applyBorder="1"/>
    <xf numFmtId="0" fontId="6" fillId="0" borderId="34" xfId="0" applyFont="1" applyBorder="1" applyAlignment="1">
      <alignment horizontal="center" vertical="center" textRotation="255"/>
    </xf>
    <xf numFmtId="0" fontId="6" fillId="0" borderId="34" xfId="0" applyFont="1" applyBorder="1" applyAlignment="1">
      <alignment horizontal="center" vertical="center" wrapText="1"/>
    </xf>
    <xf numFmtId="0" fontId="6" fillId="0" borderId="35" xfId="0" applyFont="1" applyBorder="1" applyAlignment="1">
      <alignment horizontal="right"/>
    </xf>
    <xf numFmtId="0" fontId="6" fillId="0" borderId="36" xfId="0" applyFont="1" applyBorder="1"/>
    <xf numFmtId="0" fontId="6" fillId="0" borderId="34" xfId="0" applyFont="1" applyBorder="1"/>
    <xf numFmtId="0" fontId="6" fillId="0" borderId="35" xfId="0" applyFont="1" applyBorder="1"/>
    <xf numFmtId="0" fontId="6" fillId="0" borderId="37" xfId="0" applyFont="1" applyBorder="1"/>
    <xf numFmtId="0" fontId="6" fillId="0" borderId="15" xfId="0" applyFont="1" applyBorder="1" applyAlignment="1">
      <alignment horizontal="center" vertical="center" textRotation="255"/>
    </xf>
    <xf numFmtId="0" fontId="6" fillId="0" borderId="15" xfId="0" applyFont="1" applyBorder="1" applyAlignment="1">
      <alignment horizontal="center" vertical="center" wrapText="1"/>
    </xf>
    <xf numFmtId="0" fontId="6" fillId="0" borderId="29" xfId="0" applyFont="1" applyBorder="1" applyAlignment="1">
      <alignment horizontal="right"/>
    </xf>
    <xf numFmtId="0" fontId="6" fillId="0" borderId="19" xfId="0" applyFont="1" applyBorder="1" applyAlignment="1">
      <alignment horizontal="center" vertical="center" wrapText="1"/>
    </xf>
    <xf numFmtId="178" fontId="6" fillId="0" borderId="17" xfId="0" applyNumberFormat="1" applyFont="1" applyBorder="1" applyAlignment="1">
      <alignment horizontal="right"/>
    </xf>
    <xf numFmtId="178" fontId="6" fillId="0" borderId="38" xfId="2" applyNumberFormat="1" applyFont="1" applyFill="1" applyBorder="1"/>
    <xf numFmtId="178" fontId="6" fillId="0" borderId="19" xfId="2" applyNumberFormat="1" applyFont="1" applyFill="1" applyBorder="1"/>
    <xf numFmtId="178" fontId="6" fillId="0" borderId="17" xfId="2" applyNumberFormat="1" applyFont="1" applyFill="1" applyBorder="1"/>
    <xf numFmtId="178" fontId="6" fillId="0" borderId="21" xfId="2" applyNumberFormat="1" applyFont="1" applyFill="1" applyBorder="1"/>
    <xf numFmtId="0" fontId="6" fillId="0" borderId="12" xfId="0" applyFont="1" applyBorder="1" applyAlignment="1">
      <alignment horizontal="center" vertical="center" wrapText="1"/>
    </xf>
    <xf numFmtId="0" fontId="6" fillId="0" borderId="5" xfId="0" applyFont="1" applyBorder="1" applyAlignment="1">
      <alignment horizontal="right"/>
    </xf>
    <xf numFmtId="0" fontId="6" fillId="0" borderId="15" xfId="0" applyFont="1" applyBorder="1"/>
    <xf numFmtId="0" fontId="6" fillId="0" borderId="10" xfId="0" applyFont="1" applyBorder="1"/>
    <xf numFmtId="0" fontId="6" fillId="0" borderId="14" xfId="0" applyFont="1" applyBorder="1"/>
    <xf numFmtId="0" fontId="0" fillId="0" borderId="39" xfId="0" applyBorder="1" applyAlignment="1">
      <alignment horizontal="right"/>
    </xf>
    <xf numFmtId="0" fontId="6" fillId="0" borderId="10" xfId="0" applyFont="1" applyBorder="1" applyAlignment="1">
      <alignment horizontal="right"/>
    </xf>
    <xf numFmtId="178" fontId="10" fillId="0" borderId="28" xfId="2" applyNumberFormat="1" applyFont="1" applyBorder="1"/>
    <xf numFmtId="0" fontId="6" fillId="0" borderId="40" xfId="0" applyFont="1" applyBorder="1" applyAlignment="1">
      <alignment horizontal="center" vertical="center" textRotation="255"/>
    </xf>
    <xf numFmtId="0" fontId="6" fillId="0" borderId="40" xfId="0" applyFont="1" applyBorder="1" applyAlignment="1">
      <alignment horizontal="center" vertical="center" wrapText="1"/>
    </xf>
    <xf numFmtId="0" fontId="0" fillId="0" borderId="41" xfId="0" applyBorder="1" applyAlignment="1">
      <alignment horizontal="right"/>
    </xf>
    <xf numFmtId="178" fontId="6" fillId="0" borderId="42" xfId="2" applyNumberFormat="1" applyFont="1" applyFill="1" applyBorder="1"/>
    <xf numFmtId="178" fontId="6" fillId="0" borderId="40" xfId="2" applyNumberFormat="1" applyFont="1" applyFill="1" applyBorder="1"/>
    <xf numFmtId="178" fontId="6" fillId="0" borderId="43" xfId="2" applyNumberFormat="1" applyFont="1" applyFill="1" applyBorder="1"/>
    <xf numFmtId="178" fontId="6" fillId="0" borderId="44" xfId="2" applyNumberFormat="1" applyFont="1" applyFill="1" applyBorder="1"/>
    <xf numFmtId="178" fontId="10" fillId="0" borderId="29" xfId="2" applyNumberFormat="1" applyFont="1" applyBorder="1"/>
    <xf numFmtId="0" fontId="6" fillId="0" borderId="15" xfId="0" applyFont="1" applyBorder="1" applyAlignment="1">
      <alignment horizontal="left" vertical="center" wrapText="1"/>
    </xf>
    <xf numFmtId="0" fontId="6" fillId="0" borderId="16" xfId="0" applyFont="1" applyBorder="1" applyAlignment="1">
      <alignment horizontal="right"/>
    </xf>
    <xf numFmtId="0" fontId="6" fillId="0" borderId="15" xfId="0" applyFont="1" applyBorder="1" applyAlignment="1">
      <alignment horizontal="center" vertical="center" wrapText="1"/>
    </xf>
    <xf numFmtId="0" fontId="6" fillId="0" borderId="26" xfId="0" applyFont="1" applyBorder="1" applyAlignment="1">
      <alignment horizontal="right" wrapText="1"/>
    </xf>
    <xf numFmtId="0" fontId="6" fillId="0" borderId="19" xfId="0" applyFont="1" applyBorder="1" applyAlignment="1">
      <alignment horizontal="center" vertical="center" wrapText="1"/>
    </xf>
    <xf numFmtId="0" fontId="6" fillId="0" borderId="20" xfId="0" applyFont="1" applyBorder="1"/>
    <xf numFmtId="0" fontId="6" fillId="0" borderId="12" xfId="0" applyFont="1" applyBorder="1" applyAlignment="1">
      <alignment horizontal="left" vertical="center" wrapText="1"/>
    </xf>
    <xf numFmtId="0" fontId="6" fillId="0" borderId="13" xfId="0" applyFont="1" applyBorder="1" applyAlignment="1">
      <alignment horizontal="right"/>
    </xf>
    <xf numFmtId="0" fontId="6" fillId="0" borderId="26" xfId="0" applyFont="1" applyBorder="1" applyAlignment="1">
      <alignment horizontal="right"/>
    </xf>
    <xf numFmtId="0" fontId="6" fillId="0" borderId="19" xfId="0" applyFont="1" applyBorder="1" applyAlignment="1">
      <alignment horizontal="center" vertical="center" textRotation="255"/>
    </xf>
    <xf numFmtId="178" fontId="6" fillId="0" borderId="45" xfId="2" applyNumberFormat="1" applyFont="1" applyFill="1" applyBorder="1"/>
    <xf numFmtId="178" fontId="6" fillId="0" borderId="46" xfId="2" applyNumberFormat="1" applyFont="1" applyFill="1" applyBorder="1"/>
    <xf numFmtId="178" fontId="6" fillId="0" borderId="47" xfId="2" applyNumberFormat="1" applyFont="1" applyFill="1" applyBorder="1"/>
    <xf numFmtId="178" fontId="6" fillId="0" borderId="48" xfId="2" applyNumberFormat="1" applyFont="1" applyFill="1" applyBorder="1"/>
    <xf numFmtId="0" fontId="6" fillId="0" borderId="0" xfId="0" applyFont="1" applyAlignment="1">
      <alignment horizontal="center" vertical="distributed" textRotation="255" justifyLastLine="1"/>
    </xf>
    <xf numFmtId="0" fontId="6" fillId="0" borderId="0" xfId="0" applyFont="1" applyAlignment="1">
      <alignment horizontal="center" vertical="center" wrapText="1"/>
    </xf>
    <xf numFmtId="0" fontId="6" fillId="0" borderId="0" xfId="0" applyFont="1" applyAlignment="1">
      <alignment horizontal="right" vertical="center"/>
    </xf>
    <xf numFmtId="178" fontId="6" fillId="0" borderId="0" xfId="2" applyNumberFormat="1" applyFont="1" applyBorder="1"/>
    <xf numFmtId="178" fontId="11" fillId="0" borderId="0" xfId="2" applyNumberFormat="1" applyFont="1" applyBorder="1"/>
    <xf numFmtId="178" fontId="6" fillId="0" borderId="0" xfId="2" applyNumberFormat="1" applyFont="1"/>
    <xf numFmtId="0" fontId="6" fillId="0" borderId="0" xfId="2" applyNumberFormat="1" applyFont="1"/>
    <xf numFmtId="38" fontId="6" fillId="0" borderId="0" xfId="0" applyNumberFormat="1" applyFont="1"/>
    <xf numFmtId="0" fontId="6" fillId="0" borderId="0" xfId="0" applyFont="1" applyAlignment="1">
      <alignment vertical="center"/>
    </xf>
    <xf numFmtId="0" fontId="5" fillId="0" borderId="0" xfId="0" applyFont="1" applyAlignment="1">
      <alignment vertical="center"/>
    </xf>
    <xf numFmtId="178" fontId="6" fillId="0" borderId="0" xfId="0" applyNumberFormat="1"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179" fontId="6" fillId="0" borderId="0" xfId="0" applyNumberFormat="1" applyFont="1" applyAlignment="1">
      <alignment vertical="center"/>
    </xf>
    <xf numFmtId="0" fontId="9" fillId="0" borderId="0" xfId="0" applyFont="1" applyAlignment="1">
      <alignment horizontal="left" vertical="center"/>
    </xf>
    <xf numFmtId="0" fontId="12" fillId="0" borderId="0" xfId="0" applyFont="1" applyAlignment="1">
      <alignment vertical="center"/>
    </xf>
    <xf numFmtId="0" fontId="6" fillId="0" borderId="13" xfId="0" applyFont="1" applyBorder="1" applyAlignment="1">
      <alignment horizontal="center" vertical="center" wrapText="1"/>
    </xf>
    <xf numFmtId="0" fontId="6" fillId="0" borderId="22" xfId="0" applyFont="1" applyBorder="1" applyAlignment="1">
      <alignment horizontal="center" vertical="center" wrapText="1"/>
    </xf>
    <xf numFmtId="0" fontId="6" fillId="2" borderId="7" xfId="0" applyFont="1" applyFill="1" applyBorder="1" applyAlignment="1">
      <alignment vertical="center"/>
    </xf>
    <xf numFmtId="0" fontId="6" fillId="2" borderId="49" xfId="0" applyFont="1" applyFill="1" applyBorder="1" applyAlignment="1">
      <alignment vertical="center"/>
    </xf>
    <xf numFmtId="0" fontId="6" fillId="2" borderId="50" xfId="0" applyFont="1" applyFill="1" applyBorder="1" applyAlignment="1">
      <alignment vertical="center"/>
    </xf>
    <xf numFmtId="0" fontId="6" fillId="0" borderId="16" xfId="0" applyFont="1" applyBorder="1" applyAlignment="1">
      <alignment horizontal="center" vertical="center" wrapText="1"/>
    </xf>
    <xf numFmtId="0" fontId="6" fillId="0" borderId="25" xfId="0" applyFont="1" applyBorder="1" applyAlignment="1">
      <alignment horizontal="center" vertical="center" wrapText="1"/>
    </xf>
    <xf numFmtId="0" fontId="6" fillId="3" borderId="1" xfId="0" applyFont="1" applyFill="1" applyBorder="1" applyAlignment="1">
      <alignment horizontal="left" vertical="center"/>
    </xf>
    <xf numFmtId="0" fontId="6" fillId="3" borderId="51"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7"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5" xfId="0" applyFont="1" applyBorder="1" applyAlignment="1">
      <alignment horizontal="center" vertical="center" wrapText="1"/>
    </xf>
    <xf numFmtId="0" fontId="13" fillId="0" borderId="56" xfId="0" applyFont="1" applyBorder="1" applyAlignment="1">
      <alignment horizontal="center" vertical="center" wrapText="1"/>
    </xf>
    <xf numFmtId="176" fontId="8" fillId="0" borderId="0" xfId="0" applyNumberFormat="1" applyFont="1" applyAlignment="1">
      <alignment vertical="center"/>
    </xf>
    <xf numFmtId="0" fontId="6" fillId="0" borderId="23" xfId="0" applyFont="1" applyBorder="1" applyAlignment="1">
      <alignment vertical="center"/>
    </xf>
    <xf numFmtId="0" fontId="6" fillId="0" borderId="12" xfId="0" applyFont="1" applyBorder="1" applyAlignment="1">
      <alignment vertical="center"/>
    </xf>
    <xf numFmtId="0" fontId="6" fillId="0" borderId="53" xfId="0" applyFont="1" applyBorder="1" applyAlignment="1">
      <alignment vertical="center"/>
    </xf>
    <xf numFmtId="0" fontId="6" fillId="0" borderId="24" xfId="0" applyFont="1" applyBorder="1" applyAlignment="1">
      <alignment vertical="center"/>
    </xf>
    <xf numFmtId="177" fontId="8" fillId="0" borderId="0" xfId="0" applyNumberFormat="1" applyFont="1" applyAlignment="1">
      <alignment vertical="center"/>
    </xf>
    <xf numFmtId="178" fontId="7" fillId="0" borderId="27" xfId="2" applyNumberFormat="1" applyFont="1" applyFill="1" applyBorder="1" applyAlignment="1">
      <alignment vertical="center"/>
    </xf>
    <xf numFmtId="178" fontId="7" fillId="0" borderId="28" xfId="2" applyNumberFormat="1" applyFont="1" applyFill="1" applyBorder="1" applyAlignment="1">
      <alignment vertical="center"/>
    </xf>
    <xf numFmtId="178" fontId="7" fillId="0" borderId="26" xfId="2" applyNumberFormat="1" applyFont="1" applyFill="1" applyBorder="1" applyAlignment="1">
      <alignment vertical="center"/>
    </xf>
    <xf numFmtId="178" fontId="7" fillId="0" borderId="57" xfId="2" applyNumberFormat="1" applyFont="1" applyFill="1" applyBorder="1" applyAlignment="1">
      <alignment vertical="center"/>
    </xf>
    <xf numFmtId="178" fontId="7" fillId="0" borderId="30" xfId="2" applyNumberFormat="1" applyFont="1" applyFill="1" applyBorder="1" applyAlignment="1">
      <alignment vertical="center"/>
    </xf>
    <xf numFmtId="178" fontId="6" fillId="0" borderId="36" xfId="2" applyNumberFormat="1" applyFont="1" applyFill="1" applyBorder="1" applyAlignment="1">
      <alignment vertical="center"/>
    </xf>
    <xf numFmtId="178" fontId="7" fillId="0" borderId="15" xfId="2" applyNumberFormat="1" applyFont="1" applyFill="1" applyBorder="1" applyAlignment="1">
      <alignment vertical="center"/>
    </xf>
    <xf numFmtId="178" fontId="7" fillId="0" borderId="16" xfId="2" applyNumberFormat="1" applyFont="1" applyFill="1" applyBorder="1" applyAlignment="1">
      <alignment vertical="center"/>
    </xf>
    <xf numFmtId="178" fontId="7" fillId="0" borderId="31" xfId="2" applyNumberFormat="1" applyFont="1" applyFill="1" applyBorder="1" applyAlignment="1">
      <alignment vertical="center"/>
    </xf>
    <xf numFmtId="178" fontId="7" fillId="0" borderId="54" xfId="2" applyNumberFormat="1" applyFont="1" applyFill="1" applyBorder="1" applyAlignment="1">
      <alignment vertical="center"/>
    </xf>
    <xf numFmtId="178" fontId="7" fillId="0" borderId="14" xfId="2" applyNumberFormat="1" applyFont="1" applyFill="1" applyBorder="1" applyAlignment="1">
      <alignment vertical="center"/>
    </xf>
    <xf numFmtId="0" fontId="6" fillId="0" borderId="58" xfId="0" applyFont="1" applyBorder="1" applyAlignment="1">
      <alignment vertical="center"/>
    </xf>
    <xf numFmtId="0" fontId="6" fillId="0" borderId="34" xfId="0" applyFont="1" applyBorder="1" applyAlignment="1">
      <alignment vertical="center"/>
    </xf>
    <xf numFmtId="0" fontId="6" fillId="0" borderId="59" xfId="0" applyFont="1" applyBorder="1" applyAlignment="1">
      <alignment vertical="center"/>
    </xf>
    <xf numFmtId="0" fontId="6" fillId="0" borderId="60" xfId="0" applyFont="1" applyBorder="1" applyAlignment="1">
      <alignment vertical="center"/>
    </xf>
    <xf numFmtId="0" fontId="6" fillId="0" borderId="37" xfId="0" applyFont="1" applyBorder="1" applyAlignment="1">
      <alignment vertical="center"/>
    </xf>
    <xf numFmtId="178" fontId="6" fillId="0" borderId="38" xfId="2" applyNumberFormat="1" applyFont="1" applyFill="1" applyBorder="1" applyAlignment="1">
      <alignment vertical="center"/>
    </xf>
    <xf numFmtId="178" fontId="7" fillId="0" borderId="19" xfId="2" applyNumberFormat="1" applyFont="1" applyFill="1" applyBorder="1" applyAlignment="1">
      <alignment vertical="center"/>
    </xf>
    <xf numFmtId="178" fontId="7" fillId="0" borderId="20" xfId="2" applyNumberFormat="1" applyFont="1" applyFill="1" applyBorder="1" applyAlignment="1">
      <alignment vertical="center"/>
    </xf>
    <xf numFmtId="178" fontId="7" fillId="0" borderId="56" xfId="2" applyNumberFormat="1" applyFont="1" applyFill="1" applyBorder="1" applyAlignment="1">
      <alignment vertical="center"/>
    </xf>
    <xf numFmtId="178" fontId="7" fillId="0" borderId="21" xfId="2" applyNumberFormat="1" applyFont="1" applyFill="1" applyBorder="1" applyAlignment="1">
      <alignment vertical="center"/>
    </xf>
    <xf numFmtId="178" fontId="6" fillId="0" borderId="42" xfId="2" applyNumberFormat="1" applyFont="1" applyFill="1" applyBorder="1" applyAlignment="1">
      <alignment vertical="center"/>
    </xf>
    <xf numFmtId="178" fontId="7" fillId="0" borderId="40" xfId="2" applyNumberFormat="1" applyFont="1" applyFill="1" applyBorder="1" applyAlignment="1">
      <alignment vertical="center"/>
    </xf>
    <xf numFmtId="178" fontId="7" fillId="0" borderId="61" xfId="2" applyNumberFormat="1" applyFont="1" applyFill="1" applyBorder="1" applyAlignment="1">
      <alignment vertical="center"/>
    </xf>
    <xf numFmtId="178" fontId="7" fillId="0" borderId="44" xfId="2" applyNumberFormat="1" applyFont="1" applyFill="1" applyBorder="1" applyAlignment="1">
      <alignment vertical="center"/>
    </xf>
    <xf numFmtId="0" fontId="6" fillId="0" borderId="12" xfId="0" applyFont="1" applyBorder="1" applyAlignment="1">
      <alignment vertical="center" wrapText="1"/>
    </xf>
    <xf numFmtId="0" fontId="6" fillId="0" borderId="16" xfId="0" applyFont="1" applyBorder="1" applyAlignment="1">
      <alignment horizontal="right" vertical="center"/>
    </xf>
    <xf numFmtId="180" fontId="8" fillId="0" borderId="0" xfId="0" applyNumberFormat="1" applyFont="1" applyAlignment="1">
      <alignment vertical="center"/>
    </xf>
    <xf numFmtId="0" fontId="6" fillId="0" borderId="15" xfId="0" applyFont="1" applyBorder="1" applyAlignment="1">
      <alignment horizontal="center" vertical="center"/>
    </xf>
    <xf numFmtId="0" fontId="6" fillId="0" borderId="26" xfId="0" applyFont="1" applyBorder="1" applyAlignment="1">
      <alignment horizontal="right" vertical="center" wrapText="1"/>
    </xf>
    <xf numFmtId="0" fontId="6" fillId="0" borderId="19" xfId="0" applyFont="1" applyBorder="1" applyAlignment="1">
      <alignment horizontal="center" vertical="center"/>
    </xf>
    <xf numFmtId="0" fontId="6" fillId="0" borderId="20" xfId="0" applyFont="1" applyBorder="1" applyAlignment="1">
      <alignment vertical="center"/>
    </xf>
    <xf numFmtId="0" fontId="6" fillId="0" borderId="15" xfId="0" applyFont="1" applyBorder="1" applyAlignment="1">
      <alignment vertical="center" wrapText="1"/>
    </xf>
    <xf numFmtId="0" fontId="6" fillId="0" borderId="13" xfId="0" applyFont="1" applyBorder="1" applyAlignment="1">
      <alignment horizontal="right" vertical="center"/>
    </xf>
    <xf numFmtId="0" fontId="6" fillId="0" borderId="26" xfId="0" applyFont="1" applyBorder="1" applyAlignment="1">
      <alignment horizontal="right" vertical="center"/>
    </xf>
    <xf numFmtId="178" fontId="6" fillId="0" borderId="45" xfId="2" applyNumberFormat="1" applyFont="1" applyFill="1" applyBorder="1" applyAlignment="1">
      <alignment vertical="center"/>
    </xf>
    <xf numFmtId="178" fontId="7" fillId="0" borderId="46" xfId="2" applyNumberFormat="1" applyFont="1" applyFill="1" applyBorder="1" applyAlignment="1">
      <alignment vertical="center"/>
    </xf>
    <xf numFmtId="178" fontId="7" fillId="0" borderId="62" xfId="2" applyNumberFormat="1" applyFont="1" applyFill="1" applyBorder="1" applyAlignment="1">
      <alignment vertical="center"/>
    </xf>
    <xf numFmtId="178" fontId="7" fillId="0" borderId="63" xfId="2" applyNumberFormat="1" applyFont="1" applyFill="1" applyBorder="1" applyAlignment="1">
      <alignment vertical="center"/>
    </xf>
    <xf numFmtId="178" fontId="7" fillId="0" borderId="48" xfId="2" applyNumberFormat="1" applyFont="1" applyFill="1" applyBorder="1" applyAlignment="1">
      <alignment vertical="center"/>
    </xf>
    <xf numFmtId="0" fontId="6" fillId="0" borderId="0" xfId="0" applyFont="1" applyAlignment="1">
      <alignment horizontal="center" vertical="center" textRotation="255" justifyLastLine="1"/>
    </xf>
    <xf numFmtId="178" fontId="6" fillId="0" borderId="0" xfId="2" applyNumberFormat="1" applyFont="1" applyBorder="1" applyAlignment="1">
      <alignment vertical="center"/>
    </xf>
    <xf numFmtId="178" fontId="7" fillId="0" borderId="0" xfId="2" applyNumberFormat="1" applyFont="1" applyBorder="1" applyAlignment="1">
      <alignment vertical="center"/>
    </xf>
    <xf numFmtId="178" fontId="7" fillId="0" borderId="0" xfId="2" applyNumberFormat="1" applyFont="1" applyFill="1" applyBorder="1" applyAlignment="1">
      <alignment vertical="center"/>
    </xf>
    <xf numFmtId="178" fontId="7" fillId="0" borderId="64" xfId="2" applyNumberFormat="1" applyFont="1" applyFill="1" applyBorder="1" applyAlignment="1">
      <alignment vertical="center"/>
    </xf>
    <xf numFmtId="0" fontId="6" fillId="0" borderId="54" xfId="0" applyFont="1" applyBorder="1" applyAlignment="1">
      <alignment vertical="center"/>
    </xf>
    <xf numFmtId="178" fontId="6" fillId="0" borderId="65" xfId="2" applyNumberFormat="1" applyFont="1" applyFill="1" applyBorder="1" applyAlignment="1">
      <alignment vertical="center"/>
    </xf>
    <xf numFmtId="0" fontId="6" fillId="0" borderId="36" xfId="0" applyFont="1" applyBorder="1" applyAlignment="1">
      <alignment vertical="center"/>
    </xf>
    <xf numFmtId="0" fontId="6" fillId="0" borderId="66" xfId="0" applyFont="1" applyBorder="1" applyAlignment="1">
      <alignment vertical="center"/>
    </xf>
    <xf numFmtId="0" fontId="6" fillId="0" borderId="5" xfId="0" applyFont="1" applyBorder="1" applyAlignment="1">
      <alignment vertical="center"/>
    </xf>
    <xf numFmtId="178" fontId="7" fillId="0" borderId="67" xfId="2" applyNumberFormat="1" applyFont="1" applyFill="1" applyBorder="1" applyAlignment="1">
      <alignment vertical="center"/>
    </xf>
    <xf numFmtId="178" fontId="7" fillId="0" borderId="29" xfId="2" applyNumberFormat="1" applyFont="1" applyFill="1" applyBorder="1" applyAlignment="1">
      <alignment vertical="center"/>
    </xf>
    <xf numFmtId="178" fontId="7" fillId="0" borderId="68" xfId="2" applyNumberFormat="1" applyFont="1" applyFill="1" applyBorder="1" applyAlignment="1">
      <alignment vertical="center"/>
    </xf>
    <xf numFmtId="178" fontId="7" fillId="0" borderId="10" xfId="2" applyNumberFormat="1" applyFont="1" applyFill="1" applyBorder="1" applyAlignment="1">
      <alignment vertical="center"/>
    </xf>
    <xf numFmtId="178" fontId="7" fillId="0" borderId="69" xfId="2" applyNumberFormat="1" applyFont="1" applyFill="1" applyBorder="1" applyAlignment="1">
      <alignment vertical="center"/>
    </xf>
    <xf numFmtId="178" fontId="7" fillId="0" borderId="17" xfId="2" applyNumberFormat="1" applyFont="1" applyFill="1" applyBorder="1" applyAlignment="1">
      <alignment vertical="center"/>
    </xf>
    <xf numFmtId="178" fontId="7" fillId="0" borderId="70" xfId="2" applyNumberFormat="1" applyFont="1" applyFill="1" applyBorder="1" applyAlignment="1">
      <alignment vertical="center"/>
    </xf>
    <xf numFmtId="178" fontId="7" fillId="0" borderId="47" xfId="2" applyNumberFormat="1" applyFont="1" applyFill="1" applyBorder="1" applyAlignment="1">
      <alignment vertical="center"/>
    </xf>
    <xf numFmtId="0" fontId="6" fillId="0" borderId="71" xfId="0" applyFont="1" applyBorder="1" applyAlignment="1">
      <alignment vertical="center"/>
    </xf>
    <xf numFmtId="178" fontId="7" fillId="0" borderId="72" xfId="2" applyNumberFormat="1" applyFont="1" applyFill="1" applyBorder="1" applyAlignment="1">
      <alignment vertical="center"/>
    </xf>
    <xf numFmtId="178" fontId="7" fillId="0" borderId="54" xfId="2" applyNumberFormat="1" applyFont="1" applyFill="1" applyBorder="1" applyAlignment="1">
      <alignment horizontal="right" vertical="center"/>
    </xf>
    <xf numFmtId="178" fontId="7" fillId="0" borderId="15" xfId="2" applyNumberFormat="1" applyFont="1" applyFill="1" applyBorder="1" applyAlignment="1">
      <alignment horizontal="right" vertical="center"/>
    </xf>
    <xf numFmtId="178" fontId="7" fillId="0" borderId="16" xfId="2" applyNumberFormat="1" applyFont="1" applyFill="1" applyBorder="1" applyAlignment="1">
      <alignment horizontal="right" vertical="center"/>
    </xf>
    <xf numFmtId="178" fontId="7" fillId="0" borderId="19" xfId="2" applyNumberFormat="1" applyFont="1" applyFill="1" applyBorder="1" applyAlignment="1">
      <alignment horizontal="right" vertical="center"/>
    </xf>
    <xf numFmtId="178" fontId="7" fillId="0" borderId="56" xfId="2" applyNumberFormat="1" applyFont="1" applyFill="1" applyBorder="1" applyAlignment="1">
      <alignment horizontal="right" vertical="center"/>
    </xf>
    <xf numFmtId="178" fontId="7" fillId="0" borderId="27" xfId="2" applyNumberFormat="1" applyFont="1" applyBorder="1" applyAlignment="1">
      <alignment vertical="center"/>
    </xf>
    <xf numFmtId="178" fontId="7" fillId="0" borderId="28" xfId="2" applyNumberFormat="1" applyFont="1" applyBorder="1" applyAlignment="1">
      <alignment vertical="center"/>
    </xf>
    <xf numFmtId="178" fontId="6" fillId="0" borderId="36" xfId="2" applyNumberFormat="1" applyFont="1" applyBorder="1" applyAlignment="1">
      <alignment vertical="center"/>
    </xf>
    <xf numFmtId="178" fontId="7" fillId="0" borderId="15" xfId="2" applyNumberFormat="1" applyFont="1" applyBorder="1" applyAlignment="1">
      <alignment vertical="center"/>
    </xf>
    <xf numFmtId="178" fontId="7" fillId="0" borderId="16" xfId="2" applyNumberFormat="1" applyFont="1" applyBorder="1" applyAlignment="1">
      <alignment vertical="center"/>
    </xf>
    <xf numFmtId="178" fontId="7" fillId="0" borderId="68" xfId="2" applyNumberFormat="1" applyFont="1" applyBorder="1" applyAlignment="1">
      <alignment vertical="center"/>
    </xf>
    <xf numFmtId="178" fontId="7" fillId="0" borderId="10" xfId="2" applyNumberFormat="1" applyFont="1" applyBorder="1" applyAlignment="1">
      <alignment vertical="center"/>
    </xf>
    <xf numFmtId="0" fontId="6" fillId="4" borderId="34" xfId="0" applyFont="1" applyFill="1" applyBorder="1" applyAlignment="1">
      <alignment vertical="center"/>
    </xf>
    <xf numFmtId="178" fontId="6" fillId="0" borderId="38" xfId="2" applyNumberFormat="1" applyFont="1" applyBorder="1" applyAlignment="1">
      <alignment vertical="center"/>
    </xf>
    <xf numFmtId="0" fontId="6" fillId="4" borderId="12" xfId="0" applyFont="1" applyFill="1" applyBorder="1" applyAlignment="1">
      <alignment vertical="center"/>
    </xf>
    <xf numFmtId="178" fontId="7" fillId="4" borderId="28" xfId="2" applyNumberFormat="1" applyFont="1" applyFill="1" applyBorder="1" applyAlignment="1">
      <alignment vertical="center"/>
    </xf>
    <xf numFmtId="178" fontId="7" fillId="4" borderId="19" xfId="2" applyNumberFormat="1" applyFont="1" applyFill="1" applyBorder="1" applyAlignment="1">
      <alignment vertical="center"/>
    </xf>
    <xf numFmtId="178" fontId="6" fillId="0" borderId="42" xfId="2" applyNumberFormat="1" applyFont="1" applyBorder="1" applyAlignment="1">
      <alignment vertical="center"/>
    </xf>
    <xf numFmtId="178" fontId="7" fillId="4" borderId="40" xfId="2" applyNumberFormat="1" applyFont="1" applyFill="1" applyBorder="1" applyAlignment="1">
      <alignment vertical="center"/>
    </xf>
    <xf numFmtId="178" fontId="7" fillId="0" borderId="19" xfId="2" applyNumberFormat="1" applyFont="1" applyBorder="1" applyAlignment="1">
      <alignment vertical="center"/>
    </xf>
    <xf numFmtId="178" fontId="7" fillId="0" borderId="20" xfId="2" applyNumberFormat="1" applyFont="1" applyBorder="1" applyAlignment="1">
      <alignment vertical="center"/>
    </xf>
    <xf numFmtId="178" fontId="7" fillId="0" borderId="69" xfId="2" applyNumberFormat="1" applyFont="1" applyBorder="1" applyAlignment="1">
      <alignment vertical="center"/>
    </xf>
    <xf numFmtId="178" fontId="7" fillId="0" borderId="17" xfId="2" applyNumberFormat="1" applyFont="1" applyBorder="1" applyAlignment="1">
      <alignment vertical="center"/>
    </xf>
    <xf numFmtId="178" fontId="6" fillId="0" borderId="45" xfId="2" applyNumberFormat="1" applyFont="1" applyBorder="1" applyAlignment="1">
      <alignment vertical="center"/>
    </xf>
    <xf numFmtId="178" fontId="7" fillId="0" borderId="46" xfId="2" applyNumberFormat="1" applyFont="1" applyBorder="1" applyAlignment="1">
      <alignment vertical="center"/>
    </xf>
    <xf numFmtId="178" fontId="7" fillId="0" borderId="62" xfId="2" applyNumberFormat="1" applyFont="1" applyBorder="1" applyAlignment="1">
      <alignment vertical="center"/>
    </xf>
    <xf numFmtId="178" fontId="7" fillId="0" borderId="70" xfId="2" applyNumberFormat="1" applyFont="1" applyBorder="1" applyAlignment="1">
      <alignment vertical="center"/>
    </xf>
    <xf numFmtId="178" fontId="7" fillId="0" borderId="47" xfId="2" applyNumberFormat="1" applyFont="1" applyBorder="1" applyAlignment="1">
      <alignment vertical="center"/>
    </xf>
    <xf numFmtId="178" fontId="11" fillId="0" borderId="0" xfId="2" applyNumberFormat="1" applyFont="1" applyBorder="1" applyAlignment="1">
      <alignment vertical="center"/>
    </xf>
    <xf numFmtId="178" fontId="11" fillId="0" borderId="0" xfId="2" applyNumberFormat="1" applyFont="1" applyFill="1" applyBorder="1" applyAlignment="1">
      <alignment vertical="center"/>
    </xf>
    <xf numFmtId="0" fontId="14" fillId="0" borderId="0" xfId="0" applyFont="1" applyAlignment="1">
      <alignment horizontal="left" vertical="center"/>
    </xf>
    <xf numFmtId="0" fontId="6" fillId="0" borderId="13" xfId="0" applyFont="1" applyBorder="1" applyAlignment="1">
      <alignment horizontal="center"/>
    </xf>
    <xf numFmtId="0" fontId="6" fillId="0" borderId="51" xfId="0" applyFont="1" applyBorder="1" applyAlignment="1">
      <alignment horizontal="center"/>
    </xf>
    <xf numFmtId="0" fontId="6" fillId="0" borderId="73" xfId="0" applyFont="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6" fillId="0" borderId="16" xfId="0" applyFont="1" applyBorder="1" applyAlignment="1">
      <alignment horizontal="center"/>
    </xf>
    <xf numFmtId="0" fontId="6" fillId="0" borderId="0" xfId="0" applyFont="1" applyAlignment="1">
      <alignment horizontal="center"/>
    </xf>
    <xf numFmtId="0" fontId="6" fillId="0" borderId="74"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5" borderId="75" xfId="0" applyFont="1" applyFill="1" applyBorder="1" applyAlignment="1">
      <alignment horizontal="center" vertical="center"/>
    </xf>
    <xf numFmtId="0" fontId="6" fillId="5" borderId="76" xfId="0" applyFont="1" applyFill="1" applyBorder="1" applyAlignment="1">
      <alignment horizontal="center" vertical="center"/>
    </xf>
    <xf numFmtId="0" fontId="6" fillId="0" borderId="18" xfId="0" applyFont="1" applyBorder="1" applyAlignment="1">
      <alignment horizontal="center" vertical="center"/>
    </xf>
    <xf numFmtId="0" fontId="6" fillId="0" borderId="75"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xf>
    <xf numFmtId="0" fontId="6" fillId="0" borderId="55" xfId="0" applyFont="1" applyBorder="1" applyAlignment="1">
      <alignment horizontal="center"/>
    </xf>
    <xf numFmtId="0" fontId="6" fillId="0" borderId="18" xfId="0" applyFont="1" applyBorder="1" applyAlignment="1">
      <alignment horizontal="center"/>
    </xf>
    <xf numFmtId="0" fontId="6" fillId="0" borderId="3" xfId="0" applyFont="1" applyBorder="1" applyAlignment="1">
      <alignment horizontal="center"/>
    </xf>
    <xf numFmtId="0" fontId="6" fillId="0" borderId="20" xfId="0" applyFont="1" applyBorder="1" applyAlignment="1">
      <alignment horizontal="center" vertical="center" wrapText="1"/>
    </xf>
    <xf numFmtId="0" fontId="6" fillId="5" borderId="3" xfId="0" applyFont="1" applyFill="1" applyBorder="1" applyAlignment="1">
      <alignment horizontal="center" vertical="center"/>
    </xf>
    <xf numFmtId="0" fontId="6" fillId="5" borderId="77" xfId="0" applyFont="1" applyFill="1" applyBorder="1" applyAlignment="1">
      <alignment horizontal="center" vertical="center"/>
    </xf>
    <xf numFmtId="0" fontId="6" fillId="0" borderId="78" xfId="0" applyFont="1" applyBorder="1" applyAlignment="1">
      <alignment horizontal="center"/>
    </xf>
    <xf numFmtId="0" fontId="6" fillId="0" borderId="12" xfId="0" applyFont="1" applyBorder="1" applyAlignment="1">
      <alignment horizontal="right" vertical="center" justifyLastLine="1"/>
    </xf>
    <xf numFmtId="0" fontId="6" fillId="0" borderId="5" xfId="0" applyFont="1" applyBorder="1" applyAlignment="1">
      <alignment horizontal="right" vertical="center" justifyLastLine="1"/>
    </xf>
    <xf numFmtId="38" fontId="6" fillId="0" borderId="23" xfId="1" applyFont="1" applyFill="1" applyBorder="1" applyAlignment="1">
      <alignment horizontal="right" vertical="center"/>
    </xf>
    <xf numFmtId="38" fontId="6" fillId="0" borderId="12" xfId="1" applyFont="1" applyFill="1" applyBorder="1" applyAlignment="1">
      <alignment horizontal="right" vertical="center"/>
    </xf>
    <xf numFmtId="0" fontId="6" fillId="0" borderId="79" xfId="0" applyFont="1" applyBorder="1" applyAlignment="1">
      <alignment vertical="center"/>
    </xf>
    <xf numFmtId="0" fontId="6" fillId="0" borderId="80" xfId="0" applyFont="1" applyBorder="1" applyAlignment="1">
      <alignment vertical="center"/>
    </xf>
    <xf numFmtId="38" fontId="6" fillId="0" borderId="81" xfId="1" applyFont="1" applyFill="1" applyBorder="1" applyAlignment="1">
      <alignment horizontal="right" vertical="center"/>
    </xf>
    <xf numFmtId="38" fontId="6" fillId="0" borderId="13" xfId="1" applyFont="1" applyFill="1" applyBorder="1" applyAlignment="1">
      <alignment horizontal="right" vertical="center"/>
    </xf>
    <xf numFmtId="181" fontId="15" fillId="0" borderId="0" xfId="0" applyNumberFormat="1" applyFont="1"/>
    <xf numFmtId="0" fontId="6" fillId="0" borderId="40" xfId="0" applyFont="1" applyBorder="1" applyAlignment="1">
      <alignment horizontal="right" vertical="center" justifyLastLine="1"/>
    </xf>
    <xf numFmtId="0" fontId="6" fillId="0" borderId="43" xfId="0" applyFont="1" applyBorder="1" applyAlignment="1">
      <alignment horizontal="right" vertical="center" justifyLastLine="1"/>
    </xf>
    <xf numFmtId="38" fontId="6" fillId="0" borderId="42" xfId="1" applyFont="1" applyFill="1" applyBorder="1" applyAlignment="1">
      <alignment horizontal="right" vertical="center"/>
    </xf>
    <xf numFmtId="38" fontId="6" fillId="0" borderId="40" xfId="1" applyFont="1" applyFill="1" applyBorder="1" applyAlignment="1">
      <alignment horizontal="right" vertical="center"/>
    </xf>
    <xf numFmtId="182" fontId="7" fillId="0" borderId="40" xfId="2" applyNumberFormat="1" applyFont="1" applyBorder="1" applyAlignment="1">
      <alignment vertical="center"/>
    </xf>
    <xf numFmtId="182" fontId="7" fillId="0" borderId="43" xfId="2" applyNumberFormat="1" applyFont="1" applyBorder="1" applyAlignment="1">
      <alignment vertical="center"/>
    </xf>
    <xf numFmtId="38" fontId="6" fillId="0" borderId="82" xfId="1" applyFont="1" applyFill="1" applyBorder="1" applyAlignment="1">
      <alignment horizontal="right" vertical="center"/>
    </xf>
    <xf numFmtId="38" fontId="6" fillId="0" borderId="31" xfId="1" applyFont="1" applyFill="1" applyBorder="1" applyAlignment="1">
      <alignment horizontal="right" vertical="center"/>
    </xf>
    <xf numFmtId="182" fontId="7" fillId="0" borderId="40" xfId="2" applyNumberFormat="1" applyFont="1" applyFill="1" applyBorder="1" applyAlignment="1">
      <alignment vertical="center"/>
    </xf>
    <xf numFmtId="182" fontId="7" fillId="0" borderId="43" xfId="2" applyNumberFormat="1" applyFont="1" applyFill="1" applyBorder="1" applyAlignment="1">
      <alignment vertical="center"/>
    </xf>
    <xf numFmtId="0" fontId="7" fillId="0" borderId="0" xfId="0" applyFont="1"/>
    <xf numFmtId="38" fontId="6" fillId="0" borderId="34" xfId="0" applyNumberFormat="1" applyFont="1" applyBorder="1" applyAlignment="1">
      <alignment horizontal="right" vertical="center" wrapText="1"/>
    </xf>
    <xf numFmtId="38" fontId="6" fillId="0" borderId="35" xfId="0" applyNumberFormat="1" applyFont="1" applyBorder="1" applyAlignment="1">
      <alignment horizontal="right" vertical="center" wrapText="1"/>
    </xf>
    <xf numFmtId="38" fontId="6" fillId="0" borderId="58" xfId="1" applyFont="1" applyFill="1" applyBorder="1" applyAlignment="1">
      <alignment horizontal="right" vertical="center"/>
    </xf>
    <xf numFmtId="38" fontId="6" fillId="0" borderId="34" xfId="1" applyFont="1" applyFill="1" applyBorder="1" applyAlignment="1">
      <alignment horizontal="right" vertical="center"/>
    </xf>
    <xf numFmtId="0" fontId="6" fillId="0" borderId="83" xfId="0" applyFont="1" applyBorder="1" applyAlignment="1">
      <alignment vertical="center"/>
    </xf>
    <xf numFmtId="0" fontId="6" fillId="0" borderId="84" xfId="0" applyFont="1" applyBorder="1" applyAlignment="1">
      <alignment vertical="center"/>
    </xf>
    <xf numFmtId="38" fontId="6" fillId="0" borderId="58" xfId="1" applyFont="1" applyFill="1" applyBorder="1" applyAlignment="1">
      <alignment horizontal="right" vertical="center" wrapText="1"/>
    </xf>
    <xf numFmtId="38" fontId="6" fillId="0" borderId="34" xfId="1" applyFont="1" applyFill="1" applyBorder="1" applyAlignment="1">
      <alignment horizontal="right" vertical="center" wrapText="1"/>
    </xf>
    <xf numFmtId="38" fontId="6" fillId="0" borderId="85" xfId="1" applyFont="1" applyFill="1" applyBorder="1" applyAlignment="1">
      <alignment horizontal="right" vertical="center"/>
    </xf>
    <xf numFmtId="0" fontId="6" fillId="0" borderId="19" xfId="0" applyFont="1" applyBorder="1" applyAlignment="1">
      <alignment horizontal="right" vertical="center" wrapText="1"/>
    </xf>
    <xf numFmtId="0" fontId="6" fillId="0" borderId="17" xfId="0" applyFont="1" applyBorder="1" applyAlignment="1">
      <alignment horizontal="right" vertical="center" wrapText="1"/>
    </xf>
    <xf numFmtId="38" fontId="6" fillId="0" borderId="38" xfId="1" applyFont="1" applyFill="1" applyBorder="1" applyAlignment="1">
      <alignment horizontal="right" vertical="center"/>
    </xf>
    <xf numFmtId="38" fontId="6" fillId="0" borderId="19" xfId="1" applyFont="1" applyFill="1" applyBorder="1" applyAlignment="1">
      <alignment horizontal="right" vertical="center"/>
    </xf>
    <xf numFmtId="182" fontId="7" fillId="0" borderId="19" xfId="2" applyNumberFormat="1" applyFont="1" applyBorder="1" applyAlignment="1">
      <alignment vertical="center"/>
    </xf>
    <xf numFmtId="182" fontId="7" fillId="0" borderId="17" xfId="2" applyNumberFormat="1" applyFont="1" applyBorder="1" applyAlignment="1">
      <alignment vertical="center"/>
    </xf>
    <xf numFmtId="38" fontId="6" fillId="0" borderId="38"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0" borderId="3" xfId="1" applyFont="1" applyFill="1" applyBorder="1" applyAlignment="1">
      <alignment horizontal="right" vertical="center"/>
    </xf>
    <xf numFmtId="182" fontId="7" fillId="0" borderId="19" xfId="2" applyNumberFormat="1" applyFont="1" applyFill="1" applyBorder="1" applyAlignment="1">
      <alignment vertical="center"/>
    </xf>
    <xf numFmtId="182" fontId="7" fillId="0" borderId="17" xfId="2" applyNumberFormat="1" applyFont="1" applyFill="1" applyBorder="1" applyAlignment="1">
      <alignment vertical="center"/>
    </xf>
    <xf numFmtId="38" fontId="6" fillId="0" borderId="12" xfId="0" applyNumberFormat="1" applyFont="1" applyBorder="1" applyAlignment="1">
      <alignment horizontal="right" vertical="center" wrapText="1"/>
    </xf>
    <xf numFmtId="38" fontId="6" fillId="0" borderId="5" xfId="0" applyNumberFormat="1" applyFont="1" applyBorder="1" applyAlignment="1">
      <alignment horizontal="right" vertical="center" wrapText="1"/>
    </xf>
    <xf numFmtId="38" fontId="6" fillId="0" borderId="23" xfId="1" applyFont="1" applyFill="1" applyBorder="1" applyAlignment="1">
      <alignment horizontal="right" vertical="center" wrapText="1"/>
    </xf>
    <xf numFmtId="38" fontId="6" fillId="0" borderId="12" xfId="1" applyFont="1" applyFill="1" applyBorder="1" applyAlignment="1">
      <alignment horizontal="right" vertical="center" wrapText="1"/>
    </xf>
    <xf numFmtId="0" fontId="6" fillId="0" borderId="40" xfId="0" applyFont="1" applyBorder="1" applyAlignment="1">
      <alignment horizontal="right" vertical="center" wrapText="1"/>
    </xf>
    <xf numFmtId="0" fontId="6" fillId="0" borderId="43" xfId="0" applyFont="1" applyBorder="1" applyAlignment="1">
      <alignment horizontal="right" vertical="center" wrapText="1"/>
    </xf>
    <xf numFmtId="0" fontId="6" fillId="0" borderId="86" xfId="0" applyFont="1" applyBorder="1" applyAlignment="1">
      <alignment vertical="center"/>
    </xf>
    <xf numFmtId="0" fontId="6" fillId="0" borderId="87" xfId="0" applyFont="1" applyBorder="1" applyAlignment="1">
      <alignment vertical="center"/>
    </xf>
    <xf numFmtId="38" fontId="6" fillId="0" borderId="42" xfId="1" applyFont="1" applyFill="1" applyBorder="1" applyAlignment="1">
      <alignment horizontal="right" vertical="center" wrapText="1"/>
    </xf>
    <xf numFmtId="38" fontId="6" fillId="0" borderId="40" xfId="1" applyFont="1" applyFill="1" applyBorder="1" applyAlignment="1">
      <alignment horizontal="right" vertical="center" wrapText="1"/>
    </xf>
    <xf numFmtId="0" fontId="6" fillId="0" borderId="34" xfId="0" applyFont="1" applyBorder="1" applyAlignment="1">
      <alignment horizontal="right" vertical="center" wrapText="1"/>
    </xf>
    <xf numFmtId="0" fontId="6" fillId="0" borderId="35" xfId="0" applyFont="1" applyBorder="1" applyAlignment="1">
      <alignment horizontal="right" vertical="center" wrapText="1"/>
    </xf>
    <xf numFmtId="0" fontId="6" fillId="0" borderId="12" xfId="0" applyFont="1" applyBorder="1" applyAlignment="1">
      <alignment horizontal="right" vertical="center" wrapText="1"/>
    </xf>
    <xf numFmtId="38" fontId="6" fillId="0" borderId="36" xfId="1" applyFont="1" applyFill="1" applyBorder="1" applyAlignment="1">
      <alignment horizontal="right" vertical="center" wrapText="1"/>
    </xf>
    <xf numFmtId="38" fontId="6" fillId="0" borderId="15" xfId="1" applyFont="1" applyFill="1" applyBorder="1" applyAlignment="1">
      <alignment horizontal="right" vertical="center" wrapText="1"/>
    </xf>
    <xf numFmtId="38" fontId="6" fillId="0" borderId="45" xfId="1" applyFont="1" applyFill="1" applyBorder="1" applyAlignment="1">
      <alignment horizontal="right" vertical="center" wrapText="1"/>
    </xf>
    <xf numFmtId="38" fontId="6" fillId="0" borderId="46" xfId="1" applyFont="1" applyFill="1" applyBorder="1" applyAlignment="1">
      <alignment horizontal="right" vertical="center" wrapText="1"/>
    </xf>
    <xf numFmtId="182" fontId="7" fillId="0" borderId="46" xfId="2" applyNumberFormat="1" applyFont="1" applyFill="1" applyBorder="1" applyAlignment="1">
      <alignment vertical="center"/>
    </xf>
    <xf numFmtId="182" fontId="7" fillId="0" borderId="47" xfId="2" applyNumberFormat="1" applyFont="1" applyFill="1" applyBorder="1" applyAlignment="1">
      <alignment vertical="center"/>
    </xf>
    <xf numFmtId="181" fontId="8" fillId="0" borderId="0" xfId="0" applyNumberFormat="1" applyFont="1"/>
    <xf numFmtId="0" fontId="16" fillId="0" borderId="0" xfId="0" applyFont="1"/>
    <xf numFmtId="0" fontId="9" fillId="0" borderId="0" xfId="0" applyFont="1"/>
    <xf numFmtId="0" fontId="17" fillId="0" borderId="0" xfId="0" applyFont="1"/>
    <xf numFmtId="180" fontId="18" fillId="0" borderId="0" xfId="0" applyNumberFormat="1" applyFont="1"/>
    <xf numFmtId="180" fontId="17" fillId="0" borderId="0" xfId="0" applyNumberFormat="1" applyFont="1"/>
    <xf numFmtId="0" fontId="6" fillId="2" borderId="0" xfId="0" applyFont="1" applyFill="1"/>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88" xfId="0" applyFont="1" applyFill="1" applyBorder="1" applyAlignment="1">
      <alignment horizontal="center" vertical="center" wrapText="1"/>
    </xf>
    <xf numFmtId="0" fontId="6" fillId="0" borderId="5" xfId="0" applyFont="1" applyBorder="1" applyAlignment="1">
      <alignment horizontal="right" vertical="center" wrapText="1"/>
    </xf>
    <xf numFmtId="180" fontId="19" fillId="0" borderId="0" xfId="0" applyNumberFormat="1" applyFont="1"/>
    <xf numFmtId="180" fontId="8" fillId="0" borderId="0" xfId="0" applyNumberFormat="1" applyFont="1"/>
    <xf numFmtId="0" fontId="6" fillId="5" borderId="1" xfId="0" applyFont="1" applyFill="1" applyBorder="1" applyAlignment="1">
      <alignment horizontal="center" vertical="center" wrapText="1" shrinkToFit="1"/>
    </xf>
    <xf numFmtId="0" fontId="6" fillId="5" borderId="4" xfId="0" applyFont="1" applyFill="1" applyBorder="1" applyAlignment="1">
      <alignment horizontal="center" vertical="center" shrinkToFit="1"/>
    </xf>
    <xf numFmtId="0" fontId="6" fillId="5" borderId="88" xfId="0" applyFont="1" applyFill="1" applyBorder="1" applyAlignment="1">
      <alignment horizontal="center" vertical="center" shrinkToFit="1"/>
    </xf>
    <xf numFmtId="0" fontId="13" fillId="0" borderId="0" xfId="0" applyFont="1" applyAlignment="1">
      <alignment horizontal="left"/>
    </xf>
    <xf numFmtId="0" fontId="6" fillId="2" borderId="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0" borderId="13" xfId="0" applyFont="1" applyBorder="1"/>
    <xf numFmtId="0" fontId="20" fillId="0" borderId="0" xfId="0" applyFont="1"/>
    <xf numFmtId="178" fontId="6" fillId="0" borderId="27" xfId="2" applyNumberFormat="1" applyFont="1" applyBorder="1"/>
    <xf numFmtId="178" fontId="6" fillId="0" borderId="28" xfId="2" applyNumberFormat="1" applyFont="1" applyBorder="1"/>
    <xf numFmtId="178" fontId="6" fillId="0" borderId="26" xfId="2" applyNumberFormat="1" applyFont="1" applyBorder="1"/>
    <xf numFmtId="178" fontId="6" fillId="0" borderId="30" xfId="2" applyNumberFormat="1" applyFont="1" applyBorder="1"/>
    <xf numFmtId="178" fontId="6" fillId="0" borderId="36" xfId="2" applyNumberFormat="1" applyFont="1" applyBorder="1"/>
    <xf numFmtId="178" fontId="6" fillId="0" borderId="15" xfId="2" applyNumberFormat="1" applyFont="1" applyBorder="1"/>
    <xf numFmtId="178" fontId="6" fillId="0" borderId="16" xfId="2" applyNumberFormat="1" applyFont="1" applyBorder="1"/>
    <xf numFmtId="178" fontId="6" fillId="0" borderId="14" xfId="2" applyNumberFormat="1" applyFont="1" applyBorder="1"/>
    <xf numFmtId="0" fontId="6" fillId="0" borderId="58" xfId="0" applyFont="1" applyBorder="1"/>
    <xf numFmtId="0" fontId="6" fillId="0" borderId="59" xfId="0" applyFont="1" applyBorder="1"/>
    <xf numFmtId="178" fontId="6" fillId="0" borderId="26" xfId="2" applyNumberFormat="1" applyFont="1" applyFill="1" applyBorder="1"/>
    <xf numFmtId="178" fontId="6" fillId="0" borderId="38" xfId="2" applyNumberFormat="1" applyFont="1" applyBorder="1"/>
    <xf numFmtId="178" fontId="6" fillId="0" borderId="20" xfId="2" applyNumberFormat="1" applyFont="1" applyFill="1" applyBorder="1"/>
    <xf numFmtId="0" fontId="6" fillId="0" borderId="16" xfId="0" applyFont="1" applyBorder="1"/>
    <xf numFmtId="178" fontId="6" fillId="0" borderId="42" xfId="2" applyNumberFormat="1" applyFont="1" applyBorder="1"/>
    <xf numFmtId="178" fontId="6" fillId="0" borderId="31" xfId="2" applyNumberFormat="1" applyFont="1" applyFill="1" applyBorder="1"/>
    <xf numFmtId="178" fontId="6" fillId="0" borderId="62" xfId="2" applyNumberFormat="1" applyFont="1" applyFill="1" applyBorder="1"/>
    <xf numFmtId="0" fontId="6" fillId="0" borderId="5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vertical="center"/>
    </xf>
    <xf numFmtId="0" fontId="6" fillId="0" borderId="75" xfId="0" applyFont="1" applyBorder="1" applyAlignment="1">
      <alignment vertical="center"/>
    </xf>
    <xf numFmtId="0" fontId="6" fillId="0" borderId="89" xfId="0" applyFont="1" applyBorder="1" applyAlignment="1">
      <alignment vertical="center"/>
    </xf>
    <xf numFmtId="0" fontId="6" fillId="0" borderId="89" xfId="0" applyFont="1" applyBorder="1" applyAlignment="1">
      <alignment horizontal="right" vertical="center"/>
    </xf>
    <xf numFmtId="0" fontId="6" fillId="0" borderId="22" xfId="0" applyFont="1" applyBorder="1" applyAlignment="1">
      <alignment vertical="center"/>
    </xf>
    <xf numFmtId="0" fontId="7" fillId="5" borderId="10"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0" xfId="0" applyFont="1" applyFill="1" applyAlignment="1">
      <alignment vertical="center"/>
    </xf>
    <xf numFmtId="0" fontId="6" fillId="6" borderId="7" xfId="0" applyFont="1" applyFill="1" applyBorder="1" applyAlignment="1">
      <alignment vertical="center"/>
    </xf>
    <xf numFmtId="0" fontId="6" fillId="6" borderId="6" xfId="0" applyFont="1" applyFill="1" applyBorder="1" applyAlignment="1">
      <alignment vertical="center"/>
    </xf>
    <xf numFmtId="0" fontId="6" fillId="6" borderId="9" xfId="0" applyFont="1" applyFill="1" applyBorder="1" applyAlignment="1">
      <alignment vertical="center"/>
    </xf>
    <xf numFmtId="0" fontId="6" fillId="0" borderId="11" xfId="0" applyFont="1" applyBorder="1" applyAlignment="1">
      <alignment vertical="center"/>
    </xf>
    <xf numFmtId="0" fontId="6" fillId="0" borderId="16" xfId="0" applyFont="1" applyBorder="1" applyAlignment="1">
      <alignment vertical="center"/>
    </xf>
    <xf numFmtId="0" fontId="6" fillId="0" borderId="25" xfId="0" applyFont="1" applyBorder="1" applyAlignment="1">
      <alignment vertical="center"/>
    </xf>
    <xf numFmtId="0" fontId="6" fillId="2" borderId="90" xfId="0" applyFont="1" applyFill="1" applyBorder="1" applyAlignment="1">
      <alignment vertical="center"/>
    </xf>
    <xf numFmtId="0" fontId="6" fillId="2" borderId="4" xfId="0" applyFont="1" applyFill="1" applyBorder="1" applyAlignment="1">
      <alignment vertical="center"/>
    </xf>
    <xf numFmtId="0" fontId="6" fillId="2" borderId="91" xfId="0" applyFont="1" applyFill="1" applyBorder="1" applyAlignment="1">
      <alignment vertical="center"/>
    </xf>
    <xf numFmtId="0" fontId="6" fillId="6" borderId="14"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4" xfId="0" applyFont="1" applyBorder="1" applyAlignment="1">
      <alignment horizontal="center" vertical="center"/>
    </xf>
    <xf numFmtId="0" fontId="6" fillId="0" borderId="51" xfId="0" applyFont="1" applyBorder="1" applyAlignment="1">
      <alignment horizontal="center" vertical="center"/>
    </xf>
    <xf numFmtId="0" fontId="7" fillId="0" borderId="93" xfId="0" applyFont="1" applyBorder="1" applyAlignment="1">
      <alignment horizontal="center" vertical="center" wrapText="1"/>
    </xf>
    <xf numFmtId="0" fontId="7" fillId="0" borderId="66" xfId="0" applyFont="1" applyBorder="1" applyAlignment="1">
      <alignment horizontal="center" vertical="center" wrapText="1"/>
    </xf>
    <xf numFmtId="0" fontId="6" fillId="0" borderId="55" xfId="0" applyFont="1" applyBorder="1" applyAlignment="1">
      <alignment vertical="center"/>
    </xf>
    <xf numFmtId="0" fontId="7" fillId="5" borderId="17" xfId="0" applyFont="1" applyFill="1" applyBorder="1" applyAlignment="1">
      <alignment horizontal="center" vertical="center" wrapText="1"/>
    </xf>
    <xf numFmtId="0" fontId="6" fillId="6" borderId="75" xfId="0" applyFont="1" applyFill="1" applyBorder="1" applyAlignment="1">
      <alignment horizontal="center" vertical="center" wrapText="1"/>
    </xf>
    <xf numFmtId="0" fontId="6" fillId="0" borderId="94" xfId="0" applyFont="1" applyBorder="1" applyAlignment="1">
      <alignment horizontal="center" vertical="center" wrapText="1"/>
    </xf>
    <xf numFmtId="0" fontId="6" fillId="5" borderId="3"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94" xfId="0" applyFont="1" applyBorder="1" applyAlignment="1">
      <alignment horizontal="center" vertical="center" wrapText="1"/>
    </xf>
    <xf numFmtId="0" fontId="7" fillId="0" borderId="69" xfId="0" applyFont="1" applyBorder="1" applyAlignment="1">
      <alignment horizontal="center" vertical="center" wrapText="1"/>
    </xf>
    <xf numFmtId="0" fontId="6" fillId="6" borderId="21" xfId="0" applyFont="1" applyFill="1" applyBorder="1" applyAlignment="1">
      <alignment horizontal="center" vertical="center" wrapText="1"/>
    </xf>
    <xf numFmtId="0" fontId="6" fillId="0" borderId="51" xfId="0" applyFont="1" applyBorder="1" applyAlignment="1">
      <alignment horizontal="center" vertical="center" justifyLastLine="1"/>
    </xf>
    <xf numFmtId="0" fontId="6" fillId="0" borderId="93" xfId="0" applyFont="1" applyBorder="1" applyAlignment="1">
      <alignment vertical="center"/>
    </xf>
    <xf numFmtId="0" fontId="6" fillId="0" borderId="51"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center" vertical="center" justifyLastLine="1"/>
    </xf>
    <xf numFmtId="178" fontId="6" fillId="0" borderId="27" xfId="0" applyNumberFormat="1" applyFont="1" applyBorder="1" applyAlignment="1">
      <alignment vertical="center"/>
    </xf>
    <xf numFmtId="178" fontId="6" fillId="0" borderId="95" xfId="0" applyNumberFormat="1" applyFont="1" applyBorder="1" applyAlignment="1">
      <alignment vertical="center"/>
    </xf>
    <xf numFmtId="178" fontId="6" fillId="0" borderId="28" xfId="0" applyNumberFormat="1" applyFont="1" applyBorder="1" applyAlignment="1">
      <alignment vertical="center"/>
    </xf>
    <xf numFmtId="178" fontId="6" fillId="0" borderId="96" xfId="0" applyNumberFormat="1" applyFont="1" applyBorder="1" applyAlignment="1">
      <alignment vertical="center"/>
    </xf>
    <xf numFmtId="178" fontId="6" fillId="0" borderId="67" xfId="0" applyNumberFormat="1" applyFont="1" applyBorder="1" applyAlignment="1">
      <alignment vertical="center"/>
    </xf>
    <xf numFmtId="178" fontId="6" fillId="0" borderId="97" xfId="0" applyNumberFormat="1" applyFont="1" applyBorder="1" applyAlignment="1">
      <alignment vertical="center"/>
    </xf>
    <xf numFmtId="178" fontId="6" fillId="0" borderId="30" xfId="0" applyNumberFormat="1" applyFont="1" applyBorder="1" applyAlignment="1">
      <alignment vertical="center"/>
    </xf>
    <xf numFmtId="178" fontId="6" fillId="0" borderId="11" xfId="0" applyNumberFormat="1" applyFont="1" applyBorder="1" applyAlignment="1">
      <alignment vertical="center"/>
    </xf>
    <xf numFmtId="0" fontId="6" fillId="0" borderId="98" xfId="0" applyFont="1" applyBorder="1" applyAlignment="1">
      <alignment horizontal="center" vertical="center" justifyLastLine="1"/>
    </xf>
    <xf numFmtId="178" fontId="6" fillId="0" borderId="99" xfId="2" applyNumberFormat="1" applyFont="1" applyFill="1" applyBorder="1" applyAlignment="1">
      <alignment vertical="center"/>
    </xf>
    <xf numFmtId="178" fontId="6" fillId="0" borderId="40" xfId="2" applyNumberFormat="1" applyFont="1" applyFill="1" applyBorder="1" applyAlignment="1">
      <alignment vertical="center"/>
    </xf>
    <xf numFmtId="178" fontId="6" fillId="0" borderId="98" xfId="2" applyNumberFormat="1" applyFont="1" applyFill="1" applyBorder="1" applyAlignment="1">
      <alignment vertical="center"/>
    </xf>
    <xf numFmtId="178" fontId="6" fillId="0" borderId="72" xfId="2" applyNumberFormat="1" applyFont="1" applyFill="1" applyBorder="1" applyAlignment="1">
      <alignment vertical="center"/>
    </xf>
    <xf numFmtId="178" fontId="6" fillId="0" borderId="100" xfId="2" applyNumberFormat="1" applyFont="1" applyFill="1" applyBorder="1" applyAlignment="1">
      <alignment vertical="center"/>
    </xf>
    <xf numFmtId="178" fontId="6" fillId="0" borderId="82" xfId="2" applyNumberFormat="1" applyFont="1" applyFill="1" applyBorder="1" applyAlignment="1">
      <alignment vertical="center"/>
    </xf>
    <xf numFmtId="178" fontId="6" fillId="0" borderId="44" xfId="2" applyNumberFormat="1" applyFont="1" applyFill="1" applyBorder="1" applyAlignment="1">
      <alignment vertical="center"/>
    </xf>
    <xf numFmtId="178" fontId="6" fillId="0" borderId="11" xfId="2" applyNumberFormat="1" applyFont="1" applyFill="1" applyBorder="1" applyAlignment="1">
      <alignment vertical="center"/>
    </xf>
    <xf numFmtId="0" fontId="6" fillId="0" borderId="59" xfId="0" applyFont="1" applyBorder="1" applyAlignment="1">
      <alignment horizontal="center" vertical="center" wrapText="1"/>
    </xf>
    <xf numFmtId="0" fontId="6" fillId="0" borderId="101" xfId="0" applyFont="1" applyBorder="1" applyAlignment="1">
      <alignment vertical="center"/>
    </xf>
    <xf numFmtId="0" fontId="6" fillId="0" borderId="15" xfId="0" applyFont="1" applyBorder="1" applyAlignment="1">
      <alignment vertical="center"/>
    </xf>
    <xf numFmtId="0" fontId="6" fillId="0" borderId="102" xfId="0" applyFont="1" applyBorder="1" applyAlignment="1">
      <alignment vertical="center"/>
    </xf>
    <xf numFmtId="178" fontId="6" fillId="0" borderId="101" xfId="2" applyNumberFormat="1" applyFont="1" applyFill="1" applyBorder="1" applyAlignment="1">
      <alignment vertical="center"/>
    </xf>
    <xf numFmtId="178" fontId="6" fillId="0" borderId="15" xfId="2" applyNumberFormat="1" applyFont="1" applyFill="1" applyBorder="1" applyAlignment="1">
      <alignment vertical="center"/>
    </xf>
    <xf numFmtId="178" fontId="6" fillId="0" borderId="0" xfId="2" applyNumberFormat="1" applyFont="1" applyFill="1" applyBorder="1" applyAlignment="1">
      <alignment vertical="center"/>
    </xf>
    <xf numFmtId="178" fontId="6" fillId="0" borderId="103" xfId="2" applyNumberFormat="1" applyFont="1" applyFill="1" applyBorder="1" applyAlignment="1">
      <alignment vertical="center"/>
    </xf>
    <xf numFmtId="178" fontId="6" fillId="0" borderId="104" xfId="2" applyNumberFormat="1" applyFont="1" applyFill="1" applyBorder="1" applyAlignment="1">
      <alignment vertical="center"/>
    </xf>
    <xf numFmtId="178" fontId="6" fillId="0" borderId="14" xfId="2" applyNumberFormat="1" applyFont="1" applyFill="1" applyBorder="1" applyAlignment="1">
      <alignment vertical="center"/>
    </xf>
    <xf numFmtId="0" fontId="6" fillId="0" borderId="105" xfId="0" applyFont="1" applyBorder="1" applyAlignment="1">
      <alignment vertical="center"/>
    </xf>
    <xf numFmtId="0" fontId="6" fillId="0" borderId="106" xfId="0" applyFont="1" applyBorder="1" applyAlignment="1">
      <alignment vertical="center"/>
    </xf>
    <xf numFmtId="0" fontId="6" fillId="0" borderId="81" xfId="0" applyFont="1" applyBorder="1" applyAlignment="1">
      <alignment vertical="center"/>
    </xf>
    <xf numFmtId="178" fontId="6" fillId="0" borderId="107" xfId="2" applyNumberFormat="1" applyFont="1" applyFill="1" applyBorder="1" applyAlignment="1">
      <alignment vertical="center"/>
    </xf>
    <xf numFmtId="178" fontId="6" fillId="0" borderId="108" xfId="2" applyNumberFormat="1" applyFont="1" applyFill="1" applyBorder="1" applyAlignment="1">
      <alignment vertical="center"/>
    </xf>
    <xf numFmtId="178" fontId="6" fillId="0" borderId="109" xfId="2" applyNumberFormat="1" applyFont="1" applyFill="1" applyBorder="1" applyAlignment="1">
      <alignment vertical="center"/>
    </xf>
    <xf numFmtId="178" fontId="6" fillId="0" borderId="110" xfId="2" applyNumberFormat="1" applyFont="1" applyFill="1" applyBorder="1" applyAlignment="1">
      <alignment vertical="center"/>
    </xf>
    <xf numFmtId="0" fontId="6" fillId="0" borderId="31" xfId="0" applyFont="1" applyBorder="1" applyAlignment="1">
      <alignment horizontal="center" vertical="center" wrapText="1"/>
    </xf>
    <xf numFmtId="178" fontId="6" fillId="0" borderId="68" xfId="2" applyNumberFormat="1" applyFont="1" applyFill="1" applyBorder="1" applyAlignment="1">
      <alignment vertical="center"/>
    </xf>
    <xf numFmtId="0" fontId="6" fillId="0" borderId="111" xfId="0" applyFont="1" applyBorder="1" applyAlignment="1">
      <alignment horizontal="center" vertical="center"/>
    </xf>
    <xf numFmtId="0" fontId="6" fillId="0" borderId="112" xfId="0" applyFont="1" applyBorder="1" applyAlignment="1">
      <alignment vertical="center"/>
    </xf>
    <xf numFmtId="0" fontId="6" fillId="0" borderId="113" xfId="0" applyFont="1" applyBorder="1" applyAlignment="1">
      <alignment vertical="center"/>
    </xf>
    <xf numFmtId="0" fontId="6" fillId="0" borderId="114" xfId="0" applyFont="1" applyBorder="1" applyAlignment="1">
      <alignment vertical="center"/>
    </xf>
    <xf numFmtId="0" fontId="6" fillId="0" borderId="2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115" xfId="0" applyFont="1" applyBorder="1" applyAlignment="1">
      <alignment horizontal="center" vertical="center"/>
    </xf>
    <xf numFmtId="178" fontId="6" fillId="0" borderId="116" xfId="2" applyNumberFormat="1" applyFont="1" applyFill="1" applyBorder="1" applyAlignment="1">
      <alignment vertical="center"/>
    </xf>
    <xf numFmtId="0" fontId="6" fillId="0" borderId="13" xfId="0" applyFont="1" applyBorder="1" applyAlignment="1">
      <alignment vertical="center" wrapText="1"/>
    </xf>
    <xf numFmtId="0" fontId="6" fillId="0" borderId="36" xfId="0" applyFont="1" applyBorder="1" applyAlignment="1">
      <alignment horizontal="right" vertical="center"/>
    </xf>
    <xf numFmtId="0" fontId="6" fillId="0" borderId="101" xfId="0" applyFont="1" applyBorder="1" applyAlignment="1">
      <alignment horizontal="right" vertical="center"/>
    </xf>
    <xf numFmtId="0" fontId="6" fillId="0" borderId="15" xfId="0" applyFont="1" applyBorder="1" applyAlignment="1">
      <alignment horizontal="right" vertical="center"/>
    </xf>
    <xf numFmtId="0" fontId="6" fillId="0" borderId="106" xfId="0" applyFont="1" applyBorder="1" applyAlignment="1">
      <alignment horizontal="right" vertical="center"/>
    </xf>
    <xf numFmtId="0" fontId="6" fillId="0" borderId="11" xfId="0" applyFont="1" applyBorder="1" applyAlignment="1">
      <alignment horizontal="right" vertical="center"/>
    </xf>
    <xf numFmtId="0" fontId="6" fillId="0" borderId="14" xfId="0" applyFont="1" applyBorder="1" applyAlignment="1">
      <alignment horizontal="right"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178" fontId="6" fillId="0" borderId="94" xfId="2" applyNumberFormat="1" applyFont="1" applyFill="1" applyBorder="1" applyAlignment="1">
      <alignment vertical="center"/>
    </xf>
    <xf numFmtId="178" fontId="6" fillId="0" borderId="19" xfId="2" applyNumberFormat="1" applyFont="1" applyFill="1" applyBorder="1" applyAlignment="1">
      <alignment vertical="center"/>
    </xf>
    <xf numFmtId="178" fontId="6" fillId="0" borderId="75" xfId="2" applyNumberFormat="1" applyFont="1" applyFill="1" applyBorder="1" applyAlignment="1">
      <alignment vertical="center"/>
    </xf>
    <xf numFmtId="178" fontId="6" fillId="0" borderId="69" xfId="2" applyNumberFormat="1" applyFont="1" applyFill="1" applyBorder="1" applyAlignment="1">
      <alignment vertical="center"/>
    </xf>
    <xf numFmtId="178" fontId="6" fillId="0" borderId="18" xfId="2" applyNumberFormat="1" applyFont="1" applyFill="1" applyBorder="1" applyAlignment="1">
      <alignment vertical="center"/>
    </xf>
    <xf numFmtId="178" fontId="6" fillId="0" borderId="21" xfId="2" applyNumberFormat="1" applyFont="1" applyFill="1" applyBorder="1" applyAlignment="1">
      <alignment vertical="center"/>
    </xf>
    <xf numFmtId="0" fontId="6" fillId="0" borderId="16" xfId="0" applyFont="1" applyBorder="1" applyAlignment="1">
      <alignment vertical="center" wrapText="1"/>
    </xf>
    <xf numFmtId="178" fontId="6" fillId="0" borderId="117" xfId="2" applyNumberFormat="1" applyFont="1" applyFill="1" applyBorder="1" applyAlignment="1">
      <alignment vertical="center"/>
    </xf>
    <xf numFmtId="178" fontId="6" fillId="0" borderId="46" xfId="2" applyNumberFormat="1" applyFont="1" applyFill="1" applyBorder="1" applyAlignment="1">
      <alignment vertical="center"/>
    </xf>
    <xf numFmtId="178" fontId="6" fillId="0" borderId="89" xfId="2" applyNumberFormat="1" applyFont="1" applyFill="1" applyBorder="1" applyAlignment="1">
      <alignment vertical="center"/>
    </xf>
    <xf numFmtId="178" fontId="6" fillId="0" borderId="70" xfId="2" applyNumberFormat="1" applyFont="1" applyFill="1" applyBorder="1" applyAlignment="1">
      <alignment vertical="center"/>
    </xf>
    <xf numFmtId="178" fontId="6" fillId="0" borderId="118" xfId="2" applyNumberFormat="1" applyFont="1" applyFill="1" applyBorder="1" applyAlignment="1">
      <alignment vertical="center"/>
    </xf>
    <xf numFmtId="178" fontId="6" fillId="0" borderId="48" xfId="2" applyNumberFormat="1" applyFont="1" applyFill="1" applyBorder="1" applyAlignment="1">
      <alignment vertical="center"/>
    </xf>
    <xf numFmtId="0" fontId="6" fillId="0" borderId="0" xfId="0" applyFont="1" applyAlignment="1">
      <alignment horizontal="right" vertical="center" justifyLastLine="1"/>
    </xf>
    <xf numFmtId="0" fontId="6" fillId="0" borderId="0" xfId="0" applyFont="1" applyAlignment="1">
      <alignment horizontal="left"/>
    </xf>
    <xf numFmtId="0" fontId="6" fillId="0" borderId="75" xfId="0" applyFont="1" applyBorder="1"/>
    <xf numFmtId="0" fontId="6" fillId="0" borderId="25" xfId="0" applyFont="1" applyBorder="1"/>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xf numFmtId="0" fontId="6" fillId="0" borderId="8" xfId="0" applyFont="1" applyBorder="1" applyAlignment="1">
      <alignment horizontal="center" vertical="center"/>
    </xf>
    <xf numFmtId="0" fontId="6" fillId="0" borderId="18" xfId="0" applyFont="1" applyBorder="1" applyAlignment="1">
      <alignment horizontal="center" vertical="center" wrapText="1"/>
    </xf>
    <xf numFmtId="0" fontId="0" fillId="0" borderId="75" xfId="0" applyBorder="1" applyAlignment="1">
      <alignment wrapText="1"/>
    </xf>
    <xf numFmtId="0" fontId="0" fillId="0" borderId="76" xfId="0" applyBorder="1" applyAlignment="1">
      <alignment wrapText="1"/>
    </xf>
    <xf numFmtId="0" fontId="0" fillId="0" borderId="75" xfId="0" applyBorder="1"/>
    <xf numFmtId="0" fontId="0" fillId="0" borderId="76" xfId="0" applyBorder="1"/>
    <xf numFmtId="0" fontId="6" fillId="0" borderId="11" xfId="0" applyFont="1" applyBorder="1" applyAlignment="1">
      <alignment horizontal="center" vertical="top" wrapText="1"/>
    </xf>
    <xf numFmtId="0" fontId="6" fillId="0" borderId="13" xfId="0" applyFont="1" applyBorder="1" applyAlignment="1">
      <alignment horizontal="center" vertical="top" wrapText="1"/>
    </xf>
    <xf numFmtId="0" fontId="6" fillId="0" borderId="75" xfId="0" applyFont="1" applyBorder="1" applyAlignment="1">
      <alignment horizontal="center" vertical="top" wrapText="1"/>
    </xf>
    <xf numFmtId="0" fontId="6" fillId="0" borderId="5" xfId="0" applyFont="1" applyBorder="1" applyAlignment="1">
      <alignment horizontal="center" vertical="top"/>
    </xf>
    <xf numFmtId="0" fontId="6" fillId="0" borderId="5" xfId="0" applyFont="1" applyBorder="1" applyAlignment="1">
      <alignment horizontal="center" vertical="top" wrapText="1"/>
    </xf>
    <xf numFmtId="0" fontId="6" fillId="0" borderId="13" xfId="0" applyFont="1" applyBorder="1" applyAlignment="1">
      <alignment horizontal="center" vertical="top" wrapText="1"/>
    </xf>
    <xf numFmtId="0" fontId="6" fillId="0" borderId="55" xfId="0" applyFont="1" applyBorder="1"/>
    <xf numFmtId="0" fontId="6" fillId="0" borderId="18" xfId="0" applyFont="1" applyBorder="1" applyAlignment="1">
      <alignment horizontal="center" vertical="top"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7" xfId="0" applyFont="1" applyBorder="1" applyAlignment="1">
      <alignment horizontal="center" vertical="top"/>
    </xf>
    <xf numFmtId="0" fontId="6" fillId="0" borderId="17" xfId="0" applyFont="1" applyBorder="1" applyAlignment="1">
      <alignment horizontal="center" vertical="top" wrapText="1"/>
    </xf>
    <xf numFmtId="0" fontId="6" fillId="0" borderId="20" xfId="0" applyFont="1" applyBorder="1" applyAlignment="1">
      <alignment horizontal="center" vertical="top" wrapText="1"/>
    </xf>
    <xf numFmtId="0" fontId="6" fillId="0" borderId="22" xfId="0" applyFont="1" applyBorder="1" applyAlignment="1">
      <alignment horizontal="center" vertical="center"/>
    </xf>
    <xf numFmtId="0" fontId="6" fillId="0" borderId="79" xfId="0" applyFont="1" applyBorder="1" applyAlignment="1">
      <alignment horizontal="right"/>
    </xf>
    <xf numFmtId="0" fontId="6" fillId="0" borderId="119" xfId="0" applyFont="1" applyBorder="1" applyAlignment="1">
      <alignment horizontal="right"/>
    </xf>
    <xf numFmtId="0" fontId="6" fillId="0" borderId="80" xfId="0" applyFont="1" applyBorder="1" applyAlignment="1">
      <alignment horizontal="right"/>
    </xf>
    <xf numFmtId="0" fontId="6" fillId="0" borderId="120" xfId="0" applyFont="1" applyBorder="1" applyAlignment="1">
      <alignment horizontal="right"/>
    </xf>
    <xf numFmtId="180" fontId="15" fillId="0" borderId="0" xfId="0" applyNumberFormat="1" applyFont="1"/>
    <xf numFmtId="0" fontId="6" fillId="0" borderId="31" xfId="0" applyFont="1" applyBorder="1" applyAlignment="1">
      <alignment horizontal="center" vertical="center"/>
    </xf>
    <xf numFmtId="0" fontId="6" fillId="0" borderId="32" xfId="0" applyFont="1" applyBorder="1" applyAlignment="1">
      <alignment horizontal="center" vertical="center"/>
    </xf>
    <xf numFmtId="178" fontId="6" fillId="0" borderId="65" xfId="0" applyNumberFormat="1" applyFont="1" applyBorder="1" applyAlignment="1">
      <alignment horizontal="right"/>
    </xf>
    <xf numFmtId="178" fontId="6" fillId="0" borderId="103" xfId="0" applyNumberFormat="1" applyFont="1" applyBorder="1" applyAlignment="1">
      <alignment horizontal="right"/>
    </xf>
    <xf numFmtId="178" fontId="6" fillId="0" borderId="39" xfId="0" applyNumberFormat="1" applyFont="1" applyBorder="1" applyAlignment="1">
      <alignment horizontal="right"/>
    </xf>
    <xf numFmtId="178" fontId="6" fillId="0" borderId="121" xfId="0" applyNumberFormat="1" applyFont="1" applyBorder="1" applyAlignment="1">
      <alignment horizontal="right"/>
    </xf>
    <xf numFmtId="0" fontId="21" fillId="0" borderId="0" xfId="0" applyFont="1"/>
    <xf numFmtId="0" fontId="6" fillId="0" borderId="71" xfId="0" applyFont="1" applyBorder="1" applyAlignment="1">
      <alignment horizontal="right"/>
    </xf>
    <xf numFmtId="0" fontId="6" fillId="0" borderId="86" xfId="0" applyFont="1" applyBorder="1"/>
    <xf numFmtId="0" fontId="6" fillId="0" borderId="87" xfId="0" applyFont="1" applyBorder="1"/>
    <xf numFmtId="0" fontId="6" fillId="0" borderId="71" xfId="0" applyFont="1" applyBorder="1"/>
    <xf numFmtId="0" fontId="6" fillId="0" borderId="86" xfId="0" applyFont="1" applyBorder="1" applyAlignment="1">
      <alignment horizontal="right"/>
    </xf>
    <xf numFmtId="0" fontId="6" fillId="0" borderId="122" xfId="0" applyFont="1" applyBorder="1"/>
    <xf numFmtId="0" fontId="6" fillId="0" borderId="123" xfId="0" applyFont="1" applyBorder="1" applyAlignment="1">
      <alignment horizontal="right"/>
    </xf>
    <xf numFmtId="0" fontId="6" fillId="0" borderId="124" xfId="0" applyFont="1" applyBorder="1" applyAlignment="1">
      <alignment horizontal="right"/>
    </xf>
    <xf numFmtId="0" fontId="6" fillId="0" borderId="83" xfId="0" applyFont="1" applyBorder="1"/>
    <xf numFmtId="0" fontId="6" fillId="0" borderId="84" xfId="0" applyFont="1" applyBorder="1"/>
    <xf numFmtId="0" fontId="6" fillId="0" borderId="124" xfId="0" applyFont="1" applyBorder="1"/>
    <xf numFmtId="0" fontId="6" fillId="0" borderId="83" xfId="0" applyFont="1" applyBorder="1" applyAlignment="1">
      <alignment horizontal="right"/>
    </xf>
    <xf numFmtId="0" fontId="6" fillId="0" borderId="125" xfId="0" applyFont="1" applyBorder="1"/>
    <xf numFmtId="0" fontId="6" fillId="0" borderId="39" xfId="0" applyFont="1" applyBorder="1" applyAlignment="1">
      <alignment horizontal="right"/>
    </xf>
    <xf numFmtId="178" fontId="6" fillId="0" borderId="33" xfId="0" applyNumberFormat="1" applyFont="1" applyBorder="1" applyAlignment="1">
      <alignment horizontal="right"/>
    </xf>
    <xf numFmtId="178" fontId="6" fillId="0" borderId="72" xfId="0" applyNumberFormat="1" applyFont="1" applyBorder="1" applyAlignment="1">
      <alignment horizontal="right"/>
    </xf>
    <xf numFmtId="178" fontId="6" fillId="0" borderId="41" xfId="0" applyNumberFormat="1" applyFont="1" applyBorder="1" applyAlignment="1">
      <alignment horizontal="right"/>
    </xf>
    <xf numFmtId="178" fontId="6" fillId="0" borderId="126" xfId="0" applyNumberFormat="1" applyFont="1" applyBorder="1" applyAlignment="1">
      <alignment horizontal="right"/>
    </xf>
    <xf numFmtId="0" fontId="0" fillId="0" borderId="19" xfId="0" applyBorder="1" applyAlignment="1">
      <alignment horizontal="center" vertical="center" wrapText="1"/>
    </xf>
    <xf numFmtId="0" fontId="0" fillId="0" borderId="15" xfId="0" applyBorder="1" applyAlignment="1">
      <alignment horizontal="center" vertical="center" wrapText="1"/>
    </xf>
    <xf numFmtId="178" fontId="6" fillId="0" borderId="127" xfId="0" applyNumberFormat="1" applyFont="1" applyBorder="1" applyAlignment="1">
      <alignment horizontal="right"/>
    </xf>
    <xf numFmtId="178" fontId="6" fillId="0" borderId="128" xfId="0" applyNumberFormat="1" applyFont="1" applyBorder="1" applyAlignment="1">
      <alignment horizontal="right"/>
    </xf>
    <xf numFmtId="178" fontId="6" fillId="0" borderId="123" xfId="0" applyNumberFormat="1" applyFont="1" applyBorder="1" applyAlignment="1">
      <alignment horizontal="right"/>
    </xf>
    <xf numFmtId="178" fontId="6" fillId="0" borderId="129" xfId="0" applyNumberFormat="1" applyFont="1" applyBorder="1" applyAlignment="1">
      <alignment horizontal="right"/>
    </xf>
    <xf numFmtId="0" fontId="6" fillId="0" borderId="34" xfId="0" applyFont="1" applyBorder="1" applyAlignment="1">
      <alignment horizontal="left" vertical="center" wrapText="1"/>
    </xf>
    <xf numFmtId="0" fontId="6" fillId="0" borderId="86" xfId="0" applyFont="1" applyBorder="1" applyAlignment="1">
      <alignment horizontal="right" wrapText="1"/>
    </xf>
    <xf numFmtId="0" fontId="6" fillId="0" borderId="71" xfId="0" applyFont="1" applyBorder="1" applyAlignment="1">
      <alignment horizontal="right" wrapText="1"/>
    </xf>
    <xf numFmtId="0" fontId="6" fillId="0" borderId="87" xfId="0" applyFont="1" applyBorder="1" applyAlignment="1">
      <alignment horizontal="right" wrapText="1"/>
    </xf>
    <xf numFmtId="0" fontId="6" fillId="0" borderId="122" xfId="0" applyFont="1" applyBorder="1" applyAlignment="1">
      <alignment horizontal="right" wrapText="1"/>
    </xf>
    <xf numFmtId="178" fontId="6" fillId="0" borderId="27" xfId="0" applyNumberFormat="1" applyFont="1" applyBorder="1" applyAlignment="1">
      <alignment horizontal="right"/>
    </xf>
    <xf numFmtId="178" fontId="6" fillId="0" borderId="28" xfId="0" applyNumberFormat="1" applyFont="1" applyBorder="1" applyAlignment="1">
      <alignment horizontal="right"/>
    </xf>
    <xf numFmtId="0" fontId="6" fillId="0" borderId="79" xfId="0" applyFont="1" applyBorder="1" applyAlignment="1">
      <alignment horizontal="right" wrapText="1"/>
    </xf>
    <xf numFmtId="0" fontId="6" fillId="0" borderId="119" xfId="0" applyFont="1" applyBorder="1" applyAlignment="1">
      <alignment horizontal="right" wrapText="1"/>
    </xf>
    <xf numFmtId="0" fontId="6" fillId="0" borderId="80" xfId="0" applyFont="1" applyBorder="1" applyAlignment="1">
      <alignment horizontal="right" wrapText="1"/>
    </xf>
    <xf numFmtId="0" fontId="6" fillId="0" borderId="120" xfId="0" applyFont="1" applyBorder="1" applyAlignment="1">
      <alignment horizontal="right" wrapText="1"/>
    </xf>
    <xf numFmtId="178" fontId="6" fillId="0" borderId="130" xfId="0" applyNumberFormat="1" applyFont="1" applyBorder="1" applyAlignment="1">
      <alignment horizontal="right"/>
    </xf>
    <xf numFmtId="178" fontId="6" fillId="0" borderId="131" xfId="0" applyNumberFormat="1" applyFont="1" applyBorder="1" applyAlignment="1">
      <alignment horizontal="right"/>
    </xf>
    <xf numFmtId="178" fontId="6" fillId="0" borderId="132" xfId="0" applyNumberFormat="1" applyFont="1" applyBorder="1" applyAlignment="1">
      <alignment horizontal="right"/>
    </xf>
    <xf numFmtId="178" fontId="6" fillId="0" borderId="133" xfId="0" applyNumberFormat="1" applyFont="1" applyBorder="1" applyAlignment="1">
      <alignment horizontal="right"/>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4" borderId="124" xfId="0" applyFont="1" applyFill="1" applyBorder="1"/>
    <xf numFmtId="0" fontId="6" fillId="0" borderId="124" xfId="0" applyFont="1" applyBorder="1" applyAlignment="1">
      <alignment horizontal="right" wrapText="1"/>
    </xf>
    <xf numFmtId="0" fontId="6" fillId="0" borderId="83" xfId="0" applyFont="1" applyBorder="1" applyAlignment="1">
      <alignment horizontal="right" wrapText="1"/>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fukuipref-my.sharepoint.com/personal/rousei_pref_fukui_lg_jp/Documents/&#21172;&#20685;&#25919;&#31574;&#35506;&#12288;OneDrive/&#9733;&#12471;&#12531;&#12539;&#21172;&#20685;&#29872;&#22659;&#65319;/23%20&#23601;&#26989;&#29872;&#22659;&#22522;&#30990;&#35519;&#26619;/&#65330;&#65302;&#12288;&#22522;&#30990;&#35519;&#26619;/11&#65306;&#22577;&#21578;/HP&#25522;&#36617;&#29992;/R5(&#24046;&#12375;&#26367;&#12360;)/R5&#32113;&#35336;&#34920;(&#20840;&#20307;&#29256;).xlsx" TargetMode="External"/><Relationship Id="rId1" Type="http://schemas.openxmlformats.org/officeDocument/2006/relationships/externalLinkPath" Target="https://fukuipref-my.sharepoint.com/personal/rousei_pref_fukui_lg_jp/Documents/&#21172;&#20685;&#25919;&#31574;&#35506;&#12288;OneDrive/&#9733;&#12471;&#12531;&#12539;&#21172;&#20685;&#29872;&#22659;&#65319;/23%20&#23601;&#26989;&#29872;&#22659;&#22522;&#30990;&#35519;&#26619;/&#65330;&#65302;&#12288;&#22522;&#30990;&#35519;&#26619;/11&#65306;&#22577;&#21578;/HP&#25522;&#36617;&#29992;/R5(&#24046;&#12375;&#26367;&#12360;)/R5&#32113;&#35336;&#34920;(&#20840;&#2030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表1"/>
      <sheetName val="表2"/>
      <sheetName val="表3‐1"/>
      <sheetName val="表3-2"/>
      <sheetName val="表3 形態別内訳(60歳以上 (3)"/>
      <sheetName val="表3-3"/>
      <sheetName val="表4"/>
      <sheetName val="表5-1"/>
      <sheetName val="表5-2"/>
      <sheetName val="表5-3"/>
      <sheetName val="表5-4"/>
      <sheetName val="表5-5 "/>
      <sheetName val="表5-6"/>
      <sheetName val="表5-7"/>
      <sheetName val="表6"/>
      <sheetName val="表7"/>
      <sheetName val="表8"/>
      <sheetName val="表9"/>
      <sheetName val="表10"/>
      <sheetName val="表11"/>
      <sheetName val="表12-1"/>
      <sheetName val="表12-2"/>
      <sheetName val="表12-3"/>
      <sheetName val="表12-4"/>
      <sheetName val="表13"/>
      <sheetName val="表14"/>
      <sheetName val="表15-1"/>
      <sheetName val="表15-2"/>
      <sheetName val="表15-3"/>
      <sheetName val="表15-4"/>
      <sheetName val="表15-5"/>
      <sheetName val="表15-6"/>
      <sheetName val="表16-1"/>
      <sheetName val="表16-2"/>
      <sheetName val="表17"/>
      <sheetName val="表18-1"/>
      <sheetName val="表18-2"/>
      <sheetName val="表19"/>
      <sheetName val="表20"/>
      <sheetName val="表21-1"/>
      <sheetName val="表21-2"/>
      <sheetName val="表21-3"/>
      <sheetName val="表22"/>
      <sheetName val="表23"/>
      <sheetName val="表24-1"/>
      <sheetName val="表24-2"/>
      <sheetName val="表24-3"/>
      <sheetName val="表24-4"/>
      <sheetName val="表24-5"/>
      <sheetName val="表24-6"/>
      <sheetName val="表24-7"/>
      <sheetName val="表25"/>
      <sheetName val="表26"/>
      <sheetName val="表27-1"/>
      <sheetName val="表27-2"/>
      <sheetName val="表28-1"/>
      <sheetName val="表28-2"/>
      <sheetName val="表29"/>
      <sheetName val="表30-1"/>
      <sheetName val="表30-2"/>
      <sheetName val="表31-1"/>
      <sheetName val="表31-2"/>
      <sheetName val="表32-1"/>
      <sheetName val="表32-2"/>
      <sheetName val="表33-1"/>
      <sheetName val="表33-2"/>
      <sheetName val="表33-3"/>
      <sheetName val="表33-4"/>
      <sheetName val="表34-1"/>
      <sheetName val="表34-2"/>
      <sheetName val="表35-1"/>
      <sheetName val="表35-2"/>
      <sheetName val="表35-3"/>
      <sheetName val="表35-4"/>
    </sheetNames>
    <sheetDataSet>
      <sheetData sheetId="0"/>
      <sheetData sheetId="1">
        <row r="14">
          <cell r="D14">
            <v>49</v>
          </cell>
        </row>
        <row r="17">
          <cell r="D17">
            <v>87</v>
          </cell>
        </row>
        <row r="20">
          <cell r="D20">
            <v>25</v>
          </cell>
        </row>
        <row r="23">
          <cell r="D23">
            <v>82</v>
          </cell>
        </row>
        <row r="26">
          <cell r="D26">
            <v>8</v>
          </cell>
        </row>
        <row r="29">
          <cell r="D29">
            <v>176</v>
          </cell>
        </row>
        <row r="32">
          <cell r="D32">
            <v>106</v>
          </cell>
        </row>
        <row r="35">
          <cell r="D35">
            <v>171</v>
          </cell>
        </row>
        <row r="38">
          <cell r="D38">
            <v>49</v>
          </cell>
        </row>
        <row r="41">
          <cell r="D41">
            <v>38</v>
          </cell>
        </row>
        <row r="44">
          <cell r="D44">
            <v>33</v>
          </cell>
        </row>
        <row r="47">
          <cell r="D47">
            <v>30</v>
          </cell>
        </row>
      </sheetData>
      <sheetData sheetId="2">
        <row r="18">
          <cell r="I18">
            <v>835</v>
          </cell>
          <cell r="J18">
            <v>172</v>
          </cell>
          <cell r="O18">
            <v>21</v>
          </cell>
          <cell r="P18">
            <v>24</v>
          </cell>
        </row>
        <row r="21">
          <cell r="I21">
            <v>11291</v>
          </cell>
          <cell r="J21">
            <v>3191</v>
          </cell>
          <cell r="O21">
            <v>1092</v>
          </cell>
          <cell r="P21">
            <v>975</v>
          </cell>
        </row>
        <row r="24">
          <cell r="I24">
            <v>2038</v>
          </cell>
          <cell r="J24">
            <v>177</v>
          </cell>
          <cell r="O24">
            <v>104</v>
          </cell>
          <cell r="P24">
            <v>58</v>
          </cell>
        </row>
        <row r="27">
          <cell r="I27">
            <v>1030</v>
          </cell>
          <cell r="J27">
            <v>528</v>
          </cell>
          <cell r="O27">
            <v>255</v>
          </cell>
          <cell r="P27">
            <v>564</v>
          </cell>
        </row>
        <row r="30">
          <cell r="I30">
            <v>633</v>
          </cell>
          <cell r="J30">
            <v>855</v>
          </cell>
          <cell r="O30">
            <v>6</v>
          </cell>
          <cell r="P30">
            <v>208</v>
          </cell>
        </row>
        <row r="33">
          <cell r="I33">
            <v>3930</v>
          </cell>
          <cell r="J33">
            <v>6351</v>
          </cell>
          <cell r="O33">
            <v>1363</v>
          </cell>
          <cell r="P33">
            <v>3381</v>
          </cell>
        </row>
        <row r="36">
          <cell r="I36">
            <v>246</v>
          </cell>
          <cell r="J36">
            <v>202</v>
          </cell>
          <cell r="O36">
            <v>61</v>
          </cell>
          <cell r="P36">
            <v>143</v>
          </cell>
        </row>
        <row r="39">
          <cell r="I39">
            <v>1253</v>
          </cell>
          <cell r="J39">
            <v>635</v>
          </cell>
          <cell r="O39">
            <v>227</v>
          </cell>
          <cell r="P39">
            <v>528</v>
          </cell>
        </row>
        <row r="42">
          <cell r="I42">
            <v>620</v>
          </cell>
          <cell r="J42">
            <v>560</v>
          </cell>
          <cell r="O42">
            <v>242</v>
          </cell>
          <cell r="P42">
            <v>401</v>
          </cell>
        </row>
        <row r="45">
          <cell r="I45">
            <v>969</v>
          </cell>
          <cell r="J45">
            <v>762</v>
          </cell>
          <cell r="O45">
            <v>379</v>
          </cell>
          <cell r="P45">
            <v>502</v>
          </cell>
        </row>
        <row r="48">
          <cell r="I48">
            <v>1998</v>
          </cell>
          <cell r="J48">
            <v>1469</v>
          </cell>
          <cell r="O48">
            <v>260</v>
          </cell>
          <cell r="P48">
            <v>730</v>
          </cell>
        </row>
        <row r="51">
          <cell r="I51">
            <v>14671</v>
          </cell>
          <cell r="J51">
            <v>7646</v>
          </cell>
          <cell r="O51">
            <v>1672</v>
          </cell>
          <cell r="P51">
            <v>2906</v>
          </cell>
        </row>
      </sheetData>
      <sheetData sheetId="3"/>
      <sheetData sheetId="4"/>
      <sheetData sheetId="5"/>
      <sheetData sheetId="6"/>
      <sheetData sheetId="7"/>
      <sheetData sheetId="8">
        <row r="14">
          <cell r="D14">
            <v>49</v>
          </cell>
        </row>
        <row r="16">
          <cell r="D16">
            <v>87</v>
          </cell>
        </row>
        <row r="18">
          <cell r="D18">
            <v>25</v>
          </cell>
        </row>
        <row r="20">
          <cell r="D20">
            <v>82</v>
          </cell>
        </row>
        <row r="22">
          <cell r="D22">
            <v>8</v>
          </cell>
        </row>
        <row r="24">
          <cell r="D24">
            <v>176</v>
          </cell>
        </row>
        <row r="26">
          <cell r="D26">
            <v>106</v>
          </cell>
        </row>
        <row r="28">
          <cell r="D28">
            <v>171</v>
          </cell>
        </row>
        <row r="30">
          <cell r="D30">
            <v>49</v>
          </cell>
        </row>
        <row r="32">
          <cell r="D32">
            <v>38</v>
          </cell>
        </row>
        <row r="34">
          <cell r="D34">
            <v>33</v>
          </cell>
        </row>
        <row r="36">
          <cell r="D36">
            <v>30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5">
          <cell r="E15">
            <v>49</v>
          </cell>
          <cell r="R15">
            <v>20</v>
          </cell>
        </row>
        <row r="18">
          <cell r="E18">
            <v>85</v>
          </cell>
          <cell r="R18">
            <v>64</v>
          </cell>
        </row>
        <row r="21">
          <cell r="E21">
            <v>25</v>
          </cell>
          <cell r="R21">
            <v>16</v>
          </cell>
        </row>
        <row r="24">
          <cell r="E24">
            <v>75</v>
          </cell>
          <cell r="R24">
            <v>54</v>
          </cell>
        </row>
        <row r="27">
          <cell r="E27">
            <v>8</v>
          </cell>
          <cell r="R27">
            <v>4</v>
          </cell>
        </row>
        <row r="30">
          <cell r="E30">
            <v>162</v>
          </cell>
          <cell r="R30">
            <v>145</v>
          </cell>
        </row>
        <row r="33">
          <cell r="E33">
            <v>92</v>
          </cell>
          <cell r="R33">
            <v>53</v>
          </cell>
        </row>
        <row r="36">
          <cell r="E36">
            <v>163</v>
          </cell>
          <cell r="R36">
            <v>119</v>
          </cell>
        </row>
        <row r="39">
          <cell r="E39">
            <v>48</v>
          </cell>
          <cell r="R39">
            <v>42</v>
          </cell>
        </row>
        <row r="42">
          <cell r="E42">
            <v>38</v>
          </cell>
          <cell r="R42">
            <v>36</v>
          </cell>
        </row>
        <row r="45">
          <cell r="E45">
            <v>33</v>
          </cell>
          <cell r="R45">
            <v>26</v>
          </cell>
        </row>
        <row r="48">
          <cell r="E48">
            <v>30</v>
          </cell>
          <cell r="R48">
            <v>27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B749-672B-4E3C-9964-BCA5F8E2022A}">
  <sheetPr>
    <tabColor rgb="FFFFC000"/>
  </sheetPr>
  <dimension ref="B1:D96"/>
  <sheetViews>
    <sheetView view="pageBreakPreview" topLeftCell="A46" zoomScale="110" zoomScaleNormal="100" zoomScaleSheetLayoutView="110" workbookViewId="0">
      <selection activeCell="D46" sqref="D46"/>
    </sheetView>
  </sheetViews>
  <sheetFormatPr defaultRowHeight="13.2" x14ac:dyDescent="0.2"/>
  <cols>
    <col min="1" max="1" width="1.5546875" customWidth="1"/>
    <col min="2" max="2" width="3.6640625" customWidth="1"/>
    <col min="3" max="3" width="11.33203125" customWidth="1"/>
    <col min="4" max="4" width="87.6640625" customWidth="1"/>
  </cols>
  <sheetData>
    <row r="1" spans="2:4" ht="24" customHeight="1" x14ac:dyDescent="0.2">
      <c r="B1" s="1" t="s">
        <v>0</v>
      </c>
      <c r="C1" s="1"/>
      <c r="D1" s="1"/>
    </row>
    <row r="2" spans="2:4" ht="10.95" customHeight="1" x14ac:dyDescent="0.2"/>
    <row r="3" spans="2:4" ht="18" customHeight="1" x14ac:dyDescent="0.2">
      <c r="B3" s="2" t="s">
        <v>1</v>
      </c>
      <c r="C3" s="2"/>
      <c r="D3" s="3"/>
    </row>
    <row r="4" spans="2:4" ht="18" customHeight="1" x14ac:dyDescent="0.2">
      <c r="B4" s="2"/>
      <c r="C4" s="4" t="s">
        <v>2</v>
      </c>
      <c r="D4" s="5" t="s">
        <v>3</v>
      </c>
    </row>
    <row r="5" spans="2:4" ht="18" customHeight="1" x14ac:dyDescent="0.2">
      <c r="B5" s="2"/>
      <c r="C5" s="4" t="s">
        <v>4</v>
      </c>
      <c r="D5" s="5" t="s">
        <v>5</v>
      </c>
    </row>
    <row r="6" spans="2:4" ht="18" customHeight="1" x14ac:dyDescent="0.2">
      <c r="B6" s="2"/>
      <c r="C6" s="4" t="s">
        <v>6</v>
      </c>
      <c r="D6" s="5" t="s">
        <v>7</v>
      </c>
    </row>
    <row r="7" spans="2:4" ht="18" customHeight="1" x14ac:dyDescent="0.2">
      <c r="B7" s="2"/>
      <c r="C7" s="4" t="s">
        <v>8</v>
      </c>
      <c r="D7" s="5" t="s">
        <v>9</v>
      </c>
    </row>
    <row r="8" spans="2:4" ht="18" customHeight="1" x14ac:dyDescent="0.2">
      <c r="B8" s="2"/>
      <c r="C8" s="4" t="s">
        <v>10</v>
      </c>
      <c r="D8" s="5" t="s">
        <v>11</v>
      </c>
    </row>
    <row r="9" spans="2:4" ht="18" customHeight="1" x14ac:dyDescent="0.2">
      <c r="B9" s="2"/>
      <c r="C9" s="4" t="s">
        <v>12</v>
      </c>
      <c r="D9" s="5" t="s">
        <v>13</v>
      </c>
    </row>
    <row r="10" spans="2:4" ht="18" customHeight="1" x14ac:dyDescent="0.2">
      <c r="B10" s="2"/>
      <c r="C10" s="4" t="s">
        <v>14</v>
      </c>
      <c r="D10" s="5" t="s">
        <v>15</v>
      </c>
    </row>
    <row r="11" spans="2:4" ht="18" customHeight="1" x14ac:dyDescent="0.2">
      <c r="B11" s="2"/>
      <c r="C11" s="4" t="s">
        <v>16</v>
      </c>
      <c r="D11" s="5" t="s">
        <v>17</v>
      </c>
    </row>
    <row r="12" spans="2:4" ht="18" customHeight="1" x14ac:dyDescent="0.2">
      <c r="B12" s="2"/>
      <c r="C12" s="4" t="s">
        <v>18</v>
      </c>
      <c r="D12" s="5" t="s">
        <v>19</v>
      </c>
    </row>
    <row r="13" spans="2:4" ht="18" customHeight="1" x14ac:dyDescent="0.2">
      <c r="B13" s="2"/>
      <c r="C13" s="4" t="s">
        <v>20</v>
      </c>
      <c r="D13" s="5" t="s">
        <v>21</v>
      </c>
    </row>
    <row r="14" spans="2:4" ht="18" customHeight="1" x14ac:dyDescent="0.2">
      <c r="B14" s="2"/>
      <c r="C14" s="4" t="s">
        <v>22</v>
      </c>
      <c r="D14" s="5" t="s">
        <v>23</v>
      </c>
    </row>
    <row r="15" spans="2:4" ht="18" customHeight="1" x14ac:dyDescent="0.2">
      <c r="B15" s="2"/>
      <c r="C15" s="4" t="s">
        <v>24</v>
      </c>
      <c r="D15" s="5" t="s">
        <v>25</v>
      </c>
    </row>
    <row r="16" spans="2:4" ht="18" customHeight="1" x14ac:dyDescent="0.2">
      <c r="B16" s="2"/>
      <c r="C16" s="4" t="s">
        <v>26</v>
      </c>
      <c r="D16" s="5" t="s">
        <v>27</v>
      </c>
    </row>
    <row r="17" spans="2:4" ht="18" customHeight="1" x14ac:dyDescent="0.2">
      <c r="B17" s="2" t="s">
        <v>28</v>
      </c>
      <c r="C17" s="2"/>
      <c r="D17" s="3"/>
    </row>
    <row r="18" spans="2:4" ht="18" customHeight="1" x14ac:dyDescent="0.2">
      <c r="B18" s="2"/>
      <c r="C18" s="4" t="s">
        <v>29</v>
      </c>
      <c r="D18" s="5" t="s">
        <v>30</v>
      </c>
    </row>
    <row r="19" spans="2:4" ht="18" customHeight="1" x14ac:dyDescent="0.2">
      <c r="B19" s="2" t="s">
        <v>31</v>
      </c>
      <c r="C19" s="2"/>
      <c r="D19" s="3"/>
    </row>
    <row r="20" spans="2:4" ht="18" customHeight="1" x14ac:dyDescent="0.2">
      <c r="B20" s="2"/>
      <c r="C20" s="4" t="s">
        <v>32</v>
      </c>
      <c r="D20" s="5" t="s">
        <v>33</v>
      </c>
    </row>
    <row r="21" spans="2:4" ht="18" customHeight="1" x14ac:dyDescent="0.2">
      <c r="B21" s="2"/>
      <c r="C21" s="4" t="s">
        <v>34</v>
      </c>
      <c r="D21" s="5" t="s">
        <v>35</v>
      </c>
    </row>
    <row r="22" spans="2:4" ht="18" customHeight="1" x14ac:dyDescent="0.2">
      <c r="B22" s="2"/>
      <c r="C22" s="4" t="s">
        <v>36</v>
      </c>
      <c r="D22" s="5" t="s">
        <v>37</v>
      </c>
    </row>
    <row r="23" spans="2:4" ht="18" customHeight="1" x14ac:dyDescent="0.2">
      <c r="B23" s="2"/>
      <c r="C23" s="4" t="s">
        <v>38</v>
      </c>
      <c r="D23" s="5" t="s">
        <v>39</v>
      </c>
    </row>
    <row r="24" spans="2:4" ht="18" customHeight="1" x14ac:dyDescent="0.2">
      <c r="B24" s="2"/>
      <c r="C24" s="4" t="s">
        <v>40</v>
      </c>
      <c r="D24" s="5" t="s">
        <v>41</v>
      </c>
    </row>
    <row r="25" spans="2:4" ht="18" customHeight="1" x14ac:dyDescent="0.2">
      <c r="B25" s="2" t="s">
        <v>42</v>
      </c>
      <c r="C25" s="2"/>
      <c r="D25" s="3"/>
    </row>
    <row r="26" spans="2:4" ht="18" customHeight="1" x14ac:dyDescent="0.2">
      <c r="B26" s="2"/>
      <c r="C26" s="6" t="s">
        <v>43</v>
      </c>
      <c r="D26" s="4" t="s">
        <v>44</v>
      </c>
    </row>
    <row r="27" spans="2:4" ht="18" customHeight="1" x14ac:dyDescent="0.2">
      <c r="B27" s="2"/>
      <c r="C27" s="4" t="s">
        <v>45</v>
      </c>
      <c r="D27" s="5" t="s">
        <v>46</v>
      </c>
    </row>
    <row r="28" spans="2:4" ht="18" customHeight="1" x14ac:dyDescent="0.2">
      <c r="B28" s="2"/>
      <c r="C28" s="4" t="s">
        <v>47</v>
      </c>
      <c r="D28" s="5" t="s">
        <v>48</v>
      </c>
    </row>
    <row r="29" spans="2:4" ht="18" customHeight="1" x14ac:dyDescent="0.2">
      <c r="B29" s="2"/>
      <c r="C29" s="4" t="s">
        <v>49</v>
      </c>
      <c r="D29" s="5" t="s">
        <v>50</v>
      </c>
    </row>
    <row r="30" spans="2:4" ht="18" customHeight="1" x14ac:dyDescent="0.2">
      <c r="B30" s="2" t="s">
        <v>51</v>
      </c>
      <c r="C30" s="2"/>
      <c r="D30" s="3"/>
    </row>
    <row r="31" spans="2:4" ht="18" customHeight="1" x14ac:dyDescent="0.2">
      <c r="B31" s="2"/>
      <c r="C31" s="4" t="s">
        <v>52</v>
      </c>
      <c r="D31" s="5" t="s">
        <v>53</v>
      </c>
    </row>
    <row r="32" spans="2:4" ht="18" customHeight="1" x14ac:dyDescent="0.2">
      <c r="B32" s="2"/>
      <c r="C32" s="4" t="s">
        <v>54</v>
      </c>
      <c r="D32" s="5" t="s">
        <v>55</v>
      </c>
    </row>
    <row r="33" spans="2:4" ht="18" customHeight="1" x14ac:dyDescent="0.2">
      <c r="B33" s="2"/>
      <c r="C33" s="4" t="s">
        <v>56</v>
      </c>
      <c r="D33" s="5" t="s">
        <v>57</v>
      </c>
    </row>
    <row r="34" spans="2:4" ht="18" customHeight="1" x14ac:dyDescent="0.2">
      <c r="B34" s="2"/>
      <c r="C34" s="4" t="s">
        <v>58</v>
      </c>
      <c r="D34" s="5" t="s">
        <v>59</v>
      </c>
    </row>
    <row r="35" spans="2:4" ht="18" customHeight="1" x14ac:dyDescent="0.2">
      <c r="B35" s="2"/>
      <c r="C35" s="4" t="s">
        <v>60</v>
      </c>
      <c r="D35" s="5" t="s">
        <v>61</v>
      </c>
    </row>
    <row r="36" spans="2:4" ht="18" customHeight="1" x14ac:dyDescent="0.2">
      <c r="B36" s="2"/>
      <c r="C36" s="4" t="s">
        <v>62</v>
      </c>
      <c r="D36" s="5" t="s">
        <v>63</v>
      </c>
    </row>
    <row r="37" spans="2:4" ht="18" customHeight="1" x14ac:dyDescent="0.2">
      <c r="B37" s="2"/>
      <c r="C37" s="4" t="s">
        <v>64</v>
      </c>
      <c r="D37" s="5" t="s">
        <v>65</v>
      </c>
    </row>
    <row r="38" spans="2:4" ht="18" customHeight="1" x14ac:dyDescent="0.2">
      <c r="B38" s="2"/>
      <c r="C38" s="4" t="s">
        <v>66</v>
      </c>
      <c r="D38" s="5" t="s">
        <v>67</v>
      </c>
    </row>
    <row r="39" spans="2:4" ht="18" customHeight="1" x14ac:dyDescent="0.2">
      <c r="B39" s="2"/>
      <c r="C39" s="4" t="s">
        <v>68</v>
      </c>
      <c r="D39" s="5" t="s">
        <v>69</v>
      </c>
    </row>
    <row r="40" spans="2:4" ht="18" customHeight="1" x14ac:dyDescent="0.2">
      <c r="B40" s="2"/>
      <c r="C40" s="4" t="s">
        <v>70</v>
      </c>
      <c r="D40" s="5" t="s">
        <v>71</v>
      </c>
    </row>
    <row r="41" spans="2:4" ht="18" customHeight="1" x14ac:dyDescent="0.2">
      <c r="B41" s="2"/>
      <c r="C41" s="4" t="s">
        <v>72</v>
      </c>
      <c r="D41" s="5" t="s">
        <v>73</v>
      </c>
    </row>
    <row r="42" spans="2:4" ht="18" customHeight="1" x14ac:dyDescent="0.2">
      <c r="B42" s="2"/>
      <c r="C42" s="4" t="s">
        <v>74</v>
      </c>
      <c r="D42" s="5" t="s">
        <v>75</v>
      </c>
    </row>
    <row r="43" spans="2:4" ht="18" customHeight="1" x14ac:dyDescent="0.2">
      <c r="B43" s="2"/>
      <c r="C43" s="4" t="s">
        <v>76</v>
      </c>
      <c r="D43" s="5" t="s">
        <v>77</v>
      </c>
    </row>
    <row r="44" spans="2:4" ht="18" customHeight="1" x14ac:dyDescent="0.2">
      <c r="B44" s="2"/>
      <c r="C44" s="4" t="s">
        <v>78</v>
      </c>
      <c r="D44" s="5" t="s">
        <v>79</v>
      </c>
    </row>
    <row r="45" spans="2:4" ht="18" customHeight="1" x14ac:dyDescent="0.2">
      <c r="B45" s="2"/>
      <c r="C45" s="4" t="s">
        <v>80</v>
      </c>
      <c r="D45" s="5" t="s">
        <v>81</v>
      </c>
    </row>
    <row r="46" spans="2:4" ht="18" customHeight="1" x14ac:dyDescent="0.2">
      <c r="B46" s="2"/>
      <c r="C46" s="4" t="s">
        <v>82</v>
      </c>
      <c r="D46" s="5" t="s">
        <v>83</v>
      </c>
    </row>
    <row r="47" spans="2:4" ht="18" customHeight="1" x14ac:dyDescent="0.2">
      <c r="B47" s="2"/>
      <c r="C47" s="4" t="s">
        <v>84</v>
      </c>
      <c r="D47" s="5" t="s">
        <v>85</v>
      </c>
    </row>
    <row r="48" spans="2:4" ht="18" customHeight="1" x14ac:dyDescent="0.2">
      <c r="B48" s="2"/>
      <c r="C48" s="4" t="s">
        <v>86</v>
      </c>
      <c r="D48" s="5" t="s">
        <v>87</v>
      </c>
    </row>
    <row r="49" spans="2:4" ht="18" customHeight="1" x14ac:dyDescent="0.2">
      <c r="B49" s="2"/>
      <c r="C49" s="4" t="s">
        <v>88</v>
      </c>
      <c r="D49" s="5" t="s">
        <v>89</v>
      </c>
    </row>
    <row r="50" spans="2:4" ht="18" customHeight="1" x14ac:dyDescent="0.2">
      <c r="B50" s="2"/>
      <c r="C50" s="4" t="s">
        <v>90</v>
      </c>
      <c r="D50" s="5" t="s">
        <v>91</v>
      </c>
    </row>
    <row r="51" spans="2:4" ht="18" customHeight="1" x14ac:dyDescent="0.2">
      <c r="B51" s="2" t="s">
        <v>92</v>
      </c>
      <c r="C51" s="2"/>
      <c r="D51" s="3"/>
    </row>
    <row r="52" spans="2:4" ht="18" customHeight="1" x14ac:dyDescent="0.2">
      <c r="B52" s="2"/>
      <c r="C52" s="4" t="s">
        <v>93</v>
      </c>
      <c r="D52" s="5" t="s">
        <v>94</v>
      </c>
    </row>
    <row r="53" spans="2:4" ht="18" customHeight="1" x14ac:dyDescent="0.2">
      <c r="B53" s="2"/>
      <c r="C53" s="4" t="s">
        <v>95</v>
      </c>
      <c r="D53" s="5" t="s">
        <v>96</v>
      </c>
    </row>
    <row r="54" spans="2:4" ht="18" customHeight="1" x14ac:dyDescent="0.2">
      <c r="B54" s="2"/>
      <c r="C54" s="4" t="s">
        <v>97</v>
      </c>
      <c r="D54" s="5" t="s">
        <v>98</v>
      </c>
    </row>
    <row r="55" spans="2:4" ht="18" customHeight="1" x14ac:dyDescent="0.2">
      <c r="B55" s="2"/>
      <c r="C55" s="4" t="s">
        <v>99</v>
      </c>
      <c r="D55" s="5" t="s">
        <v>100</v>
      </c>
    </row>
    <row r="56" spans="2:4" ht="18" customHeight="1" x14ac:dyDescent="0.2">
      <c r="B56" s="2"/>
      <c r="C56" s="4" t="s">
        <v>101</v>
      </c>
      <c r="D56" s="5" t="s">
        <v>102</v>
      </c>
    </row>
    <row r="57" spans="2:4" ht="18" customHeight="1" x14ac:dyDescent="0.2">
      <c r="B57" s="2"/>
      <c r="C57" s="4" t="s">
        <v>103</v>
      </c>
      <c r="D57" s="5" t="s">
        <v>104</v>
      </c>
    </row>
    <row r="58" spans="2:4" ht="18" customHeight="1" x14ac:dyDescent="0.2">
      <c r="B58" s="2"/>
      <c r="C58" s="4" t="s">
        <v>105</v>
      </c>
      <c r="D58" s="5" t="s">
        <v>106</v>
      </c>
    </row>
    <row r="59" spans="2:4" ht="18" customHeight="1" x14ac:dyDescent="0.2">
      <c r="B59" s="2"/>
      <c r="C59" s="4" t="s">
        <v>107</v>
      </c>
      <c r="D59" s="5" t="s">
        <v>108</v>
      </c>
    </row>
    <row r="60" spans="2:4" ht="18" customHeight="1" x14ac:dyDescent="0.2">
      <c r="B60" s="2"/>
      <c r="C60" s="4" t="s">
        <v>109</v>
      </c>
      <c r="D60" s="5" t="s">
        <v>110</v>
      </c>
    </row>
    <row r="61" spans="2:4" ht="18" customHeight="1" x14ac:dyDescent="0.2">
      <c r="B61" s="2"/>
      <c r="C61" s="4" t="s">
        <v>111</v>
      </c>
      <c r="D61" s="5" t="s">
        <v>112</v>
      </c>
    </row>
    <row r="62" spans="2:4" ht="18" customHeight="1" x14ac:dyDescent="0.2">
      <c r="B62" s="2"/>
      <c r="C62" s="4" t="s">
        <v>113</v>
      </c>
      <c r="D62" s="5" t="s">
        <v>114</v>
      </c>
    </row>
    <row r="63" spans="2:4" ht="18" customHeight="1" x14ac:dyDescent="0.2">
      <c r="B63" s="2"/>
      <c r="C63" s="4" t="s">
        <v>115</v>
      </c>
      <c r="D63" s="5" t="s">
        <v>116</v>
      </c>
    </row>
    <row r="64" spans="2:4" ht="18" customHeight="1" x14ac:dyDescent="0.2">
      <c r="B64" s="2"/>
      <c r="C64" s="4" t="s">
        <v>117</v>
      </c>
      <c r="D64" s="5" t="s">
        <v>118</v>
      </c>
    </row>
    <row r="65" spans="2:4" ht="18" customHeight="1" x14ac:dyDescent="0.2">
      <c r="B65" s="2"/>
      <c r="C65" s="4" t="s">
        <v>119</v>
      </c>
      <c r="D65" s="5" t="s">
        <v>120</v>
      </c>
    </row>
    <row r="66" spans="2:4" ht="18" customHeight="1" x14ac:dyDescent="0.2">
      <c r="B66" s="2"/>
      <c r="C66" s="4" t="s">
        <v>121</v>
      </c>
      <c r="D66" s="5" t="s">
        <v>122</v>
      </c>
    </row>
    <row r="67" spans="2:4" ht="18" customHeight="1" x14ac:dyDescent="0.2">
      <c r="B67" s="2"/>
      <c r="C67" s="4" t="s">
        <v>123</v>
      </c>
      <c r="D67" s="5" t="s">
        <v>124</v>
      </c>
    </row>
    <row r="68" spans="2:4" ht="18" customHeight="1" x14ac:dyDescent="0.2">
      <c r="B68" s="2"/>
      <c r="C68" s="4" t="s">
        <v>125</v>
      </c>
      <c r="D68" s="5" t="s">
        <v>126</v>
      </c>
    </row>
    <row r="69" spans="2:4" ht="18" customHeight="1" x14ac:dyDescent="0.2">
      <c r="B69" s="2"/>
      <c r="C69" s="4" t="s">
        <v>127</v>
      </c>
      <c r="D69" s="5" t="s">
        <v>128</v>
      </c>
    </row>
    <row r="70" spans="2:4" ht="18" customHeight="1" x14ac:dyDescent="0.2">
      <c r="B70" s="2" t="s">
        <v>129</v>
      </c>
      <c r="C70" s="2"/>
      <c r="D70" s="3"/>
    </row>
    <row r="71" spans="2:4" ht="18" customHeight="1" x14ac:dyDescent="0.2">
      <c r="B71" s="2"/>
      <c r="C71" s="4" t="s">
        <v>130</v>
      </c>
      <c r="D71" s="5" t="s">
        <v>131</v>
      </c>
    </row>
    <row r="72" spans="2:4" ht="18" customHeight="1" x14ac:dyDescent="0.2">
      <c r="B72" s="2"/>
      <c r="C72" s="4" t="s">
        <v>132</v>
      </c>
      <c r="D72" s="5" t="s">
        <v>133</v>
      </c>
    </row>
    <row r="73" spans="2:4" ht="18" customHeight="1" x14ac:dyDescent="0.2">
      <c r="B73" s="2" t="s">
        <v>134</v>
      </c>
      <c r="C73" s="2"/>
      <c r="D73" s="3"/>
    </row>
    <row r="74" spans="2:4" ht="18" customHeight="1" x14ac:dyDescent="0.2">
      <c r="B74" s="2"/>
      <c r="C74" s="4" t="s">
        <v>135</v>
      </c>
      <c r="D74" s="5" t="s">
        <v>136</v>
      </c>
    </row>
    <row r="75" spans="2:4" ht="18" customHeight="1" x14ac:dyDescent="0.2">
      <c r="B75" s="2"/>
      <c r="C75" s="4" t="s">
        <v>137</v>
      </c>
      <c r="D75" s="5" t="s">
        <v>138</v>
      </c>
    </row>
    <row r="76" spans="2:4" ht="18" customHeight="1" x14ac:dyDescent="0.2">
      <c r="B76" s="2" t="s">
        <v>139</v>
      </c>
      <c r="C76" s="2"/>
      <c r="D76" s="3"/>
    </row>
    <row r="77" spans="2:4" ht="18" customHeight="1" x14ac:dyDescent="0.2">
      <c r="B77" s="2"/>
      <c r="C77" s="4" t="s">
        <v>140</v>
      </c>
      <c r="D77" s="5" t="s">
        <v>141</v>
      </c>
    </row>
    <row r="78" spans="2:4" ht="18" customHeight="1" x14ac:dyDescent="0.2">
      <c r="B78" s="2"/>
      <c r="C78" s="4" t="s">
        <v>142</v>
      </c>
      <c r="D78" s="5" t="s">
        <v>143</v>
      </c>
    </row>
    <row r="79" spans="2:4" ht="18" customHeight="1" x14ac:dyDescent="0.2">
      <c r="B79" s="2"/>
      <c r="C79" s="4" t="s">
        <v>144</v>
      </c>
      <c r="D79" s="5" t="s">
        <v>145</v>
      </c>
    </row>
    <row r="80" spans="2:4" ht="18" customHeight="1" x14ac:dyDescent="0.2">
      <c r="B80" s="2"/>
      <c r="C80" s="4" t="s">
        <v>146</v>
      </c>
      <c r="D80" s="5" t="s">
        <v>147</v>
      </c>
    </row>
    <row r="81" spans="2:4" ht="18" customHeight="1" x14ac:dyDescent="0.2">
      <c r="B81" s="2"/>
      <c r="C81" s="4" t="s">
        <v>148</v>
      </c>
      <c r="D81" s="5" t="s">
        <v>149</v>
      </c>
    </row>
    <row r="82" spans="2:4" ht="18" customHeight="1" x14ac:dyDescent="0.2">
      <c r="B82" s="2" t="s">
        <v>150</v>
      </c>
      <c r="C82" s="2"/>
      <c r="D82" s="7"/>
    </row>
    <row r="83" spans="2:4" ht="18" customHeight="1" x14ac:dyDescent="0.2">
      <c r="B83" s="2"/>
      <c r="C83" s="4" t="s">
        <v>151</v>
      </c>
      <c r="D83" s="5" t="s">
        <v>152</v>
      </c>
    </row>
    <row r="84" spans="2:4" ht="18" customHeight="1" x14ac:dyDescent="0.2">
      <c r="B84" s="2"/>
      <c r="C84" s="4" t="s">
        <v>153</v>
      </c>
      <c r="D84" s="5" t="s">
        <v>154</v>
      </c>
    </row>
    <row r="85" spans="2:4" ht="18" customHeight="1" x14ac:dyDescent="0.2">
      <c r="B85" s="2" t="s">
        <v>155</v>
      </c>
      <c r="C85" s="2"/>
      <c r="D85" s="7"/>
    </row>
    <row r="86" spans="2:4" ht="18" customHeight="1" x14ac:dyDescent="0.2">
      <c r="B86" s="2"/>
      <c r="C86" s="4" t="s">
        <v>156</v>
      </c>
      <c r="D86" s="5" t="s">
        <v>157</v>
      </c>
    </row>
    <row r="87" spans="2:4" ht="18" customHeight="1" x14ac:dyDescent="0.2">
      <c r="B87" s="2"/>
      <c r="C87" s="4" t="s">
        <v>158</v>
      </c>
      <c r="D87" s="5" t="s">
        <v>159</v>
      </c>
    </row>
    <row r="88" spans="2:4" ht="18" customHeight="1" x14ac:dyDescent="0.2">
      <c r="B88" s="2"/>
      <c r="C88" s="4" t="s">
        <v>160</v>
      </c>
      <c r="D88" s="5" t="s">
        <v>161</v>
      </c>
    </row>
    <row r="89" spans="2:4" ht="18" customHeight="1" x14ac:dyDescent="0.2">
      <c r="B89" s="2"/>
      <c r="C89" s="4" t="s">
        <v>162</v>
      </c>
      <c r="D89" s="5" t="s">
        <v>163</v>
      </c>
    </row>
    <row r="90" spans="2:4" ht="18" customHeight="1" x14ac:dyDescent="0.2">
      <c r="B90" s="2" t="s">
        <v>164</v>
      </c>
      <c r="C90" s="2"/>
      <c r="D90" s="7"/>
    </row>
    <row r="91" spans="2:4" ht="18" customHeight="1" x14ac:dyDescent="0.2">
      <c r="B91" s="2"/>
      <c r="C91" s="4" t="s">
        <v>165</v>
      </c>
      <c r="D91" s="5" t="s">
        <v>166</v>
      </c>
    </row>
    <row r="92" spans="2:4" ht="18" customHeight="1" x14ac:dyDescent="0.2">
      <c r="B92" s="2"/>
      <c r="C92" s="4" t="s">
        <v>167</v>
      </c>
      <c r="D92" s="5" t="s">
        <v>168</v>
      </c>
    </row>
    <row r="93" spans="2:4" ht="18" customHeight="1" x14ac:dyDescent="0.2">
      <c r="B93" s="2"/>
      <c r="C93" s="4" t="s">
        <v>169</v>
      </c>
      <c r="D93" s="5" t="s">
        <v>170</v>
      </c>
    </row>
    <row r="94" spans="2:4" ht="18" customHeight="1" x14ac:dyDescent="0.2">
      <c r="B94" s="2"/>
      <c r="C94" s="4" t="s">
        <v>171</v>
      </c>
      <c r="D94" s="5" t="s">
        <v>172</v>
      </c>
    </row>
    <row r="95" spans="2:4" ht="18" customHeight="1" x14ac:dyDescent="0.2">
      <c r="B95" s="2"/>
      <c r="C95" s="4" t="s">
        <v>173</v>
      </c>
      <c r="D95" s="5" t="s">
        <v>174</v>
      </c>
    </row>
    <row r="96" spans="2:4" ht="18" customHeight="1" x14ac:dyDescent="0.2">
      <c r="B96" s="2"/>
      <c r="C96" s="4" t="s">
        <v>175</v>
      </c>
      <c r="D96" s="5" t="s">
        <v>176</v>
      </c>
    </row>
  </sheetData>
  <mergeCells count="1">
    <mergeCell ref="B1:D1"/>
  </mergeCells>
  <phoneticPr fontId="3"/>
  <hyperlinks>
    <hyperlink ref="C4" location="表1!A1" display="表１" xr:uid="{3AE43F37-1402-4590-8E25-E4AFB2C03269}"/>
    <hyperlink ref="C4:D4" location="表1!A1" display="表１" xr:uid="{FB57F81F-51C6-4E1F-AC2E-AC355F646AB9}"/>
    <hyperlink ref="C5:D5" location="表2!A1" display="表２" xr:uid="{C4A944C8-9214-482D-8B92-B8353D4F3ED0}"/>
    <hyperlink ref="C6:D6" location="表3‐1!A1" display="表３－１" xr:uid="{0934A823-85B8-4AFD-8D5C-23A8E64BF4E3}"/>
    <hyperlink ref="C7:D7" location="'表3-2'!A1" display="表３－２" xr:uid="{499FD2A2-4617-44ED-989B-34A23BCBC136}"/>
    <hyperlink ref="C8:D8" location="'表3-3'!A1" display="表３－３" xr:uid="{7016DA73-7070-42E7-8906-C823226CAAFE}"/>
    <hyperlink ref="C9:D9" location="表4!A1" display="表４" xr:uid="{6DE2807A-220D-4452-89EB-BB44003889CD}"/>
    <hyperlink ref="C10:D10" location="'表5-1'!A1" display="表５－１" xr:uid="{CAF0A804-708F-4DD8-8F6A-353613ABF6B8}"/>
    <hyperlink ref="C11:D11" location="'表5-2'!A1" display="表５－２" xr:uid="{0895BE9F-3B99-4BBC-B394-9BFB8BE4FE17}"/>
    <hyperlink ref="C16:D16" location="'表5-3'!A1" display="表５－３" xr:uid="{EF851471-6A37-4928-A032-5CDA43073D92}"/>
    <hyperlink ref="C18:D18" location="表6!A1" display="表６" xr:uid="{20DC043B-B358-4F98-AEF9-4D169F1CF24D}"/>
    <hyperlink ref="C20:D20" location="表7!A1" display="表７" xr:uid="{6053B22C-77CE-466B-8E16-D3CADEC8AB49}"/>
    <hyperlink ref="C21:D21" location="表8!A1" display="表８" xr:uid="{62BF82A1-DD95-496E-A54D-78528E47E3D4}"/>
    <hyperlink ref="C22:D22" location="表9!A1" display="表９" xr:uid="{D44746C9-D626-4EBA-ADD3-140359235D7E}"/>
    <hyperlink ref="C23:D23" location="表10!Print_Area" display="表１０" xr:uid="{D0A7ABBB-EF6B-4DAD-8AAF-1FDD29BE7C15}"/>
    <hyperlink ref="C24:D24" location="表11!Print_Area" display="表１１" xr:uid="{3FC52E82-A7F6-4B39-A08A-C7E59F6B1258}"/>
    <hyperlink ref="C27:D27" location="'表12-1'!A1" display="表１２－１" xr:uid="{511374F5-26E4-4AF5-B3AC-B0CBD1855D7B}"/>
    <hyperlink ref="C31:D31" location="表13!A1" display="表１３－１" xr:uid="{5174ABAE-2527-45BD-A41A-EC018F28774A}"/>
    <hyperlink ref="C32:D32" location="表13!A1" display="表１３－２" xr:uid="{8A6E8940-7CBC-4F1F-B7A0-30BEAE1AFEE5}"/>
    <hyperlink ref="C33:D33" location="表14!A1" display="表１４" xr:uid="{0B2DAB42-CF04-4B9C-BA09-89F47883997D}"/>
    <hyperlink ref="C34:D34" location="'表15-1'!A1" display="表１５－１" xr:uid="{99E181F5-83AE-48A2-8F4B-7F627CC9BF80}"/>
    <hyperlink ref="C35:D35" location="'表15-2'!A1" display="表１５－２" xr:uid="{7F6016D7-00AE-415F-9F61-2190F7D9CBDB}"/>
    <hyperlink ref="C36:D36" location="'表15-3'!A1" display="表１５－３" xr:uid="{3C405BCA-6CA1-4F5C-AD01-8626315D13F8}"/>
    <hyperlink ref="C40:D40" location="'表16-1'!A1" display="表１６－１" xr:uid="{858C9C6B-35A2-48C8-8E32-4B793A788A7C}"/>
    <hyperlink ref="C41:D41" location="'表16-2'!A1" display="表１６－２" xr:uid="{5E12BE41-2141-4005-9841-FE776354B4B9}"/>
    <hyperlink ref="C42:D42" location="表17!A1" display="表１７" xr:uid="{0B19D2A9-C801-41E5-835C-6774B1D6EE5F}"/>
    <hyperlink ref="C43:D43" location="'表18-1'!A1" display="表１８－１" xr:uid="{62D04186-2C08-468C-AB20-80A5E618483F}"/>
    <hyperlink ref="C44:D44" location="'表18-2'!A1" display="表１８－２" xr:uid="{1F9F4CF1-9908-4CAC-8D17-63BF24465019}"/>
    <hyperlink ref="C45:D46" location="表20!A1" display="表２０－１" xr:uid="{F8DEB3F6-37FB-456B-84C7-CF39913A3E90}"/>
    <hyperlink ref="C47:D47" location="表20!A1" display="表２０" xr:uid="{2866AABF-5D3E-4788-A5D5-B536B5984370}"/>
    <hyperlink ref="C48:D48" location="'表21-1'!A1" display="表２１－１" xr:uid="{68370896-F87C-4DEB-8EF4-442DE4DB9D4F}"/>
    <hyperlink ref="C49:D49" location="'表21-2'!A1" display="表２１－２" xr:uid="{AB36F759-CC0F-4021-9751-988F6E1D1F70}"/>
    <hyperlink ref="C50:D50" location="'表21-3'!A1" display="表２１－３" xr:uid="{9DE2074C-193B-4169-962D-A43CBBF39C75}"/>
    <hyperlink ref="C52:D52" location="表22!A1" display="表２２" xr:uid="{E97B0FF2-4DEC-4459-8E9F-AB0973BEC7D1}"/>
    <hyperlink ref="C53:D53" location="表23!A1" display="表２３－１" xr:uid="{40579824-C1DA-416D-9391-706152783783}"/>
    <hyperlink ref="C54:D60" location="表24!A1" display="表２４－２" xr:uid="{E823D332-41C1-485A-914C-9B4ABF4A9BF2}"/>
    <hyperlink ref="C61:D61" location="'表24-1'!A1" display="表２４－１" xr:uid="{7500746F-21C6-4CEF-9F35-7B720D6DEBBB}"/>
    <hyperlink ref="C62:D62" location="'表24-2'!A1" display="表２４－２" xr:uid="{3977B0CE-1529-4A0F-9A19-53C1CD17715E}"/>
    <hyperlink ref="C63:D63" location="'表24-3'!Print_Area" display="表２４－３" xr:uid="{D59B6F52-2E2F-40E5-BD29-D9D41B4658CA}"/>
    <hyperlink ref="C64:D64" location="'表24-4'!A1" display="表２４－４" xr:uid="{DE920FEF-6EF6-40E5-85F7-9505A1149F19}"/>
    <hyperlink ref="C65:D65" location="'表24-5'!A1" display="表２４－５" xr:uid="{B1AAAAB6-C729-4CF2-8046-BE194C009ABC}"/>
    <hyperlink ref="C66:D66" location="'表24-6'!A1" display="表２４－６" xr:uid="{C7769A9D-5E61-4659-8627-FBC69882B89F}"/>
    <hyperlink ref="C67:D67" location="'表24-7'!A1" display="表２４－７" xr:uid="{A6E23059-2DB0-4390-9B1E-4DC1DA41F157}"/>
    <hyperlink ref="C68:D68" location="表25!A1" display="表２５" xr:uid="{FBB8E612-F178-40EC-87BE-E370B08EBB34}"/>
    <hyperlink ref="C69:D69" location="表26!A1" display="表２６" xr:uid="{3D90AD9F-17E0-48DB-A8D8-E6EA9EAA4DA5}"/>
    <hyperlink ref="C71:D71" location="'表27-1'!A1" display="表２７－１" xr:uid="{2A127C0A-2EC4-4DC8-AE5E-4BC51E1F7507}"/>
    <hyperlink ref="C72:D72" location="'表27-2'!A1" display="表２７－２" xr:uid="{1FCA5DF4-0A2E-4D33-A664-E0632C18121B}"/>
    <hyperlink ref="C74:D74" location="'表28-1'!A1" display="表２８－１" xr:uid="{BC25F5E3-2268-42EA-B2BA-3DCF6D47B4FB}"/>
    <hyperlink ref="C75:D75" location="'表28-2'!A1" display="表２８－２" xr:uid="{4EBC5856-A417-4B9E-85D6-B56A7227D215}"/>
    <hyperlink ref="C77:D77" location="表29!A1" display="表２９" xr:uid="{84BD6531-665F-453F-9636-5D90DA109E7E}"/>
    <hyperlink ref="C78:D78" location="'表30-1'!A1" display="表３０－１" xr:uid="{F69CD53F-43E5-4948-9147-52B0FC064D03}"/>
    <hyperlink ref="C79:D79" location="'表30-2'!A1" display="表３０－２" xr:uid="{066ED108-258F-4E87-A55D-E31F64F35935}"/>
    <hyperlink ref="C80:D80" location="'表31-1'!A1" display="表３１－１" xr:uid="{E6CF0096-46E9-4FBA-B895-DC0E1134BC8F}"/>
    <hyperlink ref="C81:D81" location="'表31-2'!A1" display="表３１－２" xr:uid="{24EF55CD-D7EF-430A-9BA0-2DB89B330BB9}"/>
    <hyperlink ref="C83:D83" location="'表32-1'!A1" display="表３２－１" xr:uid="{4D7DE0DB-31B1-4FF2-9BD1-A94133041F75}"/>
    <hyperlink ref="C84:D84" location="'表32-2'!A1" display="表３２－２" xr:uid="{55C1FA93-F555-40DC-9154-3A4B6F5C0B1D}"/>
    <hyperlink ref="C86:D86" location="'表33-1'!A1" display="表３３－１" xr:uid="{942918F7-FC00-4AF4-99EB-9741051C74B1}"/>
    <hyperlink ref="C87:D87" location="'表33-2'!A1" display="表３３－２" xr:uid="{141FE432-0EF2-49B4-9006-4999148F9E6F}"/>
    <hyperlink ref="C88:D88" location="'表33-3'!A1" display="表３３－３" xr:uid="{43EABB24-4AB9-4FA9-B604-2C20077E026E}"/>
    <hyperlink ref="C89:D89" location="'表33-4'!A1" display="表３３－４" xr:uid="{29B2E66A-5960-4820-ABB9-EDC85E70AC14}"/>
    <hyperlink ref="C91:D91" location="'表34-1'!A1" display="表３４－１" xr:uid="{22AF65A0-CB26-4F3B-ACFA-436E6664193A}"/>
    <hyperlink ref="C92:D92" location="'表34-2'!A1" display="表３４－２" xr:uid="{EF79100B-F040-49D3-9E7D-10B8D0DC3546}"/>
    <hyperlink ref="C93:D93" location="表35!A1" display="表３５" xr:uid="{A2E2B845-0FC1-4AB3-A6D2-DA4800C5D548}"/>
    <hyperlink ref="C94:D94" location="表36!A1" display="表３６" xr:uid="{3390F1B9-BD68-4867-8160-E7EDB94CC044}"/>
    <hyperlink ref="C27" location="'表12-1'!A1" display="表１２－１" xr:uid="{FD6BEF10-606B-403A-8627-F662E5DCF20C}"/>
    <hyperlink ref="C31" location="表13!A1" display="表１３－１" xr:uid="{FEB5D4A0-C564-44EC-A801-C961DDAE3C1D}"/>
    <hyperlink ref="C32" location="表13!A1" display="表１３－２" xr:uid="{B9C9AF49-0E44-47BE-BF0E-674FDDCDAE4B}"/>
    <hyperlink ref="C33" location="表14!A1" display="表１４" xr:uid="{F50F586B-FBBF-4242-9D66-650AD05AA031}"/>
    <hyperlink ref="C34" location="'表15-1'!A1" display="表１５－１" xr:uid="{4FB4EBC8-7B00-4511-85BE-9CDB0555C340}"/>
    <hyperlink ref="C35" location="'表15-2'!A1" display="表１５－２" xr:uid="{76597523-0381-4B18-98A0-6451B2D44E9A}"/>
    <hyperlink ref="C36" location="'表15-3'!A1" display="表１５－３" xr:uid="{226CF9C3-96E8-4601-8A74-1E800773BFCB}"/>
    <hyperlink ref="C40" location="'表16-1'!A1" display="表１６－１" xr:uid="{F2D4DBEB-D7B1-45DB-B2BC-6A270702F37D}"/>
    <hyperlink ref="C41" location="'表16-2'!A1" display="表１６－２" xr:uid="{8DAD7764-F20E-4359-BE99-94247A048936}"/>
    <hyperlink ref="C45:D45" location="表19!A1" display="表１９－１" xr:uid="{CE4E5ABE-104F-4937-82C1-35AFA33FCD8D}"/>
    <hyperlink ref="C46:D46" location="表19!A1" display="表１９－２" xr:uid="{3DDD22D7-8AD7-4257-85A4-325A9A61F541}"/>
    <hyperlink ref="C54:D54" location="表23!A60" display="表２３－２" xr:uid="{162A8227-38E0-4F3C-9231-D794142D56CD}"/>
    <hyperlink ref="C55:D55" location="表23!A118" display="表２３－３" xr:uid="{3376529C-D995-41AC-B9FF-8EF1140DBC10}"/>
    <hyperlink ref="C56:D56" location="表23!A176" display="表２３－４" xr:uid="{90325C5C-F038-4CB2-A49B-9DF3980645BC}"/>
    <hyperlink ref="C57:D57" location="表23!A234" display="表２３－５" xr:uid="{80B6C14E-DBEB-454B-8CBE-77CB4DD374BA}"/>
    <hyperlink ref="C58:D58" location="表23!A292" display="表２３－６" xr:uid="{5D0CF5C3-4DDA-4298-9FCB-8161DB530923}"/>
    <hyperlink ref="C59:D59" location="表23!A350" display="表２３－７" xr:uid="{FDD0B8BC-28E0-4728-BF37-8D47D96487C7}"/>
    <hyperlink ref="C60:D60" location="表23!A408" display="表２３－８" xr:uid="{39689696-3CEC-4439-9B37-7864A5DA9562}"/>
    <hyperlink ref="D93" location="'表35-1'!A1" display="賃上げ実施の有無" xr:uid="{D659402C-EC06-4DB4-977D-D9F78AD35CFB}"/>
    <hyperlink ref="C93" location="'表35-1'!A1" display="表３５－１" xr:uid="{D9309796-F4D6-4937-888D-522F1E74E510}"/>
    <hyperlink ref="C94" location="'表35-2'!A1" display="表３５－２" xr:uid="{FDC1F7C2-89E9-426D-AA6E-C00E8A5B5AA2}"/>
    <hyperlink ref="D94" location="'表35-2'!A1" display="賃上げ実施事業所における賃上げ幅の昨年度比較" xr:uid="{F43DE07C-91A0-45A5-B0E9-9303104F3434}"/>
    <hyperlink ref="C95:D95" location="表37!A1" display="表３７" xr:uid="{4C823C80-ECCB-413C-AB31-22BC5B19324E}"/>
    <hyperlink ref="C96:D96" location="表38!A1" display="表３８" xr:uid="{AD59442F-F859-46C9-84DE-25ED6284D1FF}"/>
    <hyperlink ref="D95" location="'表35-3'!A1" display="賃上げ実施事業所における実施理由" xr:uid="{578A682E-2367-4BF1-BB8E-CBEB6E9217DB}"/>
    <hyperlink ref="C95" location="'表35-3'!A1" display="表３５－３" xr:uid="{4499F7F1-3F31-4187-8716-2A42A4C98698}"/>
    <hyperlink ref="C96" location="'表35-4'!A1" display="表３５－４" xr:uid="{BB16A660-4B0A-4ADA-ADBA-EE3ECE3E6FAC}"/>
    <hyperlink ref="D96" location="'表35-4'!A1" display="賃上げの課題" xr:uid="{68E3F41C-3EE5-47F1-B1A4-F99EDF829448}"/>
    <hyperlink ref="D34" location="'表15-1'!A1" display="育児休業を開始した者(開始予定の者も含む)の取得期間別内訳（男女計）" xr:uid="{65014B04-A490-448B-BF16-14D32908563F}"/>
    <hyperlink ref="C37:C39" location="'表15-3'!A1" display="表１５－３" xr:uid="{67B1B5EB-5A50-423B-99AF-34BE06CDB257}"/>
    <hyperlink ref="C37:D37" location="'表15-4'!A1" display="表１５－４" xr:uid="{B14C17C8-8C36-4DBB-9375-DF8A58D01EBA}"/>
    <hyperlink ref="C38:D38" location="'表15-5'!A1" display="表１５－５" xr:uid="{02F2CF58-CB25-4759-A10F-D14E6F0B0281}"/>
    <hyperlink ref="C39:D39" location="'表15-6'!A1" display="表１５－６" xr:uid="{D2EFBF9A-EDA5-47C3-920D-F410439BC669}"/>
    <hyperlink ref="C28:C29" location="表12!A1" display="表１２" xr:uid="{8465769B-E65D-4E85-8902-05707ACC19FE}"/>
    <hyperlink ref="D28:D29" location="表12!A1" display="表１２" xr:uid="{A72E77FF-084C-4754-8DF9-8FAB02CF57EA}"/>
    <hyperlink ref="C28:D28" location="'表12-2'!A1" display="表１２－２" xr:uid="{F2E5DA60-DC01-427F-94D7-EF3BF18746B4}"/>
    <hyperlink ref="C29:D29" location="'表12-3'!A1" display="表１２－３" xr:uid="{ED30CBF3-7023-4529-82F0-770D7A5F7705}"/>
    <hyperlink ref="C12:D12" location="'表5-1'!A1" display="表５－１" xr:uid="{F253ED1D-8C24-4DD5-8AAA-2D3978910041}"/>
    <hyperlink ref="C13:D13" location="'表5-2'!A1" display="表５－２" xr:uid="{6BCEA124-B441-44DB-B537-B8BCAAFFB02A}"/>
    <hyperlink ref="C14:D14" location="'表5-2'!A1" display="表５－２" xr:uid="{B9387BAD-2EAF-45C7-A7EE-3FBBC7E57D90}"/>
    <hyperlink ref="C15:D15" location="'表5-2'!A1" display="表５－２" xr:uid="{DB5C0847-2FDA-4769-9E8F-9F34D434475E}"/>
    <hyperlink ref="C16" location="'表5-7'!A1" display="表５－７" xr:uid="{FF2F49AE-A6EB-4E74-AB50-F2EED19C7FC5}"/>
    <hyperlink ref="D16" location="'表5-7'!A1" display="平均勤続年数の状況" xr:uid="{B6649640-1D37-4A72-BD9C-72563249FA51}"/>
    <hyperlink ref="C12" location="'表5-3'!A1" display="表５－３" xr:uid="{31E29444-0EB9-407C-AD69-1B4073C7C850}"/>
    <hyperlink ref="D12" location="'表5-3'!A1" display="新たに管理職となった女性の状況" xr:uid="{75DD719A-FDD9-4E7C-8454-0590A9165FDB}"/>
    <hyperlink ref="C13" location="'表5-4'!A1" display="表５－４" xr:uid="{CB43F50C-CA2E-447A-9C1A-F79A96997DED}"/>
    <hyperlink ref="D13" location="'表5-4'!A1" display="新たにリーダーとなった女性の状況" xr:uid="{D759D3F3-73C9-4289-8AFE-E36DCDC1813C}"/>
    <hyperlink ref="C14" location="'表5-5 '!A1" display="表５－５" xr:uid="{16976E58-CAAA-4C7D-9DB7-7CD289D51DD2}"/>
    <hyperlink ref="D14" location="'表5-5 '!A1" display="女性管理職およびリーダーを増やすための方法" xr:uid="{DD4DF989-7A8F-4A9F-B2CF-3CFB90B1F642}"/>
    <hyperlink ref="C15" location="'表5-6'!A1" display="表５－６" xr:uid="{6B05C44A-3444-4721-BEEA-A6B413818E97}"/>
    <hyperlink ref="D15" location="'表5-6'!A1" display="女性管理職およびリーダーが少ない理由" xr:uid="{5A48897B-AF86-4017-81AC-0587D8C149D7}"/>
    <hyperlink ref="C26" location="表12!A1" display="表12!A1" xr:uid="{0AD78221-0FC5-420C-9511-7A4D85678130}"/>
    <hyperlink ref="D26" location="表12!A1" display="表12!A1" xr:uid="{BC47001A-AA5B-4BCF-A0DF-E013AF359BCE}"/>
    <hyperlink ref="D27" location="'表12-1'!A1" display="非正規従業員の正規従業員への転換実績（パートタイム労働者）" xr:uid="{B7BED396-0A1E-4D27-8457-BCC2DE3BE463}"/>
    <hyperlink ref="D28" location="'表12-2'!A1" display="非正規従業員の正規従業員への転換実績（派遣労働者）" xr:uid="{729C8133-0E65-48BE-AEC0-3631F2512A25}"/>
    <hyperlink ref="C28" location="'表12-2'!A1" display="表１２－２" xr:uid="{2C2B954E-CC52-4343-BE1C-DEEEC7459A30}"/>
    <hyperlink ref="C29" location="'表12-3'!A1" display="表１２－３" xr:uid="{02CAB836-8887-4E20-9001-2EE91E7EE8B9}"/>
  </hyperlink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929F-F3AC-40E0-AF5A-158E68C400F4}">
  <sheetPr>
    <tabColor rgb="FF00B0F0"/>
  </sheetPr>
  <dimension ref="A2:S96"/>
  <sheetViews>
    <sheetView view="pageBreakPreview" zoomScaleNormal="100" zoomScaleSheetLayoutView="100" workbookViewId="0"/>
  </sheetViews>
  <sheetFormatPr defaultColWidth="9" defaultRowHeight="13.2" x14ac:dyDescent="0.2"/>
  <cols>
    <col min="1" max="1" width="8.6640625" style="11" customWidth="1"/>
    <col min="2" max="2" width="4.6640625" style="11" customWidth="1"/>
    <col min="3" max="3" width="17.109375" style="9" customWidth="1"/>
    <col min="4" max="4" width="7.88671875" style="9" customWidth="1"/>
    <col min="5" max="15" width="8.109375" style="9" customWidth="1"/>
    <col min="16" max="16" width="7.6640625" style="9" customWidth="1"/>
    <col min="17" max="22" width="8.6640625" style="9" customWidth="1"/>
    <col min="23" max="42" width="4.6640625" style="9" customWidth="1"/>
    <col min="43" max="16384" width="9" style="9"/>
  </cols>
  <sheetData>
    <row r="2" spans="2:19" ht="17.100000000000001" customHeight="1" x14ac:dyDescent="0.2">
      <c r="B2" s="8" t="s">
        <v>177</v>
      </c>
    </row>
    <row r="3" spans="2:19" ht="18" customHeight="1" x14ac:dyDescent="0.2">
      <c r="B3" s="9"/>
    </row>
    <row r="4" spans="2:19" ht="15" customHeight="1" x14ac:dyDescent="0.2">
      <c r="B4" s="9"/>
      <c r="J4" s="10"/>
      <c r="K4" s="10" t="s">
        <v>178</v>
      </c>
    </row>
    <row r="5" spans="2:19" ht="15" customHeight="1" x14ac:dyDescent="0.2">
      <c r="B5" s="9"/>
      <c r="J5" s="10"/>
      <c r="K5" s="10" t="s">
        <v>179</v>
      </c>
    </row>
    <row r="6" spans="2:19" ht="15" customHeight="1" x14ac:dyDescent="0.2">
      <c r="B6" s="9"/>
      <c r="J6" s="10"/>
      <c r="K6" s="10" t="s">
        <v>180</v>
      </c>
    </row>
    <row r="7" spans="2:19" ht="15" customHeight="1" x14ac:dyDescent="0.2">
      <c r="B7" s="9"/>
      <c r="J7" s="10"/>
      <c r="K7" s="10" t="s">
        <v>181</v>
      </c>
    </row>
    <row r="8" spans="2:19" ht="13.8" thickBot="1" x14ac:dyDescent="0.25">
      <c r="O8" s="12"/>
      <c r="P8" s="12" t="s">
        <v>182</v>
      </c>
    </row>
    <row r="9" spans="2:19" ht="15" customHeight="1" x14ac:dyDescent="0.2">
      <c r="B9" s="13"/>
      <c r="C9" s="13"/>
      <c r="D9" s="14" t="s">
        <v>183</v>
      </c>
      <c r="E9" s="15" t="s">
        <v>184</v>
      </c>
      <c r="F9" s="16"/>
      <c r="G9" s="16"/>
      <c r="H9" s="16"/>
      <c r="I9" s="17"/>
      <c r="J9" s="17"/>
      <c r="K9" s="17"/>
      <c r="L9" s="16"/>
      <c r="M9" s="16"/>
      <c r="N9" s="18"/>
      <c r="O9" s="19" t="s">
        <v>185</v>
      </c>
      <c r="P9" s="19" t="s">
        <v>186</v>
      </c>
    </row>
    <row r="10" spans="2:19" ht="15" customHeight="1" x14ac:dyDescent="0.2">
      <c r="B10" s="13"/>
      <c r="C10" s="13"/>
      <c r="D10" s="20"/>
      <c r="E10" s="21"/>
      <c r="F10" s="22" t="s">
        <v>187</v>
      </c>
      <c r="G10" s="22" t="s">
        <v>188</v>
      </c>
      <c r="H10" s="22" t="s">
        <v>189</v>
      </c>
      <c r="I10" s="22" t="s">
        <v>190</v>
      </c>
      <c r="J10" s="23" t="s">
        <v>191</v>
      </c>
      <c r="K10" s="23" t="s">
        <v>192</v>
      </c>
      <c r="L10" s="22" t="s">
        <v>193</v>
      </c>
      <c r="M10" s="24" t="s">
        <v>194</v>
      </c>
      <c r="N10" s="14" t="s">
        <v>195</v>
      </c>
      <c r="O10" s="25"/>
      <c r="P10" s="25"/>
    </row>
    <row r="11" spans="2:19" ht="10.5" customHeight="1" x14ac:dyDescent="0.2">
      <c r="B11" s="13"/>
      <c r="C11" s="13"/>
      <c r="D11" s="20"/>
      <c r="E11" s="21"/>
      <c r="F11" s="26"/>
      <c r="G11" s="26"/>
      <c r="H11" s="26"/>
      <c r="I11" s="26"/>
      <c r="J11" s="27"/>
      <c r="K11" s="27"/>
      <c r="L11" s="26"/>
      <c r="M11" s="28"/>
      <c r="N11" s="20"/>
      <c r="O11" s="25"/>
      <c r="P11" s="25"/>
    </row>
    <row r="12" spans="2:19" ht="68.25" customHeight="1" x14ac:dyDescent="0.2">
      <c r="B12" s="13"/>
      <c r="C12" s="13"/>
      <c r="D12" s="29"/>
      <c r="E12" s="30"/>
      <c r="F12" s="31"/>
      <c r="G12" s="31"/>
      <c r="H12" s="31"/>
      <c r="I12" s="31"/>
      <c r="J12" s="32"/>
      <c r="K12" s="32"/>
      <c r="L12" s="31"/>
      <c r="M12" s="33"/>
      <c r="N12" s="29"/>
      <c r="O12" s="34"/>
      <c r="P12" s="34"/>
      <c r="R12" s="9" t="s">
        <v>196</v>
      </c>
      <c r="S12" s="35" t="s">
        <v>197</v>
      </c>
    </row>
    <row r="13" spans="2:19" ht="18.899999999999999" customHeight="1" x14ac:dyDescent="0.2">
      <c r="B13" s="36" t="s">
        <v>198</v>
      </c>
      <c r="C13" s="37"/>
      <c r="D13" s="38">
        <f>D16+D19+D22+D25+D28+D31</f>
        <v>427</v>
      </c>
      <c r="E13" s="39">
        <f>E16+E19+E22+E25+E28+E31</f>
        <v>273</v>
      </c>
      <c r="F13" s="40">
        <f t="shared" ref="F13:N13" si="0">F16+F19+F22+F25+F28+F31</f>
        <v>245</v>
      </c>
      <c r="G13" s="40">
        <f t="shared" si="0"/>
        <v>41</v>
      </c>
      <c r="H13" s="40">
        <f t="shared" si="0"/>
        <v>138</v>
      </c>
      <c r="I13" s="40">
        <f t="shared" si="0"/>
        <v>190</v>
      </c>
      <c r="J13" s="40">
        <f>J16+J19+J22+J25+J28+J31</f>
        <v>39</v>
      </c>
      <c r="K13" s="40">
        <f t="shared" si="0"/>
        <v>17</v>
      </c>
      <c r="L13" s="40">
        <f t="shared" si="0"/>
        <v>11</v>
      </c>
      <c r="M13" s="40">
        <f t="shared" si="0"/>
        <v>57</v>
      </c>
      <c r="N13" s="41">
        <f t="shared" si="0"/>
        <v>11</v>
      </c>
      <c r="O13" s="42">
        <f>O16+O19+O22+O25+O28+O31</f>
        <v>121</v>
      </c>
      <c r="P13" s="42">
        <f>P16+P19+P22+P25+P28+P31</f>
        <v>33</v>
      </c>
      <c r="R13" s="9">
        <f>E13+O13+P13</f>
        <v>427</v>
      </c>
      <c r="S13" s="43">
        <f>D13-R13</f>
        <v>0</v>
      </c>
    </row>
    <row r="14" spans="2:19" ht="18.899999999999999" customHeight="1" x14ac:dyDescent="0.2">
      <c r="B14" s="44"/>
      <c r="C14" s="45"/>
      <c r="D14" s="46"/>
      <c r="E14" s="47">
        <f>E13/D13</f>
        <v>0.63934426229508201</v>
      </c>
      <c r="F14" s="48">
        <f>F13/D13</f>
        <v>0.57377049180327866</v>
      </c>
      <c r="G14" s="48">
        <f>G13/D13</f>
        <v>9.6018735362997654E-2</v>
      </c>
      <c r="H14" s="48">
        <f>H13/D13</f>
        <v>0.3231850117096019</v>
      </c>
      <c r="I14" s="48">
        <f>I13/D13</f>
        <v>0.44496487119437939</v>
      </c>
      <c r="J14" s="48">
        <f>J13/D13</f>
        <v>9.1334894613583142E-2</v>
      </c>
      <c r="K14" s="48">
        <f>K13/D13</f>
        <v>3.9812646370023422E-2</v>
      </c>
      <c r="L14" s="48">
        <f>L13/D13</f>
        <v>2.576112412177986E-2</v>
      </c>
      <c r="M14" s="48">
        <f>M13/D13</f>
        <v>0.13348946135831383</v>
      </c>
      <c r="N14" s="49">
        <f>N13/D13</f>
        <v>2.576112412177986E-2</v>
      </c>
      <c r="O14" s="50">
        <f>O13/D13</f>
        <v>0.28337236533957844</v>
      </c>
      <c r="P14" s="50">
        <f>P13/D13</f>
        <v>7.7283372365339581E-2</v>
      </c>
      <c r="R14" s="51">
        <f>SUM(E14,O14:P14)</f>
        <v>1</v>
      </c>
      <c r="S14" s="43">
        <f>1-R14</f>
        <v>0</v>
      </c>
    </row>
    <row r="15" spans="2:19" ht="18.899999999999999" customHeight="1" thickBot="1" x14ac:dyDescent="0.25">
      <c r="B15" s="52"/>
      <c r="C15" s="53"/>
      <c r="D15" s="54"/>
      <c r="E15" s="55"/>
      <c r="F15" s="56">
        <f>F13/E13</f>
        <v>0.89743589743589747</v>
      </c>
      <c r="G15" s="56">
        <f>G13/E13</f>
        <v>0.15018315018315018</v>
      </c>
      <c r="H15" s="56">
        <f>H13/E13</f>
        <v>0.50549450549450547</v>
      </c>
      <c r="I15" s="56">
        <f>I13/E13</f>
        <v>0.69597069597069594</v>
      </c>
      <c r="J15" s="56">
        <f>J13/E13</f>
        <v>0.14285714285714285</v>
      </c>
      <c r="K15" s="56">
        <f>K13/E13</f>
        <v>6.2271062271062272E-2</v>
      </c>
      <c r="L15" s="56">
        <f>L13/E13</f>
        <v>4.0293040293040296E-2</v>
      </c>
      <c r="M15" s="56">
        <f>M13/E13</f>
        <v>0.2087912087912088</v>
      </c>
      <c r="N15" s="57">
        <f>N13/E13</f>
        <v>4.0293040293040296E-2</v>
      </c>
      <c r="O15" s="58"/>
      <c r="P15" s="58"/>
      <c r="R15" s="51"/>
    </row>
    <row r="16" spans="2:19" ht="18.899999999999999" customHeight="1" thickTop="1" x14ac:dyDescent="0.2">
      <c r="B16" s="59" t="s">
        <v>199</v>
      </c>
      <c r="C16" s="60" t="s">
        <v>200</v>
      </c>
      <c r="D16" s="61">
        <v>49</v>
      </c>
      <c r="E16" s="62">
        <f>D16-O16-P16</f>
        <v>29</v>
      </c>
      <c r="F16" s="63">
        <v>23</v>
      </c>
      <c r="G16" s="63">
        <v>3</v>
      </c>
      <c r="H16" s="63">
        <v>16</v>
      </c>
      <c r="I16" s="63">
        <v>20</v>
      </c>
      <c r="J16" s="63">
        <v>6</v>
      </c>
      <c r="K16" s="63">
        <v>0</v>
      </c>
      <c r="L16" s="63">
        <v>0</v>
      </c>
      <c r="M16" s="63">
        <v>8</v>
      </c>
      <c r="N16" s="64">
        <v>1</v>
      </c>
      <c r="O16" s="65">
        <v>15</v>
      </c>
      <c r="P16" s="65">
        <v>5</v>
      </c>
      <c r="R16" s="9">
        <f>E16+O16+P16</f>
        <v>49</v>
      </c>
      <c r="S16" s="43">
        <f t="shared" ref="S16" si="1">D16-R16</f>
        <v>0</v>
      </c>
    </row>
    <row r="17" spans="2:19" ht="18.899999999999999" customHeight="1" x14ac:dyDescent="0.2">
      <c r="B17" s="66"/>
      <c r="C17" s="67"/>
      <c r="D17" s="68"/>
      <c r="E17" s="47">
        <f>E16/D16</f>
        <v>0.59183673469387754</v>
      </c>
      <c r="F17" s="48">
        <f>F16/D16</f>
        <v>0.46938775510204084</v>
      </c>
      <c r="G17" s="48">
        <f>G16/D16</f>
        <v>6.1224489795918366E-2</v>
      </c>
      <c r="H17" s="48">
        <f>H16/D16</f>
        <v>0.32653061224489793</v>
      </c>
      <c r="I17" s="48">
        <f>I16/D16</f>
        <v>0.40816326530612246</v>
      </c>
      <c r="J17" s="48">
        <f>J16/D16</f>
        <v>0.12244897959183673</v>
      </c>
      <c r="K17" s="48">
        <f>K16/D16</f>
        <v>0</v>
      </c>
      <c r="L17" s="48">
        <f>L16/D16</f>
        <v>0</v>
      </c>
      <c r="M17" s="48">
        <f>M16/D16</f>
        <v>0.16326530612244897</v>
      </c>
      <c r="N17" s="49">
        <f>N16/D16</f>
        <v>2.0408163265306121E-2</v>
      </c>
      <c r="O17" s="50">
        <f>O16/D16</f>
        <v>0.30612244897959184</v>
      </c>
      <c r="P17" s="50">
        <f>P16/D16</f>
        <v>0.10204081632653061</v>
      </c>
      <c r="R17" s="51">
        <f t="shared" ref="R17" si="2">SUM(E17,O17:P17)</f>
        <v>1</v>
      </c>
      <c r="S17" s="43">
        <f t="shared" ref="S17" si="3">1-R17</f>
        <v>0</v>
      </c>
    </row>
    <row r="18" spans="2:19" ht="18.899999999999999" customHeight="1" x14ac:dyDescent="0.2">
      <c r="B18" s="66"/>
      <c r="C18" s="69"/>
      <c r="D18" s="70"/>
      <c r="E18" s="71"/>
      <c r="F18" s="72">
        <f>F16/E16</f>
        <v>0.7931034482758621</v>
      </c>
      <c r="G18" s="72">
        <f>G16/E16</f>
        <v>0.10344827586206896</v>
      </c>
      <c r="H18" s="72">
        <f>H16/E16</f>
        <v>0.55172413793103448</v>
      </c>
      <c r="I18" s="72">
        <f>I16/E16</f>
        <v>0.68965517241379315</v>
      </c>
      <c r="J18" s="72">
        <f>J16/E16</f>
        <v>0.20689655172413793</v>
      </c>
      <c r="K18" s="72">
        <f>K16/E16</f>
        <v>0</v>
      </c>
      <c r="L18" s="72">
        <f>L16/E16</f>
        <v>0</v>
      </c>
      <c r="M18" s="72">
        <f>M16/E16</f>
        <v>0.27586206896551724</v>
      </c>
      <c r="N18" s="73">
        <f>N16/E16</f>
        <v>3.4482758620689655E-2</v>
      </c>
      <c r="O18" s="74"/>
      <c r="P18" s="74"/>
      <c r="R18" s="51"/>
    </row>
    <row r="19" spans="2:19" ht="18.899999999999999" customHeight="1" x14ac:dyDescent="0.2">
      <c r="B19" s="66"/>
      <c r="C19" s="75" t="s">
        <v>201</v>
      </c>
      <c r="D19" s="76">
        <v>87</v>
      </c>
      <c r="E19" s="62">
        <f>D19-O19-P19</f>
        <v>57</v>
      </c>
      <c r="F19" s="77">
        <v>54</v>
      </c>
      <c r="G19" s="77">
        <v>8</v>
      </c>
      <c r="H19" s="77">
        <v>28</v>
      </c>
      <c r="I19" s="77">
        <v>40</v>
      </c>
      <c r="J19" s="77">
        <v>8</v>
      </c>
      <c r="K19" s="77">
        <v>1</v>
      </c>
      <c r="L19" s="77">
        <v>4</v>
      </c>
      <c r="M19" s="77">
        <v>14</v>
      </c>
      <c r="N19" s="78">
        <v>3</v>
      </c>
      <c r="O19" s="79">
        <v>24</v>
      </c>
      <c r="P19" s="79">
        <v>6</v>
      </c>
      <c r="R19" s="9">
        <f t="shared" ref="R19" si="4">E19+O19+P19</f>
        <v>87</v>
      </c>
      <c r="S19" s="43">
        <f t="shared" ref="S19" si="5">D19-R19</f>
        <v>0</v>
      </c>
    </row>
    <row r="20" spans="2:19" ht="18.899999999999999" customHeight="1" x14ac:dyDescent="0.2">
      <c r="B20" s="66"/>
      <c r="C20" s="67"/>
      <c r="D20" s="68"/>
      <c r="E20" s="47">
        <f t="shared" ref="E20" si="6">E19/D19</f>
        <v>0.65517241379310343</v>
      </c>
      <c r="F20" s="48">
        <f t="shared" ref="F20" si="7">F19/D19</f>
        <v>0.62068965517241381</v>
      </c>
      <c r="G20" s="48">
        <f t="shared" ref="G20" si="8">G19/D19</f>
        <v>9.1954022988505746E-2</v>
      </c>
      <c r="H20" s="48">
        <f t="shared" ref="H20" si="9">H19/D19</f>
        <v>0.32183908045977011</v>
      </c>
      <c r="I20" s="48">
        <f t="shared" ref="I20" si="10">I19/D19</f>
        <v>0.45977011494252873</v>
      </c>
      <c r="J20" s="48">
        <f t="shared" ref="J20" si="11">J19/D19</f>
        <v>9.1954022988505746E-2</v>
      </c>
      <c r="K20" s="48">
        <f t="shared" ref="K20" si="12">K19/D19</f>
        <v>1.1494252873563218E-2</v>
      </c>
      <c r="L20" s="48">
        <f t="shared" ref="L20" si="13">L19/D19</f>
        <v>4.5977011494252873E-2</v>
      </c>
      <c r="M20" s="48">
        <f t="shared" ref="M20" si="14">M19/D19</f>
        <v>0.16091954022988506</v>
      </c>
      <c r="N20" s="49">
        <f t="shared" ref="N20" si="15">N19/D19</f>
        <v>3.4482758620689655E-2</v>
      </c>
      <c r="O20" s="50">
        <f t="shared" ref="O20" si="16">O19/D19</f>
        <v>0.27586206896551724</v>
      </c>
      <c r="P20" s="50">
        <f>P19/D19</f>
        <v>6.8965517241379309E-2</v>
      </c>
      <c r="R20" s="51">
        <f t="shared" ref="R20" si="17">SUM(E20,O20:P20)</f>
        <v>1</v>
      </c>
      <c r="S20" s="43">
        <f t="shared" ref="S20" si="18">1-R20</f>
        <v>0</v>
      </c>
    </row>
    <row r="21" spans="2:19" ht="18.899999999999999" customHeight="1" x14ac:dyDescent="0.2">
      <c r="B21" s="66"/>
      <c r="C21" s="69"/>
      <c r="D21" s="80"/>
      <c r="E21" s="71"/>
      <c r="F21" s="72">
        <f t="shared" ref="F21" si="19">F19/E19</f>
        <v>0.94736842105263153</v>
      </c>
      <c r="G21" s="72">
        <f t="shared" ref="G21" si="20">G19/E19</f>
        <v>0.14035087719298245</v>
      </c>
      <c r="H21" s="72">
        <f t="shared" ref="H21" si="21">H19/E19</f>
        <v>0.49122807017543857</v>
      </c>
      <c r="I21" s="72">
        <f t="shared" ref="I21" si="22">I19/E19</f>
        <v>0.70175438596491224</v>
      </c>
      <c r="J21" s="72">
        <f t="shared" ref="J21" si="23">J19/E19</f>
        <v>0.14035087719298245</v>
      </c>
      <c r="K21" s="72">
        <f t="shared" ref="K21" si="24">K19/E19</f>
        <v>1.7543859649122806E-2</v>
      </c>
      <c r="L21" s="72">
        <f t="shared" ref="L21" si="25">L19/E19</f>
        <v>7.0175438596491224E-2</v>
      </c>
      <c r="M21" s="72">
        <f t="shared" ref="M21" si="26">M19/E19</f>
        <v>0.24561403508771928</v>
      </c>
      <c r="N21" s="73">
        <f t="shared" ref="N21" si="27">N19/E19</f>
        <v>5.2631578947368418E-2</v>
      </c>
      <c r="O21" s="74"/>
      <c r="P21" s="74"/>
      <c r="R21" s="51"/>
    </row>
    <row r="22" spans="2:19" ht="18.899999999999999" customHeight="1" x14ac:dyDescent="0.2">
      <c r="B22" s="66"/>
      <c r="C22" s="75" t="s">
        <v>202</v>
      </c>
      <c r="D22" s="81">
        <v>25</v>
      </c>
      <c r="E22" s="62">
        <f t="shared" ref="E22" si="28">D22-O22-P22</f>
        <v>18</v>
      </c>
      <c r="F22" s="77">
        <v>15</v>
      </c>
      <c r="G22" s="77">
        <v>3</v>
      </c>
      <c r="H22" s="77">
        <v>10</v>
      </c>
      <c r="I22" s="77">
        <v>13</v>
      </c>
      <c r="J22" s="77">
        <v>7</v>
      </c>
      <c r="K22" s="77">
        <v>0</v>
      </c>
      <c r="L22" s="77">
        <v>2</v>
      </c>
      <c r="M22" s="77">
        <v>6</v>
      </c>
      <c r="N22" s="78">
        <v>1</v>
      </c>
      <c r="O22" s="79">
        <v>6</v>
      </c>
      <c r="P22" s="79">
        <v>1</v>
      </c>
      <c r="R22" s="9">
        <f t="shared" ref="R22" si="29">E22+O22+P22</f>
        <v>25</v>
      </c>
      <c r="S22" s="43">
        <f t="shared" ref="S22" si="30">D22-R22</f>
        <v>0</v>
      </c>
    </row>
    <row r="23" spans="2:19" ht="18.899999999999999" customHeight="1" x14ac:dyDescent="0.2">
      <c r="B23" s="66"/>
      <c r="C23" s="67"/>
      <c r="D23" s="68"/>
      <c r="E23" s="47">
        <f t="shared" ref="E23" si="31">E22/D22</f>
        <v>0.72</v>
      </c>
      <c r="F23" s="48">
        <f t="shared" ref="F23" si="32">F22/D22</f>
        <v>0.6</v>
      </c>
      <c r="G23" s="48">
        <f t="shared" ref="G23" si="33">G22/D22</f>
        <v>0.12</v>
      </c>
      <c r="H23" s="48">
        <f t="shared" ref="H23" si="34">H22/D22</f>
        <v>0.4</v>
      </c>
      <c r="I23" s="48">
        <f t="shared" ref="I23" si="35">I22/D22</f>
        <v>0.52</v>
      </c>
      <c r="J23" s="48">
        <f t="shared" ref="J23" si="36">J22/D22</f>
        <v>0.28000000000000003</v>
      </c>
      <c r="K23" s="48">
        <f t="shared" ref="K23" si="37">K22/D22</f>
        <v>0</v>
      </c>
      <c r="L23" s="48">
        <f t="shared" ref="L23" si="38">L22/D22</f>
        <v>0.08</v>
      </c>
      <c r="M23" s="48">
        <f>M22/D22</f>
        <v>0.24</v>
      </c>
      <c r="N23" s="82">
        <f>N22/E22</f>
        <v>5.5555555555555552E-2</v>
      </c>
      <c r="O23" s="50">
        <f t="shared" ref="O23" si="39">O22/D22</f>
        <v>0.24</v>
      </c>
      <c r="P23" s="50">
        <f>P22/D22</f>
        <v>0.04</v>
      </c>
      <c r="R23" s="51">
        <f t="shared" ref="R23" si="40">SUM(E23,O23:P23)</f>
        <v>1</v>
      </c>
      <c r="S23" s="43">
        <f t="shared" ref="S23" si="41">1-R23</f>
        <v>0</v>
      </c>
    </row>
    <row r="24" spans="2:19" ht="18.899999999999999" customHeight="1" x14ac:dyDescent="0.2">
      <c r="B24" s="66"/>
      <c r="C24" s="69"/>
      <c r="D24" s="80"/>
      <c r="E24" s="71"/>
      <c r="F24" s="72">
        <f t="shared" ref="F24" si="42">F22/E22</f>
        <v>0.83333333333333337</v>
      </c>
      <c r="G24" s="72">
        <f t="shared" ref="G24" si="43">G22/E22</f>
        <v>0.16666666666666666</v>
      </c>
      <c r="H24" s="72">
        <f t="shared" ref="H24" si="44">H22/E22</f>
        <v>0.55555555555555558</v>
      </c>
      <c r="I24" s="72">
        <f t="shared" ref="I24" si="45">I22/E22</f>
        <v>0.72222222222222221</v>
      </c>
      <c r="J24" s="72">
        <f t="shared" ref="J24" si="46">J22/E22</f>
        <v>0.3888888888888889</v>
      </c>
      <c r="K24" s="72">
        <f t="shared" ref="K24" si="47">K22/E22</f>
        <v>0</v>
      </c>
      <c r="L24" s="72">
        <f t="shared" ref="L24" si="48">L22/E22</f>
        <v>0.1111111111111111</v>
      </c>
      <c r="M24" s="72">
        <f t="shared" ref="M24" si="49">M22/E22</f>
        <v>0.33333333333333331</v>
      </c>
      <c r="N24" s="73">
        <f t="shared" ref="N24" si="50">N22/E22</f>
        <v>5.5555555555555552E-2</v>
      </c>
      <c r="O24" s="74"/>
      <c r="P24" s="74"/>
      <c r="R24" s="51"/>
    </row>
    <row r="25" spans="2:19" ht="18.899999999999999" customHeight="1" x14ac:dyDescent="0.2">
      <c r="B25" s="66"/>
      <c r="C25" s="75" t="s">
        <v>203</v>
      </c>
      <c r="D25" s="81">
        <v>82</v>
      </c>
      <c r="E25" s="62">
        <f t="shared" ref="E25" si="51">D25-O25-P25</f>
        <v>47</v>
      </c>
      <c r="F25" s="77">
        <v>36</v>
      </c>
      <c r="G25" s="77">
        <v>11</v>
      </c>
      <c r="H25" s="77">
        <v>25</v>
      </c>
      <c r="I25" s="77">
        <v>28</v>
      </c>
      <c r="J25" s="77">
        <v>9</v>
      </c>
      <c r="K25" s="77">
        <v>2</v>
      </c>
      <c r="L25" s="77">
        <v>0</v>
      </c>
      <c r="M25" s="77">
        <v>8</v>
      </c>
      <c r="N25" s="78">
        <v>1</v>
      </c>
      <c r="O25" s="79">
        <v>27</v>
      </c>
      <c r="P25" s="79">
        <v>8</v>
      </c>
      <c r="R25" s="9">
        <f t="shared" ref="R25" si="52">E25+O25+P25</f>
        <v>82</v>
      </c>
      <c r="S25" s="43">
        <f t="shared" ref="S25" si="53">D25-R25</f>
        <v>0</v>
      </c>
    </row>
    <row r="26" spans="2:19" ht="18.899999999999999" customHeight="1" x14ac:dyDescent="0.2">
      <c r="B26" s="66"/>
      <c r="C26" s="67"/>
      <c r="D26" s="68"/>
      <c r="E26" s="47">
        <f t="shared" ref="E26" si="54">E25/D25</f>
        <v>0.57317073170731703</v>
      </c>
      <c r="F26" s="48">
        <f t="shared" ref="F26" si="55">F25/D25</f>
        <v>0.43902439024390244</v>
      </c>
      <c r="G26" s="48">
        <f t="shared" ref="G26" si="56">G25/D25</f>
        <v>0.13414634146341464</v>
      </c>
      <c r="H26" s="48">
        <f t="shared" ref="H26" si="57">H25/D25</f>
        <v>0.3048780487804878</v>
      </c>
      <c r="I26" s="48">
        <f t="shared" ref="I26" si="58">I25/D25</f>
        <v>0.34146341463414637</v>
      </c>
      <c r="J26" s="48">
        <f t="shared" ref="J26" si="59">J25/D25</f>
        <v>0.10975609756097561</v>
      </c>
      <c r="K26" s="48">
        <f t="shared" ref="K26" si="60">K25/D25</f>
        <v>2.4390243902439025E-2</v>
      </c>
      <c r="L26" s="48">
        <f t="shared" ref="L26" si="61">L25/D25</f>
        <v>0</v>
      </c>
      <c r="M26" s="48">
        <f t="shared" ref="M26" si="62">M25/D25</f>
        <v>9.7560975609756101E-2</v>
      </c>
      <c r="N26" s="49">
        <f t="shared" ref="N26" si="63">N25/D25</f>
        <v>1.2195121951219513E-2</v>
      </c>
      <c r="O26" s="50">
        <f t="shared" ref="O26" si="64">O25/D25</f>
        <v>0.32926829268292684</v>
      </c>
      <c r="P26" s="50">
        <f>P25/D25</f>
        <v>9.7560975609756101E-2</v>
      </c>
      <c r="R26" s="51">
        <f t="shared" ref="R26" si="65">SUM(E26,O26:P26)</f>
        <v>0.99999999999999989</v>
      </c>
      <c r="S26" s="43">
        <f t="shared" ref="S26" si="66">1-R26</f>
        <v>0</v>
      </c>
    </row>
    <row r="27" spans="2:19" ht="18.899999999999999" customHeight="1" x14ac:dyDescent="0.2">
      <c r="B27" s="66"/>
      <c r="C27" s="69"/>
      <c r="D27" s="80"/>
      <c r="E27" s="71"/>
      <c r="F27" s="72">
        <f t="shared" ref="F27" si="67">F25/E25</f>
        <v>0.76595744680851063</v>
      </c>
      <c r="G27" s="72">
        <f t="shared" ref="G27" si="68">G25/E25</f>
        <v>0.23404255319148937</v>
      </c>
      <c r="H27" s="72">
        <f t="shared" ref="H27" si="69">H25/E25</f>
        <v>0.53191489361702127</v>
      </c>
      <c r="I27" s="72">
        <f t="shared" ref="I27" si="70">I25/E25</f>
        <v>0.5957446808510638</v>
      </c>
      <c r="J27" s="72">
        <f t="shared" ref="J27" si="71">J25/E25</f>
        <v>0.19148936170212766</v>
      </c>
      <c r="K27" s="72">
        <f t="shared" ref="K27" si="72">K25/E25</f>
        <v>4.2553191489361701E-2</v>
      </c>
      <c r="L27" s="72">
        <f t="shared" ref="L27" si="73">L25/E25</f>
        <v>0</v>
      </c>
      <c r="M27" s="72">
        <f t="shared" ref="M27" si="74">M25/E25</f>
        <v>0.1702127659574468</v>
      </c>
      <c r="N27" s="73">
        <f t="shared" ref="N27" si="75">N25/E25</f>
        <v>2.1276595744680851E-2</v>
      </c>
      <c r="O27" s="74"/>
      <c r="P27" s="74"/>
      <c r="R27" s="51"/>
    </row>
    <row r="28" spans="2:19" ht="18.899999999999999" customHeight="1" x14ac:dyDescent="0.2">
      <c r="B28" s="66"/>
      <c r="C28" s="75" t="s">
        <v>204</v>
      </c>
      <c r="D28" s="81">
        <v>8</v>
      </c>
      <c r="E28" s="39">
        <f t="shared" ref="E28" si="76">D28-O28-P28</f>
        <v>7</v>
      </c>
      <c r="F28" s="40">
        <v>7</v>
      </c>
      <c r="G28" s="40">
        <v>0</v>
      </c>
      <c r="H28" s="40">
        <v>3</v>
      </c>
      <c r="I28" s="40">
        <v>5</v>
      </c>
      <c r="J28" s="40">
        <v>0</v>
      </c>
      <c r="K28" s="40">
        <v>0</v>
      </c>
      <c r="L28" s="40">
        <v>0</v>
      </c>
      <c r="M28" s="40">
        <v>1</v>
      </c>
      <c r="N28" s="41">
        <v>0</v>
      </c>
      <c r="O28" s="42">
        <v>1</v>
      </c>
      <c r="P28" s="42">
        <v>0</v>
      </c>
      <c r="R28" s="9">
        <f t="shared" ref="R28" si="77">E28+O28+P28</f>
        <v>8</v>
      </c>
      <c r="S28" s="43">
        <f t="shared" ref="S28" si="78">D28-R28</f>
        <v>0</v>
      </c>
    </row>
    <row r="29" spans="2:19" ht="18.899999999999999" customHeight="1" x14ac:dyDescent="0.2">
      <c r="B29" s="66"/>
      <c r="C29" s="67"/>
      <c r="D29" s="68"/>
      <c r="E29" s="47">
        <f t="shared" ref="E29" si="79">E28/D28</f>
        <v>0.875</v>
      </c>
      <c r="F29" s="48">
        <f t="shared" ref="F29" si="80">F28/D28</f>
        <v>0.875</v>
      </c>
      <c r="G29" s="48">
        <f t="shared" ref="G29" si="81">G28/D28</f>
        <v>0</v>
      </c>
      <c r="H29" s="48">
        <f t="shared" ref="H29" si="82">H28/D28</f>
        <v>0.375</v>
      </c>
      <c r="I29" s="48">
        <f t="shared" ref="I29" si="83">I28/D28</f>
        <v>0.625</v>
      </c>
      <c r="J29" s="48">
        <f t="shared" ref="J29" si="84">J28/D28</f>
        <v>0</v>
      </c>
      <c r="K29" s="48">
        <f t="shared" ref="K29" si="85">K28/D28</f>
        <v>0</v>
      </c>
      <c r="L29" s="48">
        <f t="shared" ref="L29" si="86">L28/D28</f>
        <v>0</v>
      </c>
      <c r="M29" s="48">
        <f t="shared" ref="M29" si="87">M28/D28</f>
        <v>0.125</v>
      </c>
      <c r="N29" s="49">
        <f t="shared" ref="N29" si="88">N28/D28</f>
        <v>0</v>
      </c>
      <c r="O29" s="50">
        <f t="shared" ref="O29" si="89">O28/D28</f>
        <v>0.125</v>
      </c>
      <c r="P29" s="50">
        <f t="shared" ref="P29" si="90">P28/D28</f>
        <v>0</v>
      </c>
      <c r="R29" s="51">
        <f t="shared" ref="R29" si="91">SUM(E29,O29:P29)</f>
        <v>1</v>
      </c>
      <c r="S29" s="43">
        <f t="shared" ref="S29" si="92">1-R29</f>
        <v>0</v>
      </c>
    </row>
    <row r="30" spans="2:19" ht="18.899999999999999" customHeight="1" x14ac:dyDescent="0.2">
      <c r="B30" s="66"/>
      <c r="C30" s="69"/>
      <c r="D30" s="80"/>
      <c r="E30" s="71"/>
      <c r="F30" s="72">
        <f t="shared" ref="F30" si="93">F28/E28</f>
        <v>1</v>
      </c>
      <c r="G30" s="72">
        <f t="shared" ref="G30" si="94">G28/E28</f>
        <v>0</v>
      </c>
      <c r="H30" s="72">
        <f t="shared" ref="H30" si="95">H28/E28</f>
        <v>0.42857142857142855</v>
      </c>
      <c r="I30" s="72">
        <f t="shared" ref="I30" si="96">I28/E28</f>
        <v>0.7142857142857143</v>
      </c>
      <c r="J30" s="72">
        <f t="shared" ref="J30" si="97">J28/E28</f>
        <v>0</v>
      </c>
      <c r="K30" s="72">
        <f t="shared" ref="K30" si="98">K28/E28</f>
        <v>0</v>
      </c>
      <c r="L30" s="72">
        <f t="shared" ref="L30" si="99">L28/E28</f>
        <v>0</v>
      </c>
      <c r="M30" s="72">
        <f t="shared" ref="M30" si="100">M28/E28</f>
        <v>0.14285714285714285</v>
      </c>
      <c r="N30" s="73">
        <f t="shared" ref="N30" si="101">N28/E28</f>
        <v>0</v>
      </c>
      <c r="O30" s="74"/>
      <c r="P30" s="74"/>
      <c r="R30" s="51"/>
    </row>
    <row r="31" spans="2:19" ht="18.899999999999999" customHeight="1" x14ac:dyDescent="0.2">
      <c r="B31" s="66"/>
      <c r="C31" s="75" t="s">
        <v>205</v>
      </c>
      <c r="D31" s="81">
        <v>176</v>
      </c>
      <c r="E31" s="62">
        <f t="shared" ref="E31" si="102">D31-O31-P31</f>
        <v>115</v>
      </c>
      <c r="F31" s="77">
        <v>110</v>
      </c>
      <c r="G31" s="77">
        <v>16</v>
      </c>
      <c r="H31" s="77">
        <v>56</v>
      </c>
      <c r="I31" s="77">
        <v>84</v>
      </c>
      <c r="J31" s="77">
        <v>9</v>
      </c>
      <c r="K31" s="77">
        <v>14</v>
      </c>
      <c r="L31" s="77">
        <v>5</v>
      </c>
      <c r="M31" s="77">
        <v>20</v>
      </c>
      <c r="N31" s="78">
        <v>5</v>
      </c>
      <c r="O31" s="79">
        <v>48</v>
      </c>
      <c r="P31" s="79">
        <v>13</v>
      </c>
      <c r="R31" s="9">
        <f t="shared" ref="R31" si="103">E31+O31+P31</f>
        <v>176</v>
      </c>
      <c r="S31" s="43">
        <f t="shared" ref="S31" si="104">D31-R31</f>
        <v>0</v>
      </c>
    </row>
    <row r="32" spans="2:19" ht="18.899999999999999" customHeight="1" x14ac:dyDescent="0.2">
      <c r="B32" s="66"/>
      <c r="C32" s="67"/>
      <c r="D32" s="68"/>
      <c r="E32" s="47">
        <f t="shared" ref="E32" si="105">E31/D31</f>
        <v>0.65340909090909094</v>
      </c>
      <c r="F32" s="48">
        <f t="shared" ref="F32" si="106">F31/D31</f>
        <v>0.625</v>
      </c>
      <c r="G32" s="48">
        <f t="shared" ref="G32" si="107">G31/D31</f>
        <v>9.0909090909090912E-2</v>
      </c>
      <c r="H32" s="48">
        <f t="shared" ref="H32" si="108">H31/D31</f>
        <v>0.31818181818181818</v>
      </c>
      <c r="I32" s="48">
        <f t="shared" ref="I32" si="109">I31/D31</f>
        <v>0.47727272727272729</v>
      </c>
      <c r="J32" s="48">
        <f t="shared" ref="J32" si="110">J31/D31</f>
        <v>5.113636363636364E-2</v>
      </c>
      <c r="K32" s="48">
        <f t="shared" ref="K32" si="111">K31/D31</f>
        <v>7.9545454545454544E-2</v>
      </c>
      <c r="L32" s="48">
        <f t="shared" ref="L32" si="112">L31/D31</f>
        <v>2.8409090909090908E-2</v>
      </c>
      <c r="M32" s="48">
        <f t="shared" ref="M32" si="113">M31/D31</f>
        <v>0.11363636363636363</v>
      </c>
      <c r="N32" s="49">
        <f t="shared" ref="N32" si="114">N31/D31</f>
        <v>2.8409090909090908E-2</v>
      </c>
      <c r="O32" s="50">
        <f t="shared" ref="O32" si="115">O31/D31</f>
        <v>0.27272727272727271</v>
      </c>
      <c r="P32" s="50">
        <f t="shared" ref="P32" si="116">P31/D31</f>
        <v>7.3863636363636367E-2</v>
      </c>
      <c r="R32" s="51">
        <f>SUM(E32,O32:P32)</f>
        <v>1</v>
      </c>
      <c r="S32" s="43">
        <f t="shared" ref="S32" si="117">1-R32</f>
        <v>0</v>
      </c>
    </row>
    <row r="33" spans="2:19" ht="18.899999999999999" customHeight="1" thickBot="1" x14ac:dyDescent="0.25">
      <c r="B33" s="83"/>
      <c r="C33" s="84"/>
      <c r="D33" s="85"/>
      <c r="E33" s="86"/>
      <c r="F33" s="87">
        <f t="shared" ref="F33" si="118">F31/E31</f>
        <v>0.95652173913043481</v>
      </c>
      <c r="G33" s="87">
        <f t="shared" ref="G33" si="119">G31/E31</f>
        <v>0.1391304347826087</v>
      </c>
      <c r="H33" s="87">
        <f t="shared" ref="H33" si="120">H31/E31</f>
        <v>0.48695652173913045</v>
      </c>
      <c r="I33" s="87">
        <f t="shared" ref="I33" si="121">I31/E31</f>
        <v>0.73043478260869565</v>
      </c>
      <c r="J33" s="87">
        <f t="shared" ref="J33" si="122">J31/E31</f>
        <v>7.8260869565217397E-2</v>
      </c>
      <c r="K33" s="87">
        <f t="shared" ref="K33" si="123">K31/E31</f>
        <v>0.12173913043478261</v>
      </c>
      <c r="L33" s="87">
        <f t="shared" ref="L33" si="124">L31/E31</f>
        <v>4.3478260869565216E-2</v>
      </c>
      <c r="M33" s="87">
        <f t="shared" ref="M33" si="125">M31/E31</f>
        <v>0.17391304347826086</v>
      </c>
      <c r="N33" s="88">
        <f t="shared" ref="N33" si="126">N31/E31</f>
        <v>4.3478260869565216E-2</v>
      </c>
      <c r="O33" s="89"/>
      <c r="P33" s="89"/>
      <c r="R33" s="51"/>
    </row>
    <row r="34" spans="2:19" ht="18.899999999999999" customHeight="1" thickTop="1" x14ac:dyDescent="0.2">
      <c r="B34" s="59" t="s">
        <v>206</v>
      </c>
      <c r="C34" s="60" t="s">
        <v>207</v>
      </c>
      <c r="D34" s="81">
        <v>106</v>
      </c>
      <c r="E34" s="62">
        <f>D34-O34-P34</f>
        <v>39</v>
      </c>
      <c r="F34" s="77">
        <v>32</v>
      </c>
      <c r="G34" s="77">
        <v>5</v>
      </c>
      <c r="H34" s="77">
        <v>23</v>
      </c>
      <c r="I34" s="77">
        <v>24</v>
      </c>
      <c r="J34" s="77">
        <v>4</v>
      </c>
      <c r="K34" s="77">
        <v>2</v>
      </c>
      <c r="L34" s="77">
        <v>2</v>
      </c>
      <c r="M34" s="77">
        <v>5</v>
      </c>
      <c r="N34" s="78">
        <v>2</v>
      </c>
      <c r="O34" s="79">
        <v>44</v>
      </c>
      <c r="P34" s="79">
        <v>23</v>
      </c>
      <c r="R34" s="9">
        <f t="shared" ref="R34" si="127">E34+O34+P34</f>
        <v>106</v>
      </c>
      <c r="S34" s="43">
        <f t="shared" ref="S34" si="128">D34-R34</f>
        <v>0</v>
      </c>
    </row>
    <row r="35" spans="2:19" ht="18.899999999999999" customHeight="1" x14ac:dyDescent="0.2">
      <c r="B35" s="66"/>
      <c r="C35" s="67"/>
      <c r="D35" s="68"/>
      <c r="E35" s="47">
        <f t="shared" ref="E35" si="129">E34/D34</f>
        <v>0.36792452830188677</v>
      </c>
      <c r="F35" s="48">
        <f t="shared" ref="F35" si="130">F34/D34</f>
        <v>0.30188679245283018</v>
      </c>
      <c r="G35" s="48">
        <f t="shared" ref="G35" si="131">G34/D34</f>
        <v>4.716981132075472E-2</v>
      </c>
      <c r="H35" s="48">
        <f t="shared" ref="H35" si="132">H34/D34</f>
        <v>0.21698113207547171</v>
      </c>
      <c r="I35" s="48">
        <f t="shared" ref="I35" si="133">I34/D34</f>
        <v>0.22641509433962265</v>
      </c>
      <c r="J35" s="48">
        <f t="shared" ref="J35" si="134">J34/D34</f>
        <v>3.7735849056603772E-2</v>
      </c>
      <c r="K35" s="48">
        <f t="shared" ref="K35" si="135">K34/D34</f>
        <v>1.8867924528301886E-2</v>
      </c>
      <c r="L35" s="48">
        <f t="shared" ref="L35" si="136">L34/D34</f>
        <v>1.8867924528301886E-2</v>
      </c>
      <c r="M35" s="48">
        <f t="shared" ref="M35" si="137">M34/D34</f>
        <v>4.716981132075472E-2</v>
      </c>
      <c r="N35" s="49">
        <f t="shared" ref="N35" si="138">N34/D34</f>
        <v>1.8867924528301886E-2</v>
      </c>
      <c r="O35" s="50">
        <f t="shared" ref="O35" si="139">O34/D34</f>
        <v>0.41509433962264153</v>
      </c>
      <c r="P35" s="50">
        <f t="shared" ref="P35" si="140">P34/D34</f>
        <v>0.21698113207547171</v>
      </c>
      <c r="R35" s="51">
        <f t="shared" ref="R35" si="141">SUM(E35,O35:P35)</f>
        <v>1</v>
      </c>
      <c r="S35" s="43">
        <f t="shared" ref="S35" si="142">1-R35</f>
        <v>0</v>
      </c>
    </row>
    <row r="36" spans="2:19" ht="18.899999999999999" customHeight="1" x14ac:dyDescent="0.2">
      <c r="B36" s="66"/>
      <c r="C36" s="69"/>
      <c r="D36" s="80"/>
      <c r="E36" s="71"/>
      <c r="F36" s="72">
        <f t="shared" ref="F36" si="143">F34/E34</f>
        <v>0.82051282051282048</v>
      </c>
      <c r="G36" s="72">
        <f t="shared" ref="G36" si="144">G34/E34</f>
        <v>0.12820512820512819</v>
      </c>
      <c r="H36" s="72">
        <f t="shared" ref="H36" si="145">H34/E34</f>
        <v>0.58974358974358976</v>
      </c>
      <c r="I36" s="72">
        <f t="shared" ref="I36" si="146">I34/E34</f>
        <v>0.61538461538461542</v>
      </c>
      <c r="J36" s="72">
        <f t="shared" ref="J36" si="147">J34/E34</f>
        <v>0.10256410256410256</v>
      </c>
      <c r="K36" s="72">
        <f t="shared" ref="K36" si="148">K34/E34</f>
        <v>5.128205128205128E-2</v>
      </c>
      <c r="L36" s="72">
        <f t="shared" ref="L36" si="149">L34/E34</f>
        <v>5.128205128205128E-2</v>
      </c>
      <c r="M36" s="72">
        <f t="shared" ref="M36" si="150">M34/E34</f>
        <v>0.12820512820512819</v>
      </c>
      <c r="N36" s="73">
        <f t="shared" ref="N36" si="151">N34/E34</f>
        <v>5.128205128205128E-2</v>
      </c>
      <c r="O36" s="74"/>
      <c r="P36" s="74"/>
      <c r="R36" s="51"/>
    </row>
    <row r="37" spans="2:19" ht="18.899999999999999" customHeight="1" x14ac:dyDescent="0.2">
      <c r="B37" s="66"/>
      <c r="C37" s="75" t="s">
        <v>208</v>
      </c>
      <c r="D37" s="81">
        <v>171</v>
      </c>
      <c r="E37" s="62">
        <f>D37-O37-P37</f>
        <v>107</v>
      </c>
      <c r="F37" s="77">
        <v>89</v>
      </c>
      <c r="G37" s="77">
        <v>16</v>
      </c>
      <c r="H37" s="77">
        <v>55</v>
      </c>
      <c r="I37" s="77">
        <v>68</v>
      </c>
      <c r="J37" s="77">
        <v>15</v>
      </c>
      <c r="K37" s="77">
        <v>3</v>
      </c>
      <c r="L37" s="77">
        <v>1</v>
      </c>
      <c r="M37" s="77">
        <v>23</v>
      </c>
      <c r="N37" s="78">
        <v>4</v>
      </c>
      <c r="O37" s="79">
        <v>58</v>
      </c>
      <c r="P37" s="79">
        <v>6</v>
      </c>
      <c r="R37" s="9">
        <f t="shared" ref="R37" si="152">E37+O37+P37</f>
        <v>171</v>
      </c>
      <c r="S37" s="43">
        <f t="shared" ref="S37" si="153">D37-R37</f>
        <v>0</v>
      </c>
    </row>
    <row r="38" spans="2:19" ht="18.899999999999999" customHeight="1" x14ac:dyDescent="0.2">
      <c r="B38" s="66"/>
      <c r="C38" s="67"/>
      <c r="D38" s="68"/>
      <c r="E38" s="47">
        <f t="shared" ref="E38" si="154">E37/D37</f>
        <v>0.6257309941520468</v>
      </c>
      <c r="F38" s="48">
        <f t="shared" ref="F38" si="155">F37/D37</f>
        <v>0.52046783625730997</v>
      </c>
      <c r="G38" s="48">
        <f t="shared" ref="G38" si="156">G37/D37</f>
        <v>9.3567251461988299E-2</v>
      </c>
      <c r="H38" s="48">
        <f t="shared" ref="H38" si="157">H37/D37</f>
        <v>0.32163742690058478</v>
      </c>
      <c r="I38" s="48">
        <f t="shared" ref="I38" si="158">I37/D37</f>
        <v>0.39766081871345027</v>
      </c>
      <c r="J38" s="48">
        <f t="shared" ref="J38" si="159">J37/D37</f>
        <v>8.771929824561403E-2</v>
      </c>
      <c r="K38" s="48">
        <f t="shared" ref="K38" si="160">K37/D37</f>
        <v>1.7543859649122806E-2</v>
      </c>
      <c r="L38" s="48">
        <f t="shared" ref="L38" si="161">L37/D37</f>
        <v>5.8479532163742687E-3</v>
      </c>
      <c r="M38" s="48">
        <f t="shared" ref="M38" si="162">M37/D37</f>
        <v>0.13450292397660818</v>
      </c>
      <c r="N38" s="49">
        <f t="shared" ref="N38" si="163">N37/D37</f>
        <v>2.3391812865497075E-2</v>
      </c>
      <c r="O38" s="50">
        <f t="shared" ref="O38" si="164">O37/D37</f>
        <v>0.33918128654970758</v>
      </c>
      <c r="P38" s="50">
        <f t="shared" ref="P38" si="165">P37/D37</f>
        <v>3.5087719298245612E-2</v>
      </c>
      <c r="R38" s="51">
        <f t="shared" ref="R38" si="166">SUM(E38,O38:P38)</f>
        <v>1</v>
      </c>
      <c r="S38" s="43">
        <f t="shared" ref="S38" si="167">1-R38</f>
        <v>0</v>
      </c>
    </row>
    <row r="39" spans="2:19" ht="18.899999999999999" customHeight="1" x14ac:dyDescent="0.2">
      <c r="B39" s="66"/>
      <c r="C39" s="69"/>
      <c r="D39" s="80"/>
      <c r="E39" s="71"/>
      <c r="F39" s="72">
        <f t="shared" ref="F39" si="168">F37/E37</f>
        <v>0.83177570093457942</v>
      </c>
      <c r="G39" s="72">
        <f t="shared" ref="G39" si="169">G37/E37</f>
        <v>0.14953271028037382</v>
      </c>
      <c r="H39" s="72">
        <f t="shared" ref="H39" si="170">H37/E37</f>
        <v>0.51401869158878499</v>
      </c>
      <c r="I39" s="72">
        <f t="shared" ref="I39" si="171">I37/E37</f>
        <v>0.63551401869158874</v>
      </c>
      <c r="J39" s="72">
        <f t="shared" ref="J39" si="172">J37/E37</f>
        <v>0.14018691588785046</v>
      </c>
      <c r="K39" s="72">
        <f t="shared" ref="K39" si="173">K37/E37</f>
        <v>2.8037383177570093E-2</v>
      </c>
      <c r="L39" s="72">
        <f t="shared" ref="L39" si="174">L37/E37</f>
        <v>9.3457943925233638E-3</v>
      </c>
      <c r="M39" s="72">
        <f t="shared" ref="M39" si="175">M37/E37</f>
        <v>0.21495327102803738</v>
      </c>
      <c r="N39" s="73">
        <f t="shared" ref="N39" si="176">N37/E37</f>
        <v>3.7383177570093455E-2</v>
      </c>
      <c r="O39" s="74"/>
      <c r="P39" s="74"/>
      <c r="R39" s="51"/>
    </row>
    <row r="40" spans="2:19" ht="18.899999999999999" customHeight="1" x14ac:dyDescent="0.2">
      <c r="B40" s="66"/>
      <c r="C40" s="75" t="s">
        <v>209</v>
      </c>
      <c r="D40" s="81">
        <v>49</v>
      </c>
      <c r="E40" s="62">
        <f>D40-O40-P40</f>
        <v>32</v>
      </c>
      <c r="F40" s="40">
        <v>31</v>
      </c>
      <c r="G40" s="40">
        <v>5</v>
      </c>
      <c r="H40" s="40">
        <v>16</v>
      </c>
      <c r="I40" s="40">
        <v>24</v>
      </c>
      <c r="J40" s="40">
        <v>3</v>
      </c>
      <c r="K40" s="40">
        <v>2</v>
      </c>
      <c r="L40" s="40">
        <v>0</v>
      </c>
      <c r="M40" s="40">
        <v>9</v>
      </c>
      <c r="N40" s="41">
        <v>0</v>
      </c>
      <c r="O40" s="42">
        <v>13</v>
      </c>
      <c r="P40" s="42">
        <v>4</v>
      </c>
      <c r="R40" s="9">
        <f t="shared" ref="R40" si="177">E40+O40+P40</f>
        <v>49</v>
      </c>
      <c r="S40" s="43">
        <f t="shared" ref="S40" si="178">D40-R40</f>
        <v>0</v>
      </c>
    </row>
    <row r="41" spans="2:19" ht="18.899999999999999" customHeight="1" x14ac:dyDescent="0.2">
      <c r="B41" s="66"/>
      <c r="C41" s="67"/>
      <c r="D41" s="68"/>
      <c r="E41" s="47">
        <f t="shared" ref="E41" si="179">E40/D40</f>
        <v>0.65306122448979587</v>
      </c>
      <c r="F41" s="48">
        <f t="shared" ref="F41" si="180">F40/D40</f>
        <v>0.63265306122448983</v>
      </c>
      <c r="G41" s="48">
        <f t="shared" ref="G41" si="181">G40/D40</f>
        <v>0.10204081632653061</v>
      </c>
      <c r="H41" s="48">
        <f t="shared" ref="H41" si="182">H40/D40</f>
        <v>0.32653061224489793</v>
      </c>
      <c r="I41" s="48">
        <f t="shared" ref="I41" si="183">I40/D40</f>
        <v>0.48979591836734693</v>
      </c>
      <c r="J41" s="48">
        <f t="shared" ref="J41" si="184">J40/D40</f>
        <v>6.1224489795918366E-2</v>
      </c>
      <c r="K41" s="48">
        <f t="shared" ref="K41" si="185">K40/D40</f>
        <v>4.0816326530612242E-2</v>
      </c>
      <c r="L41" s="48">
        <f t="shared" ref="L41" si="186">L40/D40</f>
        <v>0</v>
      </c>
      <c r="M41" s="48">
        <f t="shared" ref="M41" si="187">M40/D40</f>
        <v>0.18367346938775511</v>
      </c>
      <c r="N41" s="49">
        <f t="shared" ref="N41" si="188">N40/D40</f>
        <v>0</v>
      </c>
      <c r="O41" s="50">
        <f>O40/D40</f>
        <v>0.26530612244897961</v>
      </c>
      <c r="P41" s="50">
        <f t="shared" ref="P41" si="189">P40/D40</f>
        <v>8.1632653061224483E-2</v>
      </c>
      <c r="R41" s="51">
        <f t="shared" ref="R41" si="190">SUM(E41,O41:P41)</f>
        <v>0.99999999999999989</v>
      </c>
      <c r="S41" s="43">
        <f t="shared" ref="S41" si="191">1-R41</f>
        <v>0</v>
      </c>
    </row>
    <row r="42" spans="2:19" ht="18.899999999999999" customHeight="1" x14ac:dyDescent="0.2">
      <c r="B42" s="66"/>
      <c r="C42" s="69"/>
      <c r="D42" s="80"/>
      <c r="E42" s="71"/>
      <c r="F42" s="72">
        <f t="shared" ref="F42" si="192">F40/E40</f>
        <v>0.96875</v>
      </c>
      <c r="G42" s="72">
        <f t="shared" ref="G42" si="193">G40/E40</f>
        <v>0.15625</v>
      </c>
      <c r="H42" s="72">
        <f t="shared" ref="H42" si="194">H40/E40</f>
        <v>0.5</v>
      </c>
      <c r="I42" s="72">
        <f t="shared" ref="I42" si="195">I40/E40</f>
        <v>0.75</v>
      </c>
      <c r="J42" s="72">
        <f t="shared" ref="J42" si="196">J40/E40</f>
        <v>9.375E-2</v>
      </c>
      <c r="K42" s="72">
        <f t="shared" ref="K42" si="197">K40/E40</f>
        <v>6.25E-2</v>
      </c>
      <c r="L42" s="72">
        <f t="shared" ref="L42" si="198">L40/E40</f>
        <v>0</v>
      </c>
      <c r="M42" s="72">
        <f t="shared" ref="M42" si="199">M40/E40</f>
        <v>0.28125</v>
      </c>
      <c r="N42" s="73">
        <f t="shared" ref="N42" si="200">N40/E40</f>
        <v>0</v>
      </c>
      <c r="O42" s="74"/>
      <c r="P42" s="74"/>
      <c r="R42" s="51"/>
    </row>
    <row r="43" spans="2:19" ht="18.899999999999999" customHeight="1" x14ac:dyDescent="0.2">
      <c r="B43" s="66"/>
      <c r="C43" s="75" t="s">
        <v>210</v>
      </c>
      <c r="D43" s="81">
        <v>38</v>
      </c>
      <c r="E43" s="62">
        <f>D43-O43-P43</f>
        <v>32</v>
      </c>
      <c r="F43" s="40">
        <v>31</v>
      </c>
      <c r="G43" s="40">
        <v>3</v>
      </c>
      <c r="H43" s="40">
        <v>18</v>
      </c>
      <c r="I43" s="40">
        <v>21</v>
      </c>
      <c r="J43" s="40">
        <v>2</v>
      </c>
      <c r="K43" s="40">
        <v>0</v>
      </c>
      <c r="L43" s="40">
        <v>0</v>
      </c>
      <c r="M43" s="40">
        <v>4</v>
      </c>
      <c r="N43" s="41">
        <v>1</v>
      </c>
      <c r="O43" s="42">
        <v>6</v>
      </c>
      <c r="P43" s="42">
        <v>0</v>
      </c>
      <c r="R43" s="9">
        <f t="shared" ref="R43" si="201">E43+O43+P43</f>
        <v>38</v>
      </c>
      <c r="S43" s="43">
        <f t="shared" ref="S43" si="202">D43-R43</f>
        <v>0</v>
      </c>
    </row>
    <row r="44" spans="2:19" ht="18.899999999999999" customHeight="1" x14ac:dyDescent="0.2">
      <c r="B44" s="66"/>
      <c r="C44" s="67"/>
      <c r="D44" s="68"/>
      <c r="E44" s="47">
        <f t="shared" ref="E44" si="203">E43/D43</f>
        <v>0.84210526315789469</v>
      </c>
      <c r="F44" s="48">
        <f t="shared" ref="F44" si="204">F43/D43</f>
        <v>0.81578947368421051</v>
      </c>
      <c r="G44" s="48">
        <f t="shared" ref="G44" si="205">G43/D43</f>
        <v>7.8947368421052627E-2</v>
      </c>
      <c r="H44" s="48">
        <f t="shared" ref="H44" si="206">H43/D43</f>
        <v>0.47368421052631576</v>
      </c>
      <c r="I44" s="48">
        <f t="shared" ref="I44" si="207">I43/D43</f>
        <v>0.55263157894736847</v>
      </c>
      <c r="J44" s="48">
        <f t="shared" ref="J44" si="208">J43/D43</f>
        <v>5.2631578947368418E-2</v>
      </c>
      <c r="K44" s="48">
        <f t="shared" ref="K44" si="209">K43/D43</f>
        <v>0</v>
      </c>
      <c r="L44" s="48">
        <f t="shared" ref="L44" si="210">L43/D43</f>
        <v>0</v>
      </c>
      <c r="M44" s="48">
        <f t="shared" ref="M44" si="211">M43/D43</f>
        <v>0.10526315789473684</v>
      </c>
      <c r="N44" s="49">
        <f t="shared" ref="N44" si="212">N43/D43</f>
        <v>2.6315789473684209E-2</v>
      </c>
      <c r="O44" s="50">
        <f>O43/D43</f>
        <v>0.15789473684210525</v>
      </c>
      <c r="P44" s="50">
        <f t="shared" ref="P44" si="213">P43/D43</f>
        <v>0</v>
      </c>
      <c r="R44" s="51">
        <f t="shared" ref="R44" si="214">SUM(E44,O44:P44)</f>
        <v>1</v>
      </c>
      <c r="S44" s="43">
        <f t="shared" ref="S44" si="215">1-R44</f>
        <v>0</v>
      </c>
    </row>
    <row r="45" spans="2:19" ht="18.899999999999999" customHeight="1" x14ac:dyDescent="0.2">
      <c r="B45" s="66"/>
      <c r="C45" s="69"/>
      <c r="D45" s="80"/>
      <c r="E45" s="71"/>
      <c r="F45" s="72">
        <f t="shared" ref="F45" si="216">F43/E43</f>
        <v>0.96875</v>
      </c>
      <c r="G45" s="72">
        <f t="shared" ref="G45" si="217">G43/E43</f>
        <v>9.375E-2</v>
      </c>
      <c r="H45" s="72">
        <f t="shared" ref="H45" si="218">H43/E43</f>
        <v>0.5625</v>
      </c>
      <c r="I45" s="72">
        <f t="shared" ref="I45" si="219">I43/E43</f>
        <v>0.65625</v>
      </c>
      <c r="J45" s="72">
        <f t="shared" ref="J45" si="220">J43/E43</f>
        <v>6.25E-2</v>
      </c>
      <c r="K45" s="72">
        <f t="shared" ref="K45" si="221">K43/E43</f>
        <v>0</v>
      </c>
      <c r="L45" s="72">
        <f t="shared" ref="L45" si="222">L43/E43</f>
        <v>0</v>
      </c>
      <c r="M45" s="72">
        <f t="shared" ref="M45" si="223">M43/E43</f>
        <v>0.125</v>
      </c>
      <c r="N45" s="73">
        <f t="shared" ref="N45" si="224">N43/E43</f>
        <v>3.125E-2</v>
      </c>
      <c r="O45" s="74"/>
      <c r="P45" s="74"/>
      <c r="R45" s="51"/>
    </row>
    <row r="46" spans="2:19" ht="18.899999999999999" customHeight="1" x14ac:dyDescent="0.2">
      <c r="B46" s="66"/>
      <c r="C46" s="75" t="s">
        <v>211</v>
      </c>
      <c r="D46" s="81">
        <v>33</v>
      </c>
      <c r="E46" s="62">
        <f>D46-O46-P46</f>
        <v>33</v>
      </c>
      <c r="F46" s="40">
        <v>32</v>
      </c>
      <c r="G46" s="40">
        <v>3</v>
      </c>
      <c r="H46" s="40">
        <v>10</v>
      </c>
      <c r="I46" s="40">
        <v>25</v>
      </c>
      <c r="J46" s="40">
        <v>5</v>
      </c>
      <c r="K46" s="40">
        <v>1</v>
      </c>
      <c r="L46" s="40">
        <v>1</v>
      </c>
      <c r="M46" s="40">
        <v>4</v>
      </c>
      <c r="N46" s="41">
        <v>2</v>
      </c>
      <c r="O46" s="42">
        <v>0</v>
      </c>
      <c r="P46" s="42">
        <v>0</v>
      </c>
      <c r="R46" s="9">
        <f t="shared" ref="R46" si="225">E46+O46+P46</f>
        <v>33</v>
      </c>
      <c r="S46" s="43">
        <f t="shared" ref="S46" si="226">D46-R46</f>
        <v>0</v>
      </c>
    </row>
    <row r="47" spans="2:19" ht="18.899999999999999" customHeight="1" x14ac:dyDescent="0.2">
      <c r="B47" s="66"/>
      <c r="C47" s="67"/>
      <c r="D47" s="68"/>
      <c r="E47" s="47">
        <f t="shared" ref="E47" si="227">E46/D46</f>
        <v>1</v>
      </c>
      <c r="F47" s="48">
        <f t="shared" ref="F47" si="228">F46/D46</f>
        <v>0.96969696969696972</v>
      </c>
      <c r="G47" s="48">
        <f t="shared" ref="G47" si="229">G46/D46</f>
        <v>9.0909090909090912E-2</v>
      </c>
      <c r="H47" s="48">
        <f t="shared" ref="H47" si="230">H46/D46</f>
        <v>0.30303030303030304</v>
      </c>
      <c r="I47" s="48">
        <f t="shared" ref="I47" si="231">I46/D46</f>
        <v>0.75757575757575757</v>
      </c>
      <c r="J47" s="48">
        <f t="shared" ref="J47" si="232">J46/D46</f>
        <v>0.15151515151515152</v>
      </c>
      <c r="K47" s="48">
        <f t="shared" ref="K47" si="233">K46/D46</f>
        <v>3.0303030303030304E-2</v>
      </c>
      <c r="L47" s="48">
        <f t="shared" ref="L47" si="234">L46/D46</f>
        <v>3.0303030303030304E-2</v>
      </c>
      <c r="M47" s="48">
        <f t="shared" ref="M47" si="235">M46/D46</f>
        <v>0.12121212121212122</v>
      </c>
      <c r="N47" s="49">
        <f t="shared" ref="N47" si="236">N46/D46</f>
        <v>6.0606060606060608E-2</v>
      </c>
      <c r="O47" s="50">
        <f>O46/D46</f>
        <v>0</v>
      </c>
      <c r="P47" s="50">
        <f t="shared" ref="P47" si="237">P46/D46</f>
        <v>0</v>
      </c>
      <c r="R47" s="51">
        <f t="shared" ref="R47" si="238">SUM(E47,O47:P47)</f>
        <v>1</v>
      </c>
      <c r="S47" s="43">
        <f t="shared" ref="S47" si="239">1-R47</f>
        <v>0</v>
      </c>
    </row>
    <row r="48" spans="2:19" ht="18.899999999999999" customHeight="1" x14ac:dyDescent="0.2">
      <c r="B48" s="66"/>
      <c r="C48" s="69"/>
      <c r="D48" s="80"/>
      <c r="E48" s="71"/>
      <c r="F48" s="72">
        <f t="shared" ref="F48" si="240">F46/E46</f>
        <v>0.96969696969696972</v>
      </c>
      <c r="G48" s="72">
        <f t="shared" ref="G48" si="241">G46/E46</f>
        <v>9.0909090909090912E-2</v>
      </c>
      <c r="H48" s="72">
        <f t="shared" ref="H48" si="242">H46/E46</f>
        <v>0.30303030303030304</v>
      </c>
      <c r="I48" s="72">
        <f t="shared" ref="I48" si="243">I46/E46</f>
        <v>0.75757575757575757</v>
      </c>
      <c r="J48" s="72">
        <f t="shared" ref="J48" si="244">J46/E46</f>
        <v>0.15151515151515152</v>
      </c>
      <c r="K48" s="72">
        <f t="shared" ref="K48" si="245">K46/E46</f>
        <v>3.0303030303030304E-2</v>
      </c>
      <c r="L48" s="72">
        <f t="shared" ref="L48" si="246">L46/E46</f>
        <v>3.0303030303030304E-2</v>
      </c>
      <c r="M48" s="72">
        <f t="shared" ref="M48" si="247">M46/E46</f>
        <v>0.12121212121212122</v>
      </c>
      <c r="N48" s="73">
        <f t="shared" ref="N48" si="248">N46/E46</f>
        <v>6.0606060606060608E-2</v>
      </c>
      <c r="O48" s="74"/>
      <c r="P48" s="74"/>
      <c r="R48" s="51"/>
    </row>
    <row r="49" spans="2:19" ht="18.899999999999999" customHeight="1" x14ac:dyDescent="0.2">
      <c r="B49" s="66"/>
      <c r="C49" s="75" t="s">
        <v>212</v>
      </c>
      <c r="D49" s="81">
        <v>30</v>
      </c>
      <c r="E49" s="62">
        <f>D49-O49-P49</f>
        <v>30</v>
      </c>
      <c r="F49" s="40">
        <v>30</v>
      </c>
      <c r="G49" s="40">
        <v>9</v>
      </c>
      <c r="H49" s="40">
        <v>16</v>
      </c>
      <c r="I49" s="40">
        <v>28</v>
      </c>
      <c r="J49" s="40">
        <v>10</v>
      </c>
      <c r="K49" s="40">
        <v>9</v>
      </c>
      <c r="L49" s="40">
        <v>7</v>
      </c>
      <c r="M49" s="40">
        <v>12</v>
      </c>
      <c r="N49" s="41">
        <v>2</v>
      </c>
      <c r="O49" s="42">
        <v>0</v>
      </c>
      <c r="P49" s="42">
        <v>0</v>
      </c>
      <c r="R49" s="9">
        <f t="shared" ref="R49" si="249">E49+O49+P49</f>
        <v>30</v>
      </c>
      <c r="S49" s="43">
        <f t="shared" ref="S49" si="250">D49-R49</f>
        <v>0</v>
      </c>
    </row>
    <row r="50" spans="2:19" ht="18.899999999999999" customHeight="1" x14ac:dyDescent="0.2">
      <c r="B50" s="66"/>
      <c r="C50" s="67"/>
      <c r="D50" s="68"/>
      <c r="E50" s="47">
        <f>E49/D49</f>
        <v>1</v>
      </c>
      <c r="F50" s="48">
        <f>F49/D49</f>
        <v>1</v>
      </c>
      <c r="G50" s="48">
        <f t="shared" ref="G50" si="251">G49/D49</f>
        <v>0.3</v>
      </c>
      <c r="H50" s="48">
        <f t="shared" ref="H50" si="252">H49/D49</f>
        <v>0.53333333333333333</v>
      </c>
      <c r="I50" s="48">
        <f t="shared" ref="I50" si="253">I49/D49</f>
        <v>0.93333333333333335</v>
      </c>
      <c r="J50" s="48">
        <f t="shared" ref="J50" si="254">J49/D49</f>
        <v>0.33333333333333331</v>
      </c>
      <c r="K50" s="48">
        <f t="shared" ref="K50" si="255">K49/D49</f>
        <v>0.3</v>
      </c>
      <c r="L50" s="48">
        <f t="shared" ref="L50" si="256">L49/D49</f>
        <v>0.23333333333333334</v>
      </c>
      <c r="M50" s="48">
        <f t="shared" ref="M50" si="257">M49/D49</f>
        <v>0.4</v>
      </c>
      <c r="N50" s="49">
        <f>N49/D49</f>
        <v>6.6666666666666666E-2</v>
      </c>
      <c r="O50" s="90">
        <f>O49/D49</f>
        <v>0</v>
      </c>
      <c r="P50" s="50">
        <f t="shared" ref="P50" si="258">P49/D49</f>
        <v>0</v>
      </c>
      <c r="R50" s="51">
        <f>SUM(E50,O50:P50)</f>
        <v>1</v>
      </c>
      <c r="S50" s="43">
        <f t="shared" ref="S50" si="259">1-R50</f>
        <v>0</v>
      </c>
    </row>
    <row r="51" spans="2:19" ht="18.899999999999999" customHeight="1" thickBot="1" x14ac:dyDescent="0.25">
      <c r="B51" s="66"/>
      <c r="C51" s="84"/>
      <c r="D51" s="85"/>
      <c r="E51" s="86"/>
      <c r="F51" s="87">
        <f t="shared" ref="F51" si="260">F49/E49</f>
        <v>1</v>
      </c>
      <c r="G51" s="87">
        <f t="shared" ref="G51" si="261">G49/E49</f>
        <v>0.3</v>
      </c>
      <c r="H51" s="87">
        <f t="shared" ref="H51" si="262">H49/E49</f>
        <v>0.53333333333333333</v>
      </c>
      <c r="I51" s="87">
        <f t="shared" ref="I51" si="263">I49/E49</f>
        <v>0.93333333333333335</v>
      </c>
      <c r="J51" s="87">
        <f t="shared" ref="J51" si="264">J49/E49</f>
        <v>0.33333333333333331</v>
      </c>
      <c r="K51" s="87">
        <f t="shared" ref="K51" si="265">K49/E49</f>
        <v>0.3</v>
      </c>
      <c r="L51" s="87">
        <f t="shared" ref="L51" si="266">L49/E49</f>
        <v>0.23333333333333334</v>
      </c>
      <c r="M51" s="87">
        <f t="shared" ref="M51" si="267">M49/E49</f>
        <v>0.4</v>
      </c>
      <c r="N51" s="88">
        <f t="shared" ref="N51" si="268">N49/E49</f>
        <v>6.6666666666666666E-2</v>
      </c>
      <c r="O51" s="89"/>
      <c r="P51" s="89"/>
      <c r="R51" s="51"/>
    </row>
    <row r="52" spans="2:19" ht="18.899999999999999" customHeight="1" thickTop="1" x14ac:dyDescent="0.2">
      <c r="B52" s="66"/>
      <c r="C52" s="91" t="s">
        <v>213</v>
      </c>
      <c r="D52" s="92">
        <v>291</v>
      </c>
      <c r="E52" s="62">
        <f>E37+E40+E43+E46</f>
        <v>204</v>
      </c>
      <c r="F52" s="77">
        <f>F37+F40+F43+F46</f>
        <v>183</v>
      </c>
      <c r="G52" s="77">
        <f t="shared" ref="G52:M52" si="269">G37+G40+G43+G46</f>
        <v>27</v>
      </c>
      <c r="H52" s="77">
        <f t="shared" si="269"/>
        <v>99</v>
      </c>
      <c r="I52" s="77">
        <f t="shared" si="269"/>
        <v>138</v>
      </c>
      <c r="J52" s="77">
        <f t="shared" si="269"/>
        <v>25</v>
      </c>
      <c r="K52" s="77">
        <f t="shared" si="269"/>
        <v>6</v>
      </c>
      <c r="L52" s="77">
        <f t="shared" si="269"/>
        <v>2</v>
      </c>
      <c r="M52" s="77">
        <f t="shared" si="269"/>
        <v>40</v>
      </c>
      <c r="N52" s="78">
        <f>N37+N40+N43+N46</f>
        <v>7</v>
      </c>
      <c r="O52" s="79">
        <f>O37+O40+O43+O46</f>
        <v>77</v>
      </c>
      <c r="P52" s="79">
        <f>P37+P40+P43+P46</f>
        <v>10</v>
      </c>
      <c r="R52" s="9">
        <f t="shared" ref="R52" si="270">E52+O52+P52</f>
        <v>291</v>
      </c>
      <c r="S52" s="43">
        <f t="shared" ref="S52" si="271">D52-R52</f>
        <v>0</v>
      </c>
    </row>
    <row r="53" spans="2:19" ht="18.899999999999999" customHeight="1" x14ac:dyDescent="0.2">
      <c r="B53" s="66"/>
      <c r="C53" s="93" t="s">
        <v>214</v>
      </c>
      <c r="D53" s="94"/>
      <c r="E53" s="47">
        <f>E52/D52</f>
        <v>0.7010309278350515</v>
      </c>
      <c r="F53" s="48">
        <f>F52/D52</f>
        <v>0.62886597938144329</v>
      </c>
      <c r="G53" s="48">
        <f>G52/D52</f>
        <v>9.2783505154639179E-2</v>
      </c>
      <c r="H53" s="48">
        <f>H52/D52</f>
        <v>0.34020618556701032</v>
      </c>
      <c r="I53" s="48">
        <f>I52/D52</f>
        <v>0.47422680412371132</v>
      </c>
      <c r="J53" s="48">
        <f>J52/D52</f>
        <v>8.5910652920962199E-2</v>
      </c>
      <c r="K53" s="48">
        <f>K52/D52</f>
        <v>2.0618556701030927E-2</v>
      </c>
      <c r="L53" s="48">
        <f>L52/D52</f>
        <v>6.8728522336769758E-3</v>
      </c>
      <c r="M53" s="48">
        <f>M52/D52</f>
        <v>0.13745704467353953</v>
      </c>
      <c r="N53" s="49">
        <f>N52/D52</f>
        <v>2.4054982817869417E-2</v>
      </c>
      <c r="O53" s="50">
        <f>O52/D52</f>
        <v>0.26460481099656358</v>
      </c>
      <c r="P53" s="50">
        <f>P52/D52</f>
        <v>3.4364261168384883E-2</v>
      </c>
      <c r="R53" s="51">
        <f t="shared" ref="R53" si="272">SUM(E53,O53:P53)</f>
        <v>0.99999999999999989</v>
      </c>
      <c r="S53" s="43">
        <f t="shared" ref="S53" si="273">1-R53</f>
        <v>0</v>
      </c>
    </row>
    <row r="54" spans="2:19" ht="18.899999999999999" customHeight="1" x14ac:dyDescent="0.2">
      <c r="B54" s="66"/>
      <c r="C54" s="95"/>
      <c r="D54" s="96"/>
      <c r="E54" s="71"/>
      <c r="F54" s="72">
        <f>F52/E52</f>
        <v>0.8970588235294118</v>
      </c>
      <c r="G54" s="72">
        <f>G52/E52</f>
        <v>0.13235294117647059</v>
      </c>
      <c r="H54" s="72">
        <f>H52/E52</f>
        <v>0.48529411764705882</v>
      </c>
      <c r="I54" s="72">
        <f>I52/E52</f>
        <v>0.67647058823529416</v>
      </c>
      <c r="J54" s="72">
        <f>J52/E52</f>
        <v>0.12254901960784313</v>
      </c>
      <c r="K54" s="72">
        <f>K52/E52</f>
        <v>2.9411764705882353E-2</v>
      </c>
      <c r="L54" s="72">
        <f>L52/E52</f>
        <v>9.8039215686274508E-3</v>
      </c>
      <c r="M54" s="72">
        <f>M52/E52</f>
        <v>0.19607843137254902</v>
      </c>
      <c r="N54" s="73">
        <f>N52/E52</f>
        <v>3.4313725490196081E-2</v>
      </c>
      <c r="O54" s="74"/>
      <c r="P54" s="74"/>
      <c r="R54" s="51"/>
    </row>
    <row r="55" spans="2:19" ht="18.899999999999999" customHeight="1" x14ac:dyDescent="0.2">
      <c r="B55" s="66"/>
      <c r="C55" s="97" t="s">
        <v>213</v>
      </c>
      <c r="D55" s="98">
        <v>150</v>
      </c>
      <c r="E55" s="39">
        <f>E40+E43+E46+E49</f>
        <v>127</v>
      </c>
      <c r="F55" s="40">
        <f>F40+F43+F46+F49</f>
        <v>124</v>
      </c>
      <c r="G55" s="40">
        <f t="shared" ref="G55:N55" si="274">G40+G43+G46+G49</f>
        <v>20</v>
      </c>
      <c r="H55" s="40">
        <f t="shared" si="274"/>
        <v>60</v>
      </c>
      <c r="I55" s="40">
        <f t="shared" si="274"/>
        <v>98</v>
      </c>
      <c r="J55" s="40">
        <f t="shared" si="274"/>
        <v>20</v>
      </c>
      <c r="K55" s="40">
        <f t="shared" si="274"/>
        <v>12</v>
      </c>
      <c r="L55" s="40">
        <f t="shared" si="274"/>
        <v>8</v>
      </c>
      <c r="M55" s="40">
        <f t="shared" si="274"/>
        <v>29</v>
      </c>
      <c r="N55" s="41">
        <f t="shared" si="274"/>
        <v>5</v>
      </c>
      <c r="O55" s="42">
        <f>O40+O43+O46+O49</f>
        <v>19</v>
      </c>
      <c r="P55" s="42">
        <f>P40+P43+P46+P49</f>
        <v>4</v>
      </c>
      <c r="R55" s="9">
        <f t="shared" ref="R55" si="275">E55+O55+P55</f>
        <v>150</v>
      </c>
      <c r="S55" s="43">
        <f t="shared" ref="S55" si="276">D55-R55</f>
        <v>0</v>
      </c>
    </row>
    <row r="56" spans="2:19" ht="18.899999999999999" customHeight="1" x14ac:dyDescent="0.2">
      <c r="B56" s="66"/>
      <c r="C56" s="93" t="s">
        <v>215</v>
      </c>
      <c r="D56" s="99"/>
      <c r="E56" s="47">
        <f>E55/D55</f>
        <v>0.84666666666666668</v>
      </c>
      <c r="F56" s="48">
        <f>F55/D55</f>
        <v>0.82666666666666666</v>
      </c>
      <c r="G56" s="48">
        <f>G55/D55</f>
        <v>0.13333333333333333</v>
      </c>
      <c r="H56" s="48">
        <f>H55/D55</f>
        <v>0.4</v>
      </c>
      <c r="I56" s="48">
        <f>I55/D55</f>
        <v>0.65333333333333332</v>
      </c>
      <c r="J56" s="48">
        <f>J55/D55</f>
        <v>0.13333333333333333</v>
      </c>
      <c r="K56" s="48">
        <f>K55/D55</f>
        <v>0.08</v>
      </c>
      <c r="L56" s="48">
        <f>L55/D55</f>
        <v>5.3333333333333337E-2</v>
      </c>
      <c r="M56" s="48">
        <f>M55/D55</f>
        <v>0.19333333333333333</v>
      </c>
      <c r="N56" s="49">
        <f>N55/D55</f>
        <v>3.3333333333333333E-2</v>
      </c>
      <c r="O56" s="50">
        <f>O55/D55</f>
        <v>0.12666666666666668</v>
      </c>
      <c r="P56" s="50">
        <f>P55/D55</f>
        <v>2.6666666666666668E-2</v>
      </c>
      <c r="R56" s="51">
        <f t="shared" ref="R56" si="277">SUM(E56,O56:P56)</f>
        <v>1</v>
      </c>
      <c r="S56" s="43">
        <f t="shared" ref="S56" si="278">1-R56</f>
        <v>0</v>
      </c>
    </row>
    <row r="57" spans="2:19" ht="18.899999999999999" customHeight="1" thickBot="1" x14ac:dyDescent="0.25">
      <c r="B57" s="100"/>
      <c r="C57" s="95"/>
      <c r="D57" s="96"/>
      <c r="E57" s="101"/>
      <c r="F57" s="102">
        <f>F55/E55</f>
        <v>0.97637795275590555</v>
      </c>
      <c r="G57" s="102">
        <f>G55/E55</f>
        <v>0.15748031496062992</v>
      </c>
      <c r="H57" s="102">
        <f>H55/E55</f>
        <v>0.47244094488188976</v>
      </c>
      <c r="I57" s="102">
        <f>I55/E55</f>
        <v>0.77165354330708658</v>
      </c>
      <c r="J57" s="102">
        <f>J55/E55</f>
        <v>0.15748031496062992</v>
      </c>
      <c r="K57" s="102">
        <f>K55/E55</f>
        <v>9.4488188976377951E-2</v>
      </c>
      <c r="L57" s="102">
        <f>L55/E55</f>
        <v>6.2992125984251968E-2</v>
      </c>
      <c r="M57" s="102">
        <f>M55/E55</f>
        <v>0.2283464566929134</v>
      </c>
      <c r="N57" s="103">
        <f>N55/E55</f>
        <v>3.937007874015748E-2</v>
      </c>
      <c r="O57" s="104"/>
      <c r="P57" s="104"/>
      <c r="R57" s="51"/>
    </row>
    <row r="58" spans="2:19" x14ac:dyDescent="0.2">
      <c r="B58" s="105"/>
      <c r="C58" s="106"/>
      <c r="D58" s="107"/>
      <c r="E58" s="108"/>
      <c r="F58" s="109"/>
      <c r="G58" s="109"/>
      <c r="I58" s="109"/>
      <c r="J58" s="109"/>
      <c r="K58" s="109"/>
      <c r="L58" s="109"/>
      <c r="M58" s="109"/>
      <c r="N58" s="109"/>
      <c r="O58" s="109"/>
      <c r="P58" s="109"/>
    </row>
    <row r="59" spans="2:19" x14ac:dyDescent="0.2">
      <c r="B59" s="9" t="s">
        <v>216</v>
      </c>
      <c r="C59" s="106"/>
      <c r="D59" s="9">
        <f>D34+D37+D40+D43+D46+D49</f>
        <v>427</v>
      </c>
      <c r="E59" s="9">
        <f t="shared" ref="E59:P59" si="279">E34+E37+E40+E43+E46+E49</f>
        <v>273</v>
      </c>
      <c r="F59" s="9">
        <f t="shared" si="279"/>
        <v>245</v>
      </c>
      <c r="G59" s="9">
        <f t="shared" si="279"/>
        <v>41</v>
      </c>
      <c r="H59" s="9">
        <f t="shared" si="279"/>
        <v>138</v>
      </c>
      <c r="I59" s="9">
        <f t="shared" si="279"/>
        <v>190</v>
      </c>
      <c r="J59" s="9">
        <f t="shared" si="279"/>
        <v>39</v>
      </c>
      <c r="K59" s="9">
        <f t="shared" si="279"/>
        <v>17</v>
      </c>
      <c r="L59" s="9">
        <f t="shared" si="279"/>
        <v>11</v>
      </c>
      <c r="M59" s="9">
        <f t="shared" si="279"/>
        <v>57</v>
      </c>
      <c r="N59" s="9">
        <f t="shared" si="279"/>
        <v>11</v>
      </c>
      <c r="O59" s="9">
        <f t="shared" si="279"/>
        <v>121</v>
      </c>
      <c r="P59" s="9">
        <f t="shared" si="279"/>
        <v>33</v>
      </c>
    </row>
    <row r="60" spans="2:19" x14ac:dyDescent="0.2">
      <c r="B60" s="51" t="s">
        <v>217</v>
      </c>
      <c r="E60" s="110">
        <f>E59/D59</f>
        <v>0.63934426229508201</v>
      </c>
      <c r="F60" s="110">
        <f>F59/D59</f>
        <v>0.57377049180327866</v>
      </c>
      <c r="G60" s="110">
        <f>G59/D59</f>
        <v>9.6018735362997654E-2</v>
      </c>
      <c r="H60" s="110">
        <f>H59/D59</f>
        <v>0.3231850117096019</v>
      </c>
      <c r="I60" s="110">
        <f>I59/D59</f>
        <v>0.44496487119437939</v>
      </c>
      <c r="J60" s="110">
        <f>J59/D59</f>
        <v>9.1334894613583142E-2</v>
      </c>
      <c r="K60" s="110">
        <f>K59/D59</f>
        <v>3.9812646370023422E-2</v>
      </c>
      <c r="L60" s="110">
        <f>L59/D59</f>
        <v>2.576112412177986E-2</v>
      </c>
      <c r="M60" s="110">
        <f>M59/D59</f>
        <v>0.13348946135831383</v>
      </c>
      <c r="N60" s="110">
        <f>N59/D59</f>
        <v>2.576112412177986E-2</v>
      </c>
      <c r="O60" s="110">
        <f>O59/D59</f>
        <v>0.28337236533957844</v>
      </c>
      <c r="P60" s="110">
        <f>P59/D59</f>
        <v>7.7283372365339581E-2</v>
      </c>
    </row>
    <row r="61" spans="2:19" x14ac:dyDescent="0.2">
      <c r="B61" s="51" t="s">
        <v>218</v>
      </c>
      <c r="E61" s="110"/>
      <c r="F61" s="110">
        <f>F59/E59</f>
        <v>0.89743589743589747</v>
      </c>
      <c r="G61" s="110">
        <f>G59/E59</f>
        <v>0.15018315018315018</v>
      </c>
      <c r="H61" s="110">
        <f>H59/E59</f>
        <v>0.50549450549450547</v>
      </c>
      <c r="I61" s="110">
        <f>I59/E59</f>
        <v>0.69597069597069594</v>
      </c>
      <c r="J61" s="110">
        <f>J59/E59</f>
        <v>0.14285714285714285</v>
      </c>
      <c r="K61" s="110">
        <f>K59/E59</f>
        <v>6.2271062271062272E-2</v>
      </c>
      <c r="L61" s="110">
        <f>L59/E59</f>
        <v>4.0293040293040296E-2</v>
      </c>
      <c r="M61" s="110">
        <f>M59/E59</f>
        <v>0.2087912087912088</v>
      </c>
      <c r="N61" s="110">
        <f>N59/E59</f>
        <v>4.0293040293040296E-2</v>
      </c>
      <c r="O61" s="110"/>
      <c r="P61" s="110"/>
    </row>
    <row r="62" spans="2:19" ht="9.75" customHeight="1" x14ac:dyDescent="0.2">
      <c r="E62" s="110"/>
      <c r="F62" s="110"/>
      <c r="G62" s="110"/>
      <c r="H62" s="110"/>
      <c r="I62" s="110"/>
      <c r="J62" s="110"/>
      <c r="K62" s="110"/>
      <c r="L62" s="110"/>
      <c r="M62" s="110"/>
      <c r="N62" s="110"/>
      <c r="O62" s="110"/>
      <c r="P62" s="110"/>
    </row>
    <row r="63" spans="2:19" x14ac:dyDescent="0.2">
      <c r="B63" s="9" t="s">
        <v>219</v>
      </c>
      <c r="D63" s="111">
        <f>D52+D34+D49</f>
        <v>427</v>
      </c>
      <c r="E63" s="111">
        <f>E52+E34+E49</f>
        <v>273</v>
      </c>
      <c r="F63" s="111">
        <f t="shared" ref="F63:P63" si="280">F52+F34+F49</f>
        <v>245</v>
      </c>
      <c r="G63" s="111">
        <f t="shared" si="280"/>
        <v>41</v>
      </c>
      <c r="H63" s="111">
        <f t="shared" si="280"/>
        <v>138</v>
      </c>
      <c r="I63" s="111">
        <f t="shared" si="280"/>
        <v>190</v>
      </c>
      <c r="J63" s="111">
        <f t="shared" si="280"/>
        <v>39</v>
      </c>
      <c r="K63" s="111">
        <f t="shared" si="280"/>
        <v>17</v>
      </c>
      <c r="L63" s="111">
        <f t="shared" si="280"/>
        <v>11</v>
      </c>
      <c r="M63" s="111">
        <f t="shared" si="280"/>
        <v>57</v>
      </c>
      <c r="N63" s="111">
        <f t="shared" si="280"/>
        <v>11</v>
      </c>
      <c r="O63" s="111">
        <f t="shared" si="280"/>
        <v>121</v>
      </c>
      <c r="P63" s="111">
        <f t="shared" si="280"/>
        <v>33</v>
      </c>
    </row>
    <row r="64" spans="2:19" x14ac:dyDescent="0.2">
      <c r="B64" s="9"/>
      <c r="C64" s="11"/>
      <c r="D64" s="112">
        <f>D55+D34+D37</f>
        <v>427</v>
      </c>
      <c r="E64" s="112">
        <f>E55+E34+E37</f>
        <v>273</v>
      </c>
      <c r="F64" s="112">
        <f t="shared" ref="F64:P64" si="281">F55+F34+F37</f>
        <v>245</v>
      </c>
      <c r="G64" s="112">
        <f t="shared" si="281"/>
        <v>41</v>
      </c>
      <c r="H64" s="112">
        <f t="shared" si="281"/>
        <v>138</v>
      </c>
      <c r="I64" s="112">
        <f t="shared" si="281"/>
        <v>190</v>
      </c>
      <c r="J64" s="112">
        <f t="shared" si="281"/>
        <v>39</v>
      </c>
      <c r="K64" s="112">
        <f t="shared" si="281"/>
        <v>17</v>
      </c>
      <c r="L64" s="112">
        <f t="shared" si="281"/>
        <v>11</v>
      </c>
      <c r="M64" s="112">
        <f t="shared" si="281"/>
        <v>57</v>
      </c>
      <c r="N64" s="112">
        <f t="shared" si="281"/>
        <v>11</v>
      </c>
      <c r="O64" s="112">
        <f t="shared" si="281"/>
        <v>121</v>
      </c>
      <c r="P64" s="112">
        <f t="shared" si="281"/>
        <v>33</v>
      </c>
    </row>
    <row r="65" spans="2:16" ht="13.5" customHeight="1" x14ac:dyDescent="0.2">
      <c r="B65" s="9"/>
      <c r="C65" s="11"/>
      <c r="O65" s="51"/>
    </row>
    <row r="66" spans="2:16" ht="13.5" customHeight="1" x14ac:dyDescent="0.2">
      <c r="B66" s="43" t="s">
        <v>220</v>
      </c>
      <c r="C66" s="11"/>
      <c r="D66" s="43">
        <f>D13-D59</f>
        <v>0</v>
      </c>
      <c r="E66" s="43">
        <f t="shared" ref="E66:P68" si="282">E13-E59</f>
        <v>0</v>
      </c>
      <c r="F66" s="43">
        <f t="shared" si="282"/>
        <v>0</v>
      </c>
      <c r="G66" s="43">
        <f>G13-G59</f>
        <v>0</v>
      </c>
      <c r="H66" s="43">
        <f t="shared" si="282"/>
        <v>0</v>
      </c>
      <c r="I66" s="43">
        <f>I13-I59</f>
        <v>0</v>
      </c>
      <c r="J66" s="43">
        <f t="shared" si="282"/>
        <v>0</v>
      </c>
      <c r="K66" s="43">
        <f t="shared" si="282"/>
        <v>0</v>
      </c>
      <c r="L66" s="43">
        <f t="shared" si="282"/>
        <v>0</v>
      </c>
      <c r="M66" s="43">
        <f t="shared" si="282"/>
        <v>0</v>
      </c>
      <c r="N66" s="43">
        <f t="shared" si="282"/>
        <v>0</v>
      </c>
      <c r="O66" s="43">
        <f t="shared" si="282"/>
        <v>0</v>
      </c>
      <c r="P66" s="43">
        <f t="shared" si="282"/>
        <v>0</v>
      </c>
    </row>
    <row r="67" spans="2:16" ht="11.25" customHeight="1" x14ac:dyDescent="0.2">
      <c r="C67" s="11"/>
      <c r="D67" s="43"/>
      <c r="E67" s="43">
        <f t="shared" si="282"/>
        <v>0</v>
      </c>
      <c r="F67" s="43">
        <f t="shared" si="282"/>
        <v>0</v>
      </c>
      <c r="G67" s="43">
        <f t="shared" si="282"/>
        <v>0</v>
      </c>
      <c r="H67" s="43">
        <f t="shared" si="282"/>
        <v>0</v>
      </c>
      <c r="I67" s="43">
        <f t="shared" si="282"/>
        <v>0</v>
      </c>
      <c r="J67" s="43">
        <f t="shared" si="282"/>
        <v>0</v>
      </c>
      <c r="K67" s="43">
        <f t="shared" si="282"/>
        <v>0</v>
      </c>
      <c r="L67" s="43">
        <f t="shared" si="282"/>
        <v>0</v>
      </c>
      <c r="M67" s="43">
        <f t="shared" si="282"/>
        <v>0</v>
      </c>
      <c r="N67" s="43">
        <f t="shared" si="282"/>
        <v>0</v>
      </c>
      <c r="O67" s="43">
        <f t="shared" si="282"/>
        <v>0</v>
      </c>
      <c r="P67" s="43">
        <f>P14-P60</f>
        <v>0</v>
      </c>
    </row>
    <row r="68" spans="2:16" x14ac:dyDescent="0.2">
      <c r="C68" s="11"/>
      <c r="D68" s="43"/>
      <c r="E68" s="43"/>
      <c r="F68" s="43">
        <f t="shared" si="282"/>
        <v>0</v>
      </c>
      <c r="G68" s="43">
        <f t="shared" si="282"/>
        <v>0</v>
      </c>
      <c r="H68" s="43">
        <f t="shared" si="282"/>
        <v>0</v>
      </c>
      <c r="I68" s="43">
        <f t="shared" si="282"/>
        <v>0</v>
      </c>
      <c r="J68" s="43">
        <f t="shared" si="282"/>
        <v>0</v>
      </c>
      <c r="K68" s="43">
        <f t="shared" si="282"/>
        <v>0</v>
      </c>
      <c r="L68" s="43">
        <f t="shared" si="282"/>
        <v>0</v>
      </c>
      <c r="M68" s="43">
        <f t="shared" si="282"/>
        <v>0</v>
      </c>
      <c r="N68" s="43">
        <f t="shared" si="282"/>
        <v>0</v>
      </c>
      <c r="O68" s="43"/>
      <c r="P68" s="43"/>
    </row>
    <row r="69" spans="2:16" x14ac:dyDescent="0.2">
      <c r="C69" s="11"/>
      <c r="D69" s="43"/>
      <c r="E69" s="43"/>
      <c r="F69" s="43"/>
      <c r="G69" s="43"/>
      <c r="H69" s="43"/>
      <c r="I69" s="43"/>
      <c r="J69" s="43"/>
      <c r="K69" s="43"/>
      <c r="L69" s="43"/>
      <c r="M69" s="43"/>
      <c r="N69" s="43"/>
      <c r="O69" s="43"/>
      <c r="P69" s="43"/>
    </row>
    <row r="70" spans="2:16" x14ac:dyDescent="0.2">
      <c r="C70" s="11"/>
      <c r="D70" s="43">
        <f>D63-D59</f>
        <v>0</v>
      </c>
      <c r="E70" s="43">
        <f t="shared" ref="E70:P70" si="283">E63-E59</f>
        <v>0</v>
      </c>
      <c r="F70" s="43">
        <f t="shared" si="283"/>
        <v>0</v>
      </c>
      <c r="G70" s="43">
        <f t="shared" si="283"/>
        <v>0</v>
      </c>
      <c r="H70" s="43">
        <f t="shared" si="283"/>
        <v>0</v>
      </c>
      <c r="I70" s="43">
        <f t="shared" si="283"/>
        <v>0</v>
      </c>
      <c r="J70" s="43">
        <f t="shared" si="283"/>
        <v>0</v>
      </c>
      <c r="K70" s="43">
        <f t="shared" si="283"/>
        <v>0</v>
      </c>
      <c r="L70" s="43">
        <f t="shared" si="283"/>
        <v>0</v>
      </c>
      <c r="M70" s="43">
        <f t="shared" si="283"/>
        <v>0</v>
      </c>
      <c r="N70" s="43">
        <f t="shared" si="283"/>
        <v>0</v>
      </c>
      <c r="O70" s="43">
        <f t="shared" si="283"/>
        <v>0</v>
      </c>
      <c r="P70" s="43">
        <f t="shared" si="283"/>
        <v>0</v>
      </c>
    </row>
    <row r="71" spans="2:16" x14ac:dyDescent="0.2">
      <c r="C71" s="11"/>
      <c r="D71" s="43">
        <f>D64-D59</f>
        <v>0</v>
      </c>
      <c r="E71" s="43">
        <f t="shared" ref="E71:P71" si="284">E64-E59</f>
        <v>0</v>
      </c>
      <c r="F71" s="43">
        <f t="shared" si="284"/>
        <v>0</v>
      </c>
      <c r="G71" s="43">
        <f t="shared" si="284"/>
        <v>0</v>
      </c>
      <c r="H71" s="43">
        <f t="shared" si="284"/>
        <v>0</v>
      </c>
      <c r="I71" s="43">
        <f t="shared" si="284"/>
        <v>0</v>
      </c>
      <c r="J71" s="43">
        <f t="shared" si="284"/>
        <v>0</v>
      </c>
      <c r="K71" s="43">
        <f t="shared" si="284"/>
        <v>0</v>
      </c>
      <c r="L71" s="43">
        <f t="shared" si="284"/>
        <v>0</v>
      </c>
      <c r="M71" s="43">
        <f t="shared" si="284"/>
        <v>0</v>
      </c>
      <c r="N71" s="43">
        <f t="shared" si="284"/>
        <v>0</v>
      </c>
      <c r="O71" s="43">
        <f t="shared" si="284"/>
        <v>0</v>
      </c>
      <c r="P71" s="43">
        <f t="shared" si="284"/>
        <v>0</v>
      </c>
    </row>
    <row r="72" spans="2:16" x14ac:dyDescent="0.2">
      <c r="C72" s="11"/>
      <c r="D72" s="11"/>
      <c r="F72" s="51"/>
    </row>
    <row r="73" spans="2:16" x14ac:dyDescent="0.2">
      <c r="C73" s="11"/>
      <c r="D73" s="11"/>
    </row>
    <row r="74" spans="2:16" x14ac:dyDescent="0.2">
      <c r="C74" s="11"/>
      <c r="D74" s="11"/>
    </row>
    <row r="75" spans="2:16" x14ac:dyDescent="0.2">
      <c r="C75" s="11"/>
      <c r="D75" s="11"/>
    </row>
    <row r="76" spans="2:16" x14ac:dyDescent="0.2">
      <c r="C76" s="11"/>
      <c r="D76" s="11"/>
    </row>
    <row r="77" spans="2:16" x14ac:dyDescent="0.2">
      <c r="C77" s="11"/>
      <c r="D77" s="11"/>
    </row>
    <row r="78" spans="2:16" x14ac:dyDescent="0.2">
      <c r="C78" s="11"/>
      <c r="D78" s="11"/>
    </row>
    <row r="79" spans="2:16" x14ac:dyDescent="0.2">
      <c r="C79" s="11"/>
      <c r="D79" s="11"/>
    </row>
    <row r="80" spans="2:16" x14ac:dyDescent="0.2">
      <c r="C80" s="11"/>
      <c r="D80" s="11"/>
    </row>
    <row r="81" spans="1:4" x14ac:dyDescent="0.2">
      <c r="C81" s="11"/>
      <c r="D81" s="11"/>
    </row>
    <row r="82" spans="1:4" x14ac:dyDescent="0.2">
      <c r="C82" s="11"/>
      <c r="D82" s="11"/>
    </row>
    <row r="83" spans="1:4" x14ac:dyDescent="0.2">
      <c r="C83" s="11"/>
      <c r="D83" s="11"/>
    </row>
    <row r="84" spans="1:4" x14ac:dyDescent="0.2">
      <c r="C84" s="11"/>
      <c r="D84" s="11"/>
    </row>
    <row r="85" spans="1:4" x14ac:dyDescent="0.2">
      <c r="C85" s="11"/>
      <c r="D85" s="11"/>
    </row>
    <row r="86" spans="1:4" x14ac:dyDescent="0.2">
      <c r="C86" s="11"/>
      <c r="D86" s="11"/>
    </row>
    <row r="87" spans="1:4" x14ac:dyDescent="0.2">
      <c r="C87" s="11"/>
      <c r="D87" s="11"/>
    </row>
    <row r="88" spans="1:4" x14ac:dyDescent="0.2">
      <c r="C88" s="11"/>
      <c r="D88" s="11"/>
    </row>
    <row r="89" spans="1:4" x14ac:dyDescent="0.2">
      <c r="C89" s="11"/>
      <c r="D89" s="11"/>
    </row>
    <row r="90" spans="1:4" x14ac:dyDescent="0.2">
      <c r="C90" s="11"/>
      <c r="D90" s="11"/>
    </row>
    <row r="91" spans="1:4" x14ac:dyDescent="0.2">
      <c r="C91" s="11"/>
      <c r="D91" s="11"/>
    </row>
    <row r="92" spans="1:4" x14ac:dyDescent="0.2">
      <c r="C92" s="11"/>
      <c r="D92" s="11"/>
    </row>
    <row r="93" spans="1:4" x14ac:dyDescent="0.2">
      <c r="C93" s="11"/>
      <c r="D93" s="11"/>
    </row>
    <row r="94" spans="1:4" x14ac:dyDescent="0.2">
      <c r="C94" s="11"/>
      <c r="D94" s="11"/>
    </row>
    <row r="95" spans="1:4" x14ac:dyDescent="0.2">
      <c r="A95" s="9"/>
      <c r="B95" s="9"/>
      <c r="C95" s="11"/>
      <c r="D95" s="11"/>
    </row>
    <row r="96" spans="1:4" x14ac:dyDescent="0.2">
      <c r="A96" s="9" t="e">
        <f>SUM(#REF!)</f>
        <v>#REF!</v>
      </c>
      <c r="B96" s="9" t="e">
        <f>SUM(#REF!)</f>
        <v>#REF!</v>
      </c>
      <c r="C96" s="11"/>
      <c r="D96" s="11"/>
    </row>
  </sheetData>
  <mergeCells count="29">
    <mergeCell ref="C28:C30"/>
    <mergeCell ref="C31:C33"/>
    <mergeCell ref="B34:B57"/>
    <mergeCell ref="C34:C36"/>
    <mergeCell ref="C37:C39"/>
    <mergeCell ref="C40:C42"/>
    <mergeCell ref="C43:C45"/>
    <mergeCell ref="C46:C48"/>
    <mergeCell ref="C49:C51"/>
    <mergeCell ref="K10:K12"/>
    <mergeCell ref="L10:L12"/>
    <mergeCell ref="M10:M12"/>
    <mergeCell ref="N10:N12"/>
    <mergeCell ref="B13:C15"/>
    <mergeCell ref="B16:B33"/>
    <mergeCell ref="C16:C18"/>
    <mergeCell ref="C19:C21"/>
    <mergeCell ref="C22:C24"/>
    <mergeCell ref="C25:C27"/>
    <mergeCell ref="B9:C12"/>
    <mergeCell ref="D9:D12"/>
    <mergeCell ref="E9:E12"/>
    <mergeCell ref="O9:O12"/>
    <mergeCell ref="P9:P12"/>
    <mergeCell ref="F10:F12"/>
    <mergeCell ref="G10:G12"/>
    <mergeCell ref="H10:H12"/>
    <mergeCell ref="I10:I12"/>
    <mergeCell ref="J10:J12"/>
  </mergeCells>
  <phoneticPr fontId="3"/>
  <pageMargins left="0.65" right="0.39" top="0.82677165354330717" bottom="0.39370078740157483" header="0.51181102362204722" footer="0.19685039370078741"/>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F5630-DBF5-4DF8-903A-BD761DEEEDFC}">
  <sheetPr>
    <tabColor rgb="FF00B0F0"/>
  </sheetPr>
  <dimension ref="A2:AH471"/>
  <sheetViews>
    <sheetView view="pageBreakPreview" topLeftCell="A347" zoomScaleNormal="100" zoomScaleSheetLayoutView="100" workbookViewId="0"/>
  </sheetViews>
  <sheetFormatPr defaultColWidth="9" defaultRowHeight="13.2" x14ac:dyDescent="0.2"/>
  <cols>
    <col min="1" max="1" width="9" style="113"/>
    <col min="2" max="2" width="3.6640625" style="116" customWidth="1"/>
    <col min="3" max="3" width="18.6640625" style="113" customWidth="1"/>
    <col min="4" max="4" width="8.109375" style="113" customWidth="1"/>
    <col min="5" max="9" width="7.6640625" style="113" customWidth="1"/>
    <col min="10" max="10" width="8.109375" style="113" customWidth="1"/>
    <col min="11" max="11" width="7.6640625" style="113" customWidth="1"/>
    <col min="12" max="12" width="8.88671875" style="113" customWidth="1"/>
    <col min="13" max="13" width="8" style="113" customWidth="1"/>
    <col min="14" max="14" width="7.44140625" style="113" customWidth="1"/>
    <col min="15" max="20" width="8.6640625" style="113" customWidth="1"/>
    <col min="21" max="23" width="4.6640625" style="113" customWidth="1"/>
    <col min="24" max="24" width="6.44140625" style="113" customWidth="1"/>
    <col min="25" max="25" width="6.88671875" style="113" customWidth="1"/>
    <col min="26" max="33" width="7.6640625" style="113" customWidth="1"/>
    <col min="34" max="34" width="8" style="113" customWidth="1"/>
    <col min="35" max="40" width="4.6640625" style="113" customWidth="1"/>
    <col min="41" max="16384" width="9" style="113"/>
  </cols>
  <sheetData>
    <row r="2" spans="1:18" ht="14.4" x14ac:dyDescent="0.2">
      <c r="B2" s="114" t="s">
        <v>221</v>
      </c>
      <c r="O2" s="115"/>
      <c r="P2" s="115"/>
      <c r="Q2" s="115"/>
    </row>
    <row r="3" spans="1:18" ht="7.5" customHeight="1" x14ac:dyDescent="0.2">
      <c r="B3" s="113"/>
      <c r="O3" s="115"/>
      <c r="P3" s="115"/>
      <c r="Q3" s="115"/>
    </row>
    <row r="4" spans="1:18" x14ac:dyDescent="0.2">
      <c r="A4" s="116"/>
      <c r="B4" s="113"/>
      <c r="J4" s="117" t="s">
        <v>178</v>
      </c>
      <c r="O4" s="115"/>
      <c r="P4" s="115"/>
    </row>
    <row r="5" spans="1:18" x14ac:dyDescent="0.2">
      <c r="A5" s="116"/>
      <c r="B5" s="113"/>
      <c r="J5" s="117" t="s">
        <v>222</v>
      </c>
      <c r="O5" s="118"/>
      <c r="P5" s="118"/>
    </row>
    <row r="6" spans="1:18" x14ac:dyDescent="0.2">
      <c r="A6" s="116"/>
      <c r="B6" s="113"/>
      <c r="J6" s="117" t="s">
        <v>223</v>
      </c>
      <c r="O6" s="115"/>
      <c r="P6" s="115"/>
    </row>
    <row r="7" spans="1:18" ht="7.5" customHeight="1" x14ac:dyDescent="0.2">
      <c r="A7" s="116"/>
      <c r="B7" s="113"/>
      <c r="J7" s="119"/>
      <c r="O7" s="115"/>
      <c r="P7" s="115"/>
    </row>
    <row r="8" spans="1:18" ht="13.8" thickBot="1" x14ac:dyDescent="0.25">
      <c r="F8" s="120" t="s">
        <v>224</v>
      </c>
      <c r="G8" s="120" t="s">
        <v>225</v>
      </c>
      <c r="H8" s="120" t="s">
        <v>226</v>
      </c>
      <c r="I8" s="120" t="s">
        <v>227</v>
      </c>
      <c r="J8" s="120" t="s">
        <v>228</v>
      </c>
      <c r="K8" s="120"/>
      <c r="M8" s="107"/>
      <c r="N8" s="107" t="s">
        <v>229</v>
      </c>
      <c r="O8" s="118"/>
      <c r="P8" s="118"/>
    </row>
    <row r="9" spans="1:18" ht="13.5" customHeight="1" x14ac:dyDescent="0.2">
      <c r="B9" s="121" t="s">
        <v>230</v>
      </c>
      <c r="C9" s="122"/>
      <c r="D9" s="14" t="s">
        <v>183</v>
      </c>
      <c r="E9" s="15" t="s">
        <v>231</v>
      </c>
      <c r="F9" s="123"/>
      <c r="G9" s="123"/>
      <c r="H9" s="123"/>
      <c r="I9" s="123"/>
      <c r="J9" s="123"/>
      <c r="K9" s="124"/>
      <c r="L9" s="125"/>
      <c r="M9" s="19" t="s">
        <v>232</v>
      </c>
      <c r="N9" s="19" t="s">
        <v>233</v>
      </c>
      <c r="O9" s="115"/>
      <c r="P9" s="115"/>
      <c r="Q9" s="115"/>
    </row>
    <row r="10" spans="1:18" x14ac:dyDescent="0.2">
      <c r="B10" s="126"/>
      <c r="C10" s="127"/>
      <c r="D10" s="20"/>
      <c r="E10" s="21"/>
      <c r="F10" s="128" t="s">
        <v>234</v>
      </c>
      <c r="G10" s="129"/>
      <c r="H10" s="129"/>
      <c r="I10" s="130"/>
      <c r="J10" s="130"/>
      <c r="K10" s="130"/>
      <c r="L10" s="131"/>
      <c r="M10" s="25"/>
      <c r="N10" s="25"/>
      <c r="O10" s="115"/>
      <c r="P10" s="115"/>
    </row>
    <row r="11" spans="1:18" ht="13.5" customHeight="1" x14ac:dyDescent="0.2">
      <c r="B11" s="126"/>
      <c r="C11" s="127"/>
      <c r="D11" s="20"/>
      <c r="E11" s="21"/>
      <c r="F11" s="22" t="s">
        <v>235</v>
      </c>
      <c r="G11" s="22" t="s">
        <v>236</v>
      </c>
      <c r="H11" s="22" t="s">
        <v>237</v>
      </c>
      <c r="I11" s="22" t="s">
        <v>238</v>
      </c>
      <c r="J11" s="23" t="s">
        <v>239</v>
      </c>
      <c r="K11" s="23" t="s">
        <v>240</v>
      </c>
      <c r="L11" s="132" t="s">
        <v>241</v>
      </c>
      <c r="M11" s="25"/>
      <c r="N11" s="25"/>
      <c r="O11" s="118"/>
      <c r="P11" s="118"/>
    </row>
    <row r="12" spans="1:18" ht="13.5" customHeight="1" x14ac:dyDescent="0.2">
      <c r="B12" s="126"/>
      <c r="C12" s="127"/>
      <c r="D12" s="20"/>
      <c r="E12" s="21"/>
      <c r="F12" s="26"/>
      <c r="G12" s="26"/>
      <c r="H12" s="26"/>
      <c r="I12" s="26"/>
      <c r="J12" s="27"/>
      <c r="K12" s="27"/>
      <c r="L12" s="133" t="s">
        <v>242</v>
      </c>
      <c r="M12" s="25"/>
      <c r="N12" s="25"/>
      <c r="O12" s="115"/>
      <c r="P12" s="115"/>
      <c r="Q12" s="115"/>
    </row>
    <row r="13" spans="1:18" ht="50.25" customHeight="1" x14ac:dyDescent="0.2">
      <c r="B13" s="134"/>
      <c r="C13" s="135"/>
      <c r="D13" s="29"/>
      <c r="E13" s="30"/>
      <c r="F13" s="31"/>
      <c r="G13" s="31"/>
      <c r="H13" s="31"/>
      <c r="I13" s="31"/>
      <c r="J13" s="32"/>
      <c r="K13" s="32"/>
      <c r="L13" s="136"/>
      <c r="M13" s="34"/>
      <c r="N13" s="34"/>
      <c r="O13" s="113" t="s">
        <v>196</v>
      </c>
      <c r="P13" s="113" t="s">
        <v>231</v>
      </c>
      <c r="Q13" s="137" t="s">
        <v>197</v>
      </c>
    </row>
    <row r="14" spans="1:18" ht="18" customHeight="1" x14ac:dyDescent="0.2">
      <c r="B14" s="36" t="s">
        <v>243</v>
      </c>
      <c r="C14" s="37"/>
      <c r="D14" s="38">
        <v>427</v>
      </c>
      <c r="E14" s="138">
        <f>E17+E20+E23+E26+E29+E32</f>
        <v>245</v>
      </c>
      <c r="F14" s="139">
        <f t="shared" ref="F14:N14" si="0">F17+F20+F23+F26+F29+F32</f>
        <v>17</v>
      </c>
      <c r="G14" s="139">
        <f t="shared" si="0"/>
        <v>138</v>
      </c>
      <c r="H14" s="139">
        <f t="shared" si="0"/>
        <v>45</v>
      </c>
      <c r="I14" s="139">
        <f t="shared" si="0"/>
        <v>13</v>
      </c>
      <c r="J14" s="38">
        <f t="shared" si="0"/>
        <v>13</v>
      </c>
      <c r="K14" s="38">
        <f t="shared" si="0"/>
        <v>19</v>
      </c>
      <c r="L14" s="140">
        <f t="shared" si="0"/>
        <v>71</v>
      </c>
      <c r="M14" s="141">
        <f>M17+M20+M23+M26+M29+M32</f>
        <v>142</v>
      </c>
      <c r="N14" s="141">
        <f t="shared" si="0"/>
        <v>40</v>
      </c>
      <c r="O14" s="118">
        <f>E14+M14+N14</f>
        <v>427</v>
      </c>
      <c r="P14" s="118">
        <f>SUM(F14:K14)</f>
        <v>245</v>
      </c>
      <c r="Q14" s="142">
        <f>O14-D14</f>
        <v>0</v>
      </c>
      <c r="R14" s="142">
        <f>P14-E14</f>
        <v>0</v>
      </c>
    </row>
    <row r="15" spans="1:18" ht="18" customHeight="1" x14ac:dyDescent="0.2">
      <c r="B15" s="44"/>
      <c r="C15" s="45"/>
      <c r="D15" s="46"/>
      <c r="E15" s="143">
        <f>E14/D14</f>
        <v>0.57377049180327866</v>
      </c>
      <c r="F15" s="144">
        <f>F14/D14</f>
        <v>3.9812646370023422E-2</v>
      </c>
      <c r="G15" s="144">
        <f>G14/D14</f>
        <v>0.3231850117096019</v>
      </c>
      <c r="H15" s="144">
        <f>H14/D14</f>
        <v>0.1053864168618267</v>
      </c>
      <c r="I15" s="144">
        <f>I14/D14</f>
        <v>3.0444964871194378E-2</v>
      </c>
      <c r="J15" s="145">
        <f>J14/D14</f>
        <v>3.0444964871194378E-2</v>
      </c>
      <c r="K15" s="145">
        <f>K14/D14</f>
        <v>4.449648711943794E-2</v>
      </c>
      <c r="L15" s="146">
        <f>L14/D14</f>
        <v>0.16627634660421545</v>
      </c>
      <c r="M15" s="147">
        <f>M14/D14</f>
        <v>0.33255269320843089</v>
      </c>
      <c r="N15" s="147">
        <f>N14/D14</f>
        <v>9.3676814988290405E-2</v>
      </c>
      <c r="O15" s="115">
        <f>E15+M15+N15</f>
        <v>0.99999999999999989</v>
      </c>
      <c r="P15" s="118"/>
      <c r="Q15" s="142">
        <f>1-O15</f>
        <v>0</v>
      </c>
      <c r="R15" s="142"/>
    </row>
    <row r="16" spans="1:18" ht="18" customHeight="1" thickBot="1" x14ac:dyDescent="0.25">
      <c r="B16" s="52"/>
      <c r="C16" s="53"/>
      <c r="D16" s="54"/>
      <c r="E16" s="148"/>
      <c r="F16" s="149">
        <f>F14/E14</f>
        <v>6.9387755102040816E-2</v>
      </c>
      <c r="G16" s="149">
        <f>G14/E14</f>
        <v>0.56326530612244896</v>
      </c>
      <c r="H16" s="149">
        <f>H14/E14</f>
        <v>0.18367346938775511</v>
      </c>
      <c r="I16" s="149">
        <f>I14/E14</f>
        <v>5.3061224489795916E-2</v>
      </c>
      <c r="J16" s="150">
        <f>J14/E14</f>
        <v>5.3061224489795916E-2</v>
      </c>
      <c r="K16" s="151">
        <f>K14/E14</f>
        <v>7.7551020408163265E-2</v>
      </c>
      <c r="L16" s="152">
        <f>L14/E14</f>
        <v>0.28979591836734692</v>
      </c>
      <c r="M16" s="153"/>
      <c r="N16" s="153"/>
      <c r="O16" s="115">
        <f>SUM(F16:K16)</f>
        <v>1</v>
      </c>
      <c r="P16" s="115"/>
      <c r="Q16" s="142">
        <f>1-O16</f>
        <v>0</v>
      </c>
      <c r="R16" s="142"/>
    </row>
    <row r="17" spans="2:18" ht="18" customHeight="1" thickTop="1" x14ac:dyDescent="0.2">
      <c r="B17" s="59" t="s">
        <v>199</v>
      </c>
      <c r="C17" s="60" t="s">
        <v>244</v>
      </c>
      <c r="D17" s="61">
        <v>49</v>
      </c>
      <c r="E17" s="154">
        <f>SUM(F17:K17)</f>
        <v>23</v>
      </c>
      <c r="F17" s="155">
        <v>1</v>
      </c>
      <c r="G17" s="155">
        <v>15</v>
      </c>
      <c r="H17" s="155">
        <v>4</v>
      </c>
      <c r="I17" s="155">
        <v>0</v>
      </c>
      <c r="J17" s="156">
        <v>2</v>
      </c>
      <c r="K17" s="156">
        <v>1</v>
      </c>
      <c r="L17" s="157">
        <f>H17+I17+J17</f>
        <v>6</v>
      </c>
      <c r="M17" s="158">
        <v>19</v>
      </c>
      <c r="N17" s="158">
        <f>D17-E17-M17</f>
        <v>7</v>
      </c>
      <c r="O17" s="118">
        <f>E17+M17+N17</f>
        <v>49</v>
      </c>
      <c r="P17" s="118">
        <f t="shared" ref="P17" si="1">SUM(F17:K17)</f>
        <v>23</v>
      </c>
      <c r="Q17" s="142">
        <f t="shared" ref="Q17:R17" si="2">O17-D17</f>
        <v>0</v>
      </c>
      <c r="R17" s="142">
        <f t="shared" si="2"/>
        <v>0</v>
      </c>
    </row>
    <row r="18" spans="2:18" ht="18" customHeight="1" x14ac:dyDescent="0.2">
      <c r="B18" s="66"/>
      <c r="C18" s="67"/>
      <c r="D18" s="68"/>
      <c r="E18" s="143">
        <f>E17/D17</f>
        <v>0.46938775510204084</v>
      </c>
      <c r="F18" s="144">
        <f>F17/D17</f>
        <v>2.0408163265306121E-2</v>
      </c>
      <c r="G18" s="144">
        <f>G17/D17</f>
        <v>0.30612244897959184</v>
      </c>
      <c r="H18" s="144">
        <f>H17/D17</f>
        <v>8.1632653061224483E-2</v>
      </c>
      <c r="I18" s="144">
        <f>I17/D17</f>
        <v>0</v>
      </c>
      <c r="J18" s="145">
        <f>J17/D17</f>
        <v>4.0816326530612242E-2</v>
      </c>
      <c r="K18" s="145">
        <f>K17/D17</f>
        <v>2.0408163265306121E-2</v>
      </c>
      <c r="L18" s="146">
        <f>L17/D17</f>
        <v>0.12244897959183673</v>
      </c>
      <c r="M18" s="147">
        <f>M17/D17</f>
        <v>0.38775510204081631</v>
      </c>
      <c r="N18" s="147">
        <f t="shared" ref="N18" si="3">N17/D17</f>
        <v>0.14285714285714285</v>
      </c>
      <c r="O18" s="115">
        <f t="shared" ref="O18" si="4">E18+M18+N18</f>
        <v>1</v>
      </c>
      <c r="P18" s="118"/>
      <c r="Q18" s="142">
        <f>1-O18</f>
        <v>0</v>
      </c>
      <c r="R18" s="142"/>
    </row>
    <row r="19" spans="2:18" ht="18" customHeight="1" x14ac:dyDescent="0.2">
      <c r="B19" s="66"/>
      <c r="C19" s="69"/>
      <c r="D19" s="70"/>
      <c r="E19" s="159"/>
      <c r="F19" s="149">
        <f>F17/E17</f>
        <v>4.3478260869565216E-2</v>
      </c>
      <c r="G19" s="149">
        <f>G17/E17</f>
        <v>0.65217391304347827</v>
      </c>
      <c r="H19" s="149">
        <f>H17/E17</f>
        <v>0.17391304347826086</v>
      </c>
      <c r="I19" s="149">
        <f>I17/E17</f>
        <v>0</v>
      </c>
      <c r="J19" s="150">
        <f>J17/E17</f>
        <v>8.6956521739130432E-2</v>
      </c>
      <c r="K19" s="150">
        <f>K17/E17</f>
        <v>4.3478260869565216E-2</v>
      </c>
      <c r="L19" s="152">
        <f>L17/E17</f>
        <v>0.2608695652173913</v>
      </c>
      <c r="M19" s="153"/>
      <c r="N19" s="153"/>
      <c r="O19" s="115">
        <f t="shared" ref="O19" si="5">SUM(F19:K19)</f>
        <v>1</v>
      </c>
      <c r="P19" s="115"/>
      <c r="Q19" s="142">
        <f t="shared" ref="Q19" si="6">1-O19</f>
        <v>0</v>
      </c>
      <c r="R19" s="142"/>
    </row>
    <row r="20" spans="2:18" ht="18" customHeight="1" x14ac:dyDescent="0.2">
      <c r="B20" s="66"/>
      <c r="C20" s="75" t="s">
        <v>245</v>
      </c>
      <c r="D20" s="76">
        <v>87</v>
      </c>
      <c r="E20" s="138">
        <f>SUM(F20:K20)</f>
        <v>54</v>
      </c>
      <c r="F20" s="139">
        <v>2</v>
      </c>
      <c r="G20" s="139">
        <v>34</v>
      </c>
      <c r="H20" s="139">
        <v>7</v>
      </c>
      <c r="I20" s="139">
        <v>4</v>
      </c>
      <c r="J20" s="38">
        <v>5</v>
      </c>
      <c r="K20" s="38">
        <v>2</v>
      </c>
      <c r="L20" s="140">
        <f t="shared" ref="L20" si="7">H20+I20+J20</f>
        <v>16</v>
      </c>
      <c r="M20" s="141">
        <v>27</v>
      </c>
      <c r="N20" s="141">
        <f>D20-E20-M20</f>
        <v>6</v>
      </c>
      <c r="O20" s="118">
        <f t="shared" ref="O20:O21" si="8">E20+M20+N20</f>
        <v>87</v>
      </c>
      <c r="P20" s="118">
        <f t="shared" ref="P20" si="9">SUM(F20:K20)</f>
        <v>54</v>
      </c>
      <c r="Q20" s="142">
        <f t="shared" ref="Q20:R20" si="10">O20-D20</f>
        <v>0</v>
      </c>
      <c r="R20" s="142">
        <f t="shared" si="10"/>
        <v>0</v>
      </c>
    </row>
    <row r="21" spans="2:18" ht="18" customHeight="1" x14ac:dyDescent="0.2">
      <c r="B21" s="66"/>
      <c r="C21" s="67"/>
      <c r="D21" s="68"/>
      <c r="E21" s="143">
        <f t="shared" ref="E21" si="11">E20/D20</f>
        <v>0.62068965517241381</v>
      </c>
      <c r="F21" s="144">
        <f t="shared" ref="F21" si="12">F20/D20</f>
        <v>2.2988505747126436E-2</v>
      </c>
      <c r="G21" s="144">
        <f t="shared" ref="G21" si="13">G20/D20</f>
        <v>0.39080459770114945</v>
      </c>
      <c r="H21" s="144">
        <f t="shared" ref="H21" si="14">H20/D20</f>
        <v>8.0459770114942528E-2</v>
      </c>
      <c r="I21" s="144">
        <f t="shared" ref="I21" si="15">I20/D20</f>
        <v>4.5977011494252873E-2</v>
      </c>
      <c r="J21" s="145">
        <f t="shared" ref="J21" si="16">J20/D20</f>
        <v>5.7471264367816091E-2</v>
      </c>
      <c r="K21" s="145">
        <f t="shared" ref="K21" si="17">K20/D20</f>
        <v>2.2988505747126436E-2</v>
      </c>
      <c r="L21" s="146">
        <f t="shared" ref="L21" si="18">L20/D20</f>
        <v>0.18390804597701149</v>
      </c>
      <c r="M21" s="147">
        <f t="shared" ref="M21" si="19">M20/D20</f>
        <v>0.31034482758620691</v>
      </c>
      <c r="N21" s="147">
        <f t="shared" ref="N21" si="20">N20/D20</f>
        <v>6.8965517241379309E-2</v>
      </c>
      <c r="O21" s="115">
        <f t="shared" si="8"/>
        <v>1</v>
      </c>
      <c r="P21" s="118"/>
      <c r="Q21" s="142">
        <f t="shared" ref="Q21:Q22" si="21">1-O21</f>
        <v>0</v>
      </c>
      <c r="R21" s="142"/>
    </row>
    <row r="22" spans="2:18" ht="18" customHeight="1" x14ac:dyDescent="0.2">
      <c r="B22" s="66"/>
      <c r="C22" s="69"/>
      <c r="D22" s="80"/>
      <c r="E22" s="159"/>
      <c r="F22" s="149">
        <f t="shared" ref="F22" si="22">F20/E20</f>
        <v>3.7037037037037035E-2</v>
      </c>
      <c r="G22" s="149">
        <f t="shared" ref="G22" si="23">G20/E20</f>
        <v>0.62962962962962965</v>
      </c>
      <c r="H22" s="149">
        <f t="shared" ref="H22" si="24">H20/E20</f>
        <v>0.12962962962962962</v>
      </c>
      <c r="I22" s="149">
        <f t="shared" ref="I22" si="25">I20/E20</f>
        <v>7.407407407407407E-2</v>
      </c>
      <c r="J22" s="150">
        <f t="shared" ref="J22" si="26">J20/E20</f>
        <v>9.2592592592592587E-2</v>
      </c>
      <c r="K22" s="150">
        <f t="shared" ref="K22" si="27">K20/E20</f>
        <v>3.7037037037037035E-2</v>
      </c>
      <c r="L22" s="152">
        <f t="shared" ref="L22" si="28">L20/E20</f>
        <v>0.29629629629629628</v>
      </c>
      <c r="M22" s="153"/>
      <c r="N22" s="153"/>
      <c r="O22" s="115">
        <f t="shared" ref="O22" si="29">SUM(F22:K22)</f>
        <v>1</v>
      </c>
      <c r="P22" s="115"/>
      <c r="Q22" s="142">
        <f t="shared" si="21"/>
        <v>0</v>
      </c>
      <c r="R22" s="142"/>
    </row>
    <row r="23" spans="2:18" ht="18" customHeight="1" x14ac:dyDescent="0.2">
      <c r="B23" s="66"/>
      <c r="C23" s="22" t="s">
        <v>202</v>
      </c>
      <c r="D23" s="81">
        <v>25</v>
      </c>
      <c r="E23" s="138">
        <f>SUM(F23:K23)</f>
        <v>15</v>
      </c>
      <c r="F23" s="139">
        <v>1</v>
      </c>
      <c r="G23" s="139">
        <v>9</v>
      </c>
      <c r="H23" s="139">
        <v>1</v>
      </c>
      <c r="I23" s="139">
        <v>2</v>
      </c>
      <c r="J23" s="38">
        <v>1</v>
      </c>
      <c r="K23" s="38">
        <v>1</v>
      </c>
      <c r="L23" s="140">
        <f t="shared" ref="L23" si="30">H23+I23+J23</f>
        <v>4</v>
      </c>
      <c r="M23" s="141">
        <v>9</v>
      </c>
      <c r="N23" s="141">
        <f>D23-E23-M23</f>
        <v>1</v>
      </c>
      <c r="O23" s="118">
        <f t="shared" ref="O23:O24" si="31">E23+M23+N23</f>
        <v>25</v>
      </c>
      <c r="P23" s="118">
        <f t="shared" ref="P23" si="32">SUM(F23:K23)</f>
        <v>15</v>
      </c>
      <c r="Q23" s="142">
        <f t="shared" ref="Q23:R23" si="33">O23-D23</f>
        <v>0</v>
      </c>
      <c r="R23" s="142">
        <f t="shared" si="33"/>
        <v>0</v>
      </c>
    </row>
    <row r="24" spans="2:18" ht="18" customHeight="1" x14ac:dyDescent="0.2">
      <c r="B24" s="66"/>
      <c r="C24" s="26"/>
      <c r="D24" s="68"/>
      <c r="E24" s="143">
        <f t="shared" ref="E24" si="34">E23/D23</f>
        <v>0.6</v>
      </c>
      <c r="F24" s="144">
        <f t="shared" ref="F24" si="35">F23/D23</f>
        <v>0.04</v>
      </c>
      <c r="G24" s="144">
        <f t="shared" ref="G24" si="36">G23/D23</f>
        <v>0.36</v>
      </c>
      <c r="H24" s="144">
        <f t="shared" ref="H24" si="37">H23/D23</f>
        <v>0.04</v>
      </c>
      <c r="I24" s="144">
        <f t="shared" ref="I24" si="38">I23/D23</f>
        <v>0.08</v>
      </c>
      <c r="J24" s="145">
        <f t="shared" ref="J24" si="39">J23/D23</f>
        <v>0.04</v>
      </c>
      <c r="K24" s="145">
        <f t="shared" ref="K24" si="40">K23/D23</f>
        <v>0.04</v>
      </c>
      <c r="L24" s="146">
        <f t="shared" ref="L24" si="41">L23/D23</f>
        <v>0.16</v>
      </c>
      <c r="M24" s="147">
        <f t="shared" ref="M24" si="42">M23/D23</f>
        <v>0.36</v>
      </c>
      <c r="N24" s="147">
        <f t="shared" ref="N24" si="43">N23/D23</f>
        <v>0.04</v>
      </c>
      <c r="O24" s="115">
        <f t="shared" si="31"/>
        <v>1</v>
      </c>
      <c r="P24" s="118"/>
      <c r="Q24" s="142">
        <f t="shared" ref="Q24:Q25" si="44">1-O24</f>
        <v>0</v>
      </c>
      <c r="R24" s="142"/>
    </row>
    <row r="25" spans="2:18" ht="18" customHeight="1" x14ac:dyDescent="0.2">
      <c r="B25" s="66"/>
      <c r="C25" s="26"/>
      <c r="D25" s="80"/>
      <c r="E25" s="159"/>
      <c r="F25" s="149">
        <f t="shared" ref="F25" si="45">F23/E23</f>
        <v>6.6666666666666666E-2</v>
      </c>
      <c r="G25" s="149">
        <f t="shared" ref="G25" si="46">G23/E23</f>
        <v>0.6</v>
      </c>
      <c r="H25" s="149">
        <f t="shared" ref="H25" si="47">H23/E23</f>
        <v>6.6666666666666666E-2</v>
      </c>
      <c r="I25" s="149">
        <f t="shared" ref="I25" si="48">I23/E23</f>
        <v>0.13333333333333333</v>
      </c>
      <c r="J25" s="150">
        <f t="shared" ref="J25" si="49">J23/E23</f>
        <v>6.6666666666666666E-2</v>
      </c>
      <c r="K25" s="150">
        <f t="shared" ref="K25" si="50">K23/E23</f>
        <v>6.6666666666666666E-2</v>
      </c>
      <c r="L25" s="152">
        <f t="shared" ref="L25" si="51">L23/E23</f>
        <v>0.26666666666666666</v>
      </c>
      <c r="M25" s="153"/>
      <c r="N25" s="153"/>
      <c r="O25" s="115">
        <f t="shared" ref="O25" si="52">SUM(F25:K25)</f>
        <v>0.99999999999999989</v>
      </c>
      <c r="P25" s="115"/>
      <c r="Q25" s="142">
        <f t="shared" si="44"/>
        <v>0</v>
      </c>
      <c r="R25" s="142"/>
    </row>
    <row r="26" spans="2:18" ht="18" customHeight="1" x14ac:dyDescent="0.2">
      <c r="B26" s="66"/>
      <c r="C26" s="75" t="s">
        <v>246</v>
      </c>
      <c r="D26" s="81">
        <v>82</v>
      </c>
      <c r="E26" s="138">
        <f>SUM(F26:K26)</f>
        <v>36</v>
      </c>
      <c r="F26" s="139">
        <v>5</v>
      </c>
      <c r="G26" s="139">
        <v>16</v>
      </c>
      <c r="H26" s="139">
        <v>8</v>
      </c>
      <c r="I26" s="139">
        <v>2</v>
      </c>
      <c r="J26" s="38">
        <v>2</v>
      </c>
      <c r="K26" s="38">
        <v>3</v>
      </c>
      <c r="L26" s="140">
        <f t="shared" ref="L26" si="53">H26+I26+J26</f>
        <v>12</v>
      </c>
      <c r="M26" s="141">
        <v>36</v>
      </c>
      <c r="N26" s="141">
        <f>D26-E26-M26</f>
        <v>10</v>
      </c>
      <c r="O26" s="118">
        <f t="shared" ref="O26:O27" si="54">E26+M26+N26</f>
        <v>82</v>
      </c>
      <c r="P26" s="118">
        <f t="shared" ref="P26" si="55">SUM(F26:K26)</f>
        <v>36</v>
      </c>
      <c r="Q26" s="142">
        <f t="shared" ref="Q26:R26" si="56">O26-D26</f>
        <v>0</v>
      </c>
      <c r="R26" s="142">
        <f t="shared" si="56"/>
        <v>0</v>
      </c>
    </row>
    <row r="27" spans="2:18" ht="18" customHeight="1" x14ac:dyDescent="0.2">
      <c r="B27" s="66"/>
      <c r="C27" s="67"/>
      <c r="D27" s="68"/>
      <c r="E27" s="143">
        <f t="shared" ref="E27" si="57">E26/D26</f>
        <v>0.43902439024390244</v>
      </c>
      <c r="F27" s="144">
        <f t="shared" ref="F27" si="58">F26/D26</f>
        <v>6.097560975609756E-2</v>
      </c>
      <c r="G27" s="144">
        <f t="shared" ref="G27" si="59">G26/D26</f>
        <v>0.1951219512195122</v>
      </c>
      <c r="H27" s="144">
        <f t="shared" ref="H27" si="60">H26/D26</f>
        <v>9.7560975609756101E-2</v>
      </c>
      <c r="I27" s="144">
        <f t="shared" ref="I27" si="61">I26/D26</f>
        <v>2.4390243902439025E-2</v>
      </c>
      <c r="J27" s="145">
        <f t="shared" ref="J27" si="62">J26/D26</f>
        <v>2.4390243902439025E-2</v>
      </c>
      <c r="K27" s="145">
        <f t="shared" ref="K27" si="63">K26/D26</f>
        <v>3.6585365853658534E-2</v>
      </c>
      <c r="L27" s="146">
        <f t="shared" ref="L27" si="64">L26/D26</f>
        <v>0.14634146341463414</v>
      </c>
      <c r="M27" s="147">
        <f t="shared" ref="M27" si="65">M26/D26</f>
        <v>0.43902439024390244</v>
      </c>
      <c r="N27" s="147">
        <f t="shared" ref="N27" si="66">N26/D26</f>
        <v>0.12195121951219512</v>
      </c>
      <c r="O27" s="115">
        <f t="shared" si="54"/>
        <v>1</v>
      </c>
      <c r="P27" s="118"/>
      <c r="Q27" s="142">
        <f t="shared" ref="Q27:Q28" si="67">1-O27</f>
        <v>0</v>
      </c>
      <c r="R27" s="142"/>
    </row>
    <row r="28" spans="2:18" ht="18" customHeight="1" x14ac:dyDescent="0.2">
      <c r="B28" s="66"/>
      <c r="C28" s="69"/>
      <c r="D28" s="80"/>
      <c r="E28" s="159"/>
      <c r="F28" s="149">
        <f t="shared" ref="F28" si="68">F26/E26</f>
        <v>0.1388888888888889</v>
      </c>
      <c r="G28" s="149">
        <f t="shared" ref="G28" si="69">G26/E26</f>
        <v>0.44444444444444442</v>
      </c>
      <c r="H28" s="149">
        <f t="shared" ref="H28" si="70">H26/E26</f>
        <v>0.22222222222222221</v>
      </c>
      <c r="I28" s="149">
        <f t="shared" ref="I28" si="71">I26/E26</f>
        <v>5.5555555555555552E-2</v>
      </c>
      <c r="J28" s="150">
        <f t="shared" ref="J28" si="72">J26/E26</f>
        <v>5.5555555555555552E-2</v>
      </c>
      <c r="K28" s="150">
        <f t="shared" ref="K28" si="73">K26/E26</f>
        <v>8.3333333333333329E-2</v>
      </c>
      <c r="L28" s="152">
        <f t="shared" ref="L28" si="74">L26/E26</f>
        <v>0.33333333333333331</v>
      </c>
      <c r="M28" s="153"/>
      <c r="N28" s="153"/>
      <c r="O28" s="115">
        <f t="shared" ref="O28" si="75">SUM(F28:K28)</f>
        <v>1</v>
      </c>
      <c r="P28" s="115"/>
      <c r="Q28" s="142">
        <f t="shared" si="67"/>
        <v>0</v>
      </c>
      <c r="R28" s="142"/>
    </row>
    <row r="29" spans="2:18" ht="18" customHeight="1" x14ac:dyDescent="0.2">
      <c r="B29" s="66"/>
      <c r="C29" s="75" t="s">
        <v>247</v>
      </c>
      <c r="D29" s="81">
        <v>8</v>
      </c>
      <c r="E29" s="138">
        <f>SUM(F29:K29)</f>
        <v>7</v>
      </c>
      <c r="F29" s="139">
        <v>0</v>
      </c>
      <c r="G29" s="139">
        <v>3</v>
      </c>
      <c r="H29" s="139">
        <v>2</v>
      </c>
      <c r="I29" s="139">
        <v>0</v>
      </c>
      <c r="J29" s="38">
        <v>0</v>
      </c>
      <c r="K29" s="38">
        <v>2</v>
      </c>
      <c r="L29" s="140">
        <f t="shared" ref="L29" si="76">H29+I29+J29</f>
        <v>2</v>
      </c>
      <c r="M29" s="141">
        <v>1</v>
      </c>
      <c r="N29" s="141">
        <f>D29-E29-M29</f>
        <v>0</v>
      </c>
      <c r="O29" s="118">
        <f>E29+M29+N29</f>
        <v>8</v>
      </c>
      <c r="P29" s="118">
        <f t="shared" ref="P29" si="77">SUM(F29:K29)</f>
        <v>7</v>
      </c>
      <c r="Q29" s="142">
        <f>O29-D29</f>
        <v>0</v>
      </c>
      <c r="R29" s="142">
        <f t="shared" ref="R29" si="78">P29-E29</f>
        <v>0</v>
      </c>
    </row>
    <row r="30" spans="2:18" ht="18" customHeight="1" x14ac:dyDescent="0.2">
      <c r="B30" s="66"/>
      <c r="C30" s="67"/>
      <c r="D30" s="68"/>
      <c r="E30" s="143">
        <f t="shared" ref="E30" si="79">E29/D29</f>
        <v>0.875</v>
      </c>
      <c r="F30" s="144">
        <f t="shared" ref="F30" si="80">F29/D29</f>
        <v>0</v>
      </c>
      <c r="G30" s="144">
        <f t="shared" ref="G30" si="81">G29/D29</f>
        <v>0.375</v>
      </c>
      <c r="H30" s="144">
        <f t="shared" ref="H30" si="82">H29/D29</f>
        <v>0.25</v>
      </c>
      <c r="I30" s="144">
        <f t="shared" ref="I30" si="83">I29/D29</f>
        <v>0</v>
      </c>
      <c r="J30" s="145">
        <f t="shared" ref="J30" si="84">J29/D29</f>
        <v>0</v>
      </c>
      <c r="K30" s="145">
        <f t="shared" ref="K30" si="85">K29/D29</f>
        <v>0.25</v>
      </c>
      <c r="L30" s="146">
        <f t="shared" ref="L30" si="86">L29/D29</f>
        <v>0.25</v>
      </c>
      <c r="M30" s="147">
        <f t="shared" ref="M30" si="87">M29/D29</f>
        <v>0.125</v>
      </c>
      <c r="N30" s="147">
        <f>N29/D29</f>
        <v>0</v>
      </c>
      <c r="O30" s="115">
        <f t="shared" ref="O30" si="88">E30+M30+N30</f>
        <v>1</v>
      </c>
      <c r="P30" s="118"/>
      <c r="Q30" s="142">
        <f t="shared" ref="Q30:Q31" si="89">1-O30</f>
        <v>0</v>
      </c>
      <c r="R30" s="142"/>
    </row>
    <row r="31" spans="2:18" ht="18" customHeight="1" x14ac:dyDescent="0.2">
      <c r="B31" s="66"/>
      <c r="C31" s="69"/>
      <c r="D31" s="80"/>
      <c r="E31" s="159"/>
      <c r="F31" s="149">
        <f t="shared" ref="F31" si="90">F29/E29</f>
        <v>0</v>
      </c>
      <c r="G31" s="149">
        <f t="shared" ref="G31" si="91">G29/E29</f>
        <v>0.42857142857142855</v>
      </c>
      <c r="H31" s="149">
        <f t="shared" ref="H31" si="92">H29/E29</f>
        <v>0.2857142857142857</v>
      </c>
      <c r="I31" s="149">
        <f t="shared" ref="I31" si="93">I29/E29</f>
        <v>0</v>
      </c>
      <c r="J31" s="150">
        <f t="shared" ref="J31" si="94">J29/E29</f>
        <v>0</v>
      </c>
      <c r="K31" s="150">
        <f t="shared" ref="K31" si="95">K29/E29</f>
        <v>0.2857142857142857</v>
      </c>
      <c r="L31" s="152">
        <f t="shared" ref="L31" si="96">L29/E29</f>
        <v>0.2857142857142857</v>
      </c>
      <c r="M31" s="153"/>
      <c r="N31" s="153"/>
      <c r="O31" s="115">
        <f t="shared" ref="O31" si="97">SUM(F31:K31)</f>
        <v>0.99999999999999989</v>
      </c>
      <c r="P31" s="115"/>
      <c r="Q31" s="142">
        <f t="shared" si="89"/>
        <v>0</v>
      </c>
      <c r="R31" s="142"/>
    </row>
    <row r="32" spans="2:18" ht="18" customHeight="1" x14ac:dyDescent="0.2">
      <c r="B32" s="66"/>
      <c r="C32" s="75" t="s">
        <v>248</v>
      </c>
      <c r="D32" s="81">
        <v>176</v>
      </c>
      <c r="E32" s="138">
        <f>SUM(F32:K32)</f>
        <v>110</v>
      </c>
      <c r="F32" s="139">
        <v>8</v>
      </c>
      <c r="G32" s="139">
        <v>61</v>
      </c>
      <c r="H32" s="139">
        <v>23</v>
      </c>
      <c r="I32" s="139">
        <v>5</v>
      </c>
      <c r="J32" s="38">
        <v>3</v>
      </c>
      <c r="K32" s="38">
        <v>10</v>
      </c>
      <c r="L32" s="140">
        <f t="shared" ref="L32" si="98">H32+I32+J32</f>
        <v>31</v>
      </c>
      <c r="M32" s="141">
        <v>50</v>
      </c>
      <c r="N32" s="141">
        <f>D32-E32-M32</f>
        <v>16</v>
      </c>
      <c r="O32" s="118">
        <f>E32+M32+N32</f>
        <v>176</v>
      </c>
      <c r="P32" s="118">
        <f t="shared" ref="P32" si="99">SUM(F32:K32)</f>
        <v>110</v>
      </c>
      <c r="Q32" s="142">
        <f t="shared" ref="Q32:R32" si="100">O32-D32</f>
        <v>0</v>
      </c>
      <c r="R32" s="142">
        <f t="shared" si="100"/>
        <v>0</v>
      </c>
    </row>
    <row r="33" spans="2:34" ht="18" customHeight="1" x14ac:dyDescent="0.2">
      <c r="B33" s="66"/>
      <c r="C33" s="67"/>
      <c r="D33" s="68"/>
      <c r="E33" s="143">
        <f t="shared" ref="E33" si="101">E32/D32</f>
        <v>0.625</v>
      </c>
      <c r="F33" s="144">
        <f t="shared" ref="F33" si="102">F32/D32</f>
        <v>4.5454545454545456E-2</v>
      </c>
      <c r="G33" s="144">
        <f t="shared" ref="G33" si="103">G32/D32</f>
        <v>0.34659090909090912</v>
      </c>
      <c r="H33" s="144">
        <f t="shared" ref="H33" si="104">H32/D32</f>
        <v>0.13068181818181818</v>
      </c>
      <c r="I33" s="144">
        <f t="shared" ref="I33" si="105">I32/D32</f>
        <v>2.8409090909090908E-2</v>
      </c>
      <c r="J33" s="145">
        <f t="shared" ref="J33" si="106">J32/D32</f>
        <v>1.7045454545454544E-2</v>
      </c>
      <c r="K33" s="145">
        <f t="shared" ref="K33" si="107">K32/D32</f>
        <v>5.6818181818181816E-2</v>
      </c>
      <c r="L33" s="146">
        <f t="shared" ref="L33" si="108">L32/D32</f>
        <v>0.17613636363636365</v>
      </c>
      <c r="M33" s="147">
        <f t="shared" ref="M33" si="109">M32/D32</f>
        <v>0.28409090909090912</v>
      </c>
      <c r="N33" s="147">
        <f>N32/D32</f>
        <v>9.0909090909090912E-2</v>
      </c>
      <c r="O33" s="115">
        <f t="shared" ref="O33" si="110">E33+M33+N33</f>
        <v>1</v>
      </c>
      <c r="P33" s="118"/>
      <c r="Q33" s="142">
        <f t="shared" ref="Q33:Q34" si="111">1-O33</f>
        <v>0</v>
      </c>
      <c r="R33" s="142"/>
    </row>
    <row r="34" spans="2:34" ht="18" customHeight="1" thickBot="1" x14ac:dyDescent="0.25">
      <c r="B34" s="83"/>
      <c r="C34" s="69"/>
      <c r="D34" s="85"/>
      <c r="E34" s="159"/>
      <c r="F34" s="149">
        <f t="shared" ref="F34" si="112">F32/E32</f>
        <v>7.2727272727272724E-2</v>
      </c>
      <c r="G34" s="149">
        <f t="shared" ref="G34" si="113">G32/E32</f>
        <v>0.55454545454545456</v>
      </c>
      <c r="H34" s="149">
        <f t="shared" ref="H34" si="114">H32/E32</f>
        <v>0.20909090909090908</v>
      </c>
      <c r="I34" s="149">
        <f t="shared" ref="I34" si="115">I32/E32</f>
        <v>4.5454545454545456E-2</v>
      </c>
      <c r="J34" s="150">
        <f t="shared" ref="J34" si="116">J32/E32</f>
        <v>2.7272727272727271E-2</v>
      </c>
      <c r="K34" s="150">
        <f t="shared" ref="K34" si="117">K32/E32</f>
        <v>9.0909090909090912E-2</v>
      </c>
      <c r="L34" s="152">
        <f t="shared" ref="L34" si="118">L32/E32</f>
        <v>0.2818181818181818</v>
      </c>
      <c r="M34" s="153"/>
      <c r="N34" s="153"/>
      <c r="O34" s="115">
        <f t="shared" ref="O34" si="119">SUM(F34:K34)</f>
        <v>1</v>
      </c>
      <c r="P34" s="115"/>
      <c r="Q34" s="142">
        <f t="shared" si="111"/>
        <v>0</v>
      </c>
      <c r="R34" s="142"/>
    </row>
    <row r="35" spans="2:34" ht="18" customHeight="1" thickTop="1" x14ac:dyDescent="0.2">
      <c r="B35" s="59" t="s">
        <v>206</v>
      </c>
      <c r="C35" s="60" t="s">
        <v>207</v>
      </c>
      <c r="D35" s="81">
        <v>106</v>
      </c>
      <c r="E35" s="154">
        <f>SUM(F35:K35)</f>
        <v>32</v>
      </c>
      <c r="F35" s="155">
        <v>7</v>
      </c>
      <c r="G35" s="155">
        <v>17</v>
      </c>
      <c r="H35" s="155">
        <v>1</v>
      </c>
      <c r="I35" s="155">
        <v>0</v>
      </c>
      <c r="J35" s="156">
        <v>5</v>
      </c>
      <c r="K35" s="156">
        <v>2</v>
      </c>
      <c r="L35" s="157">
        <f t="shared" ref="L35" si="120">H35+I35+J35</f>
        <v>6</v>
      </c>
      <c r="M35" s="158">
        <v>48</v>
      </c>
      <c r="N35" s="158">
        <f>D35-E35-M35</f>
        <v>26</v>
      </c>
      <c r="O35" s="118">
        <f>E35+M35+N35</f>
        <v>106</v>
      </c>
      <c r="P35" s="118">
        <f t="shared" ref="P35" si="121">SUM(F35:K35)</f>
        <v>32</v>
      </c>
      <c r="Q35" s="142">
        <f t="shared" ref="Q35:R35" si="122">O35-D35</f>
        <v>0</v>
      </c>
      <c r="R35" s="142">
        <f t="shared" si="122"/>
        <v>0</v>
      </c>
    </row>
    <row r="36" spans="2:34" ht="18" customHeight="1" x14ac:dyDescent="0.2">
      <c r="B36" s="66"/>
      <c r="C36" s="67"/>
      <c r="D36" s="68"/>
      <c r="E36" s="143">
        <f t="shared" ref="E36" si="123">E35/D35</f>
        <v>0.30188679245283018</v>
      </c>
      <c r="F36" s="144">
        <f t="shared" ref="F36" si="124">F35/D35</f>
        <v>6.6037735849056603E-2</v>
      </c>
      <c r="G36" s="144">
        <f t="shared" ref="G36" si="125">G35/D35</f>
        <v>0.16037735849056603</v>
      </c>
      <c r="H36" s="144">
        <f t="shared" ref="H36" si="126">H35/D35</f>
        <v>9.433962264150943E-3</v>
      </c>
      <c r="I36" s="144">
        <f t="shared" ref="I36" si="127">I35/D35</f>
        <v>0</v>
      </c>
      <c r="J36" s="145">
        <f t="shared" ref="J36" si="128">J35/D35</f>
        <v>4.716981132075472E-2</v>
      </c>
      <c r="K36" s="145">
        <f t="shared" ref="K36" si="129">K35/D35</f>
        <v>1.8867924528301886E-2</v>
      </c>
      <c r="L36" s="146">
        <f t="shared" ref="L36" si="130">L35/D35</f>
        <v>5.6603773584905662E-2</v>
      </c>
      <c r="M36" s="147">
        <f t="shared" ref="M36" si="131">M35/D35</f>
        <v>0.45283018867924529</v>
      </c>
      <c r="N36" s="147">
        <f>N35/D35</f>
        <v>0.24528301886792453</v>
      </c>
      <c r="O36" s="115">
        <f t="shared" ref="O36" si="132">E36+M36+N36</f>
        <v>1</v>
      </c>
      <c r="P36" s="118"/>
      <c r="Q36" s="142">
        <f t="shared" ref="Q36:Q37" si="133">1-O36</f>
        <v>0</v>
      </c>
      <c r="R36" s="142"/>
    </row>
    <row r="37" spans="2:34" ht="18" customHeight="1" x14ac:dyDescent="0.2">
      <c r="B37" s="66"/>
      <c r="C37" s="69"/>
      <c r="D37" s="80"/>
      <c r="E37" s="159"/>
      <c r="F37" s="160">
        <f t="shared" ref="F37" si="134">F35/E35</f>
        <v>0.21875</v>
      </c>
      <c r="G37" s="160">
        <f t="shared" ref="G37" si="135">G35/E35</f>
        <v>0.53125</v>
      </c>
      <c r="H37" s="160">
        <f t="shared" ref="H37" si="136">H35/E35</f>
        <v>3.125E-2</v>
      </c>
      <c r="I37" s="160">
        <f t="shared" ref="I37" si="137">I35/E35</f>
        <v>0</v>
      </c>
      <c r="J37" s="161">
        <f t="shared" ref="J37" si="138">J35/E35</f>
        <v>0.15625</v>
      </c>
      <c r="K37" s="161">
        <f t="shared" ref="K37" si="139">K35/E35</f>
        <v>6.25E-2</v>
      </c>
      <c r="L37" s="162">
        <f t="shared" ref="L37" si="140">L35/E35</f>
        <v>0.1875</v>
      </c>
      <c r="M37" s="163"/>
      <c r="N37" s="163"/>
      <c r="O37" s="115">
        <f t="shared" ref="O37" si="141">SUM(F37:K37)</f>
        <v>1</v>
      </c>
      <c r="P37" s="115"/>
      <c r="Q37" s="142">
        <f t="shared" si="133"/>
        <v>0</v>
      </c>
      <c r="R37" s="142"/>
    </row>
    <row r="38" spans="2:34" ht="18" customHeight="1" x14ac:dyDescent="0.2">
      <c r="B38" s="66"/>
      <c r="C38" s="75" t="s">
        <v>208</v>
      </c>
      <c r="D38" s="81">
        <v>171</v>
      </c>
      <c r="E38" s="138">
        <f>SUM(F38:K38)</f>
        <v>89</v>
      </c>
      <c r="F38" s="139">
        <v>4</v>
      </c>
      <c r="G38" s="139">
        <v>52</v>
      </c>
      <c r="H38" s="139">
        <v>16</v>
      </c>
      <c r="I38" s="139">
        <v>3</v>
      </c>
      <c r="J38" s="38">
        <v>5</v>
      </c>
      <c r="K38" s="38">
        <v>9</v>
      </c>
      <c r="L38" s="140">
        <f t="shared" ref="L38" si="142">H38+I38+J38</f>
        <v>24</v>
      </c>
      <c r="M38" s="141">
        <v>74</v>
      </c>
      <c r="N38" s="141">
        <f>D38-E38-M38</f>
        <v>8</v>
      </c>
      <c r="O38" s="118">
        <f t="shared" ref="O38:O39" si="143">E38+M38+N38</f>
        <v>171</v>
      </c>
      <c r="P38" s="118">
        <f t="shared" ref="P38" si="144">SUM(F38:K38)</f>
        <v>89</v>
      </c>
      <c r="Q38" s="142">
        <f t="shared" ref="Q38:R38" si="145">O38-D38</f>
        <v>0</v>
      </c>
      <c r="R38" s="142">
        <f t="shared" si="145"/>
        <v>0</v>
      </c>
    </row>
    <row r="39" spans="2:34" ht="18" customHeight="1" x14ac:dyDescent="0.2">
      <c r="B39" s="66"/>
      <c r="C39" s="67"/>
      <c r="D39" s="68"/>
      <c r="E39" s="143">
        <f t="shared" ref="E39" si="146">E38/D38</f>
        <v>0.52046783625730997</v>
      </c>
      <c r="F39" s="144">
        <f t="shared" ref="F39" si="147">F38/D38</f>
        <v>2.3391812865497075E-2</v>
      </c>
      <c r="G39" s="144">
        <f t="shared" ref="G39" si="148">G38/D38</f>
        <v>0.30409356725146197</v>
      </c>
      <c r="H39" s="144">
        <f t="shared" ref="H39" si="149">H38/D38</f>
        <v>9.3567251461988299E-2</v>
      </c>
      <c r="I39" s="144">
        <f t="shared" ref="I39" si="150">I38/D38</f>
        <v>1.7543859649122806E-2</v>
      </c>
      <c r="J39" s="145">
        <f t="shared" ref="J39" si="151">J38/D38</f>
        <v>2.9239766081871343E-2</v>
      </c>
      <c r="K39" s="145">
        <f t="shared" ref="K39" si="152">K38/D38</f>
        <v>5.2631578947368418E-2</v>
      </c>
      <c r="L39" s="146">
        <f t="shared" ref="L39" si="153">L38/D38</f>
        <v>0.14035087719298245</v>
      </c>
      <c r="M39" s="147">
        <f t="shared" ref="M39" si="154">M38/D38</f>
        <v>0.43274853801169588</v>
      </c>
      <c r="N39" s="147">
        <f>N38/D38</f>
        <v>4.6783625730994149E-2</v>
      </c>
      <c r="O39" s="115">
        <f t="shared" si="143"/>
        <v>1</v>
      </c>
      <c r="P39" s="118"/>
      <c r="Q39" s="142">
        <f t="shared" ref="Q39:Q40" si="155">1-O39</f>
        <v>0</v>
      </c>
      <c r="R39" s="142"/>
    </row>
    <row r="40" spans="2:34" ht="18" customHeight="1" x14ac:dyDescent="0.2">
      <c r="B40" s="66"/>
      <c r="C40" s="69"/>
      <c r="D40" s="80"/>
      <c r="E40" s="159"/>
      <c r="F40" s="160">
        <f t="shared" ref="F40" si="156">F38/E38</f>
        <v>4.49438202247191E-2</v>
      </c>
      <c r="G40" s="160">
        <f t="shared" ref="G40" si="157">G38/E38</f>
        <v>0.5842696629213483</v>
      </c>
      <c r="H40" s="160">
        <f t="shared" ref="H40" si="158">H38/E38</f>
        <v>0.1797752808988764</v>
      </c>
      <c r="I40" s="160">
        <f t="shared" ref="I40" si="159">I38/E38</f>
        <v>3.3707865168539325E-2</v>
      </c>
      <c r="J40" s="161">
        <f t="shared" ref="J40" si="160">J38/E38</f>
        <v>5.6179775280898875E-2</v>
      </c>
      <c r="K40" s="161">
        <f t="shared" ref="K40" si="161">K38/E38</f>
        <v>0.10112359550561797</v>
      </c>
      <c r="L40" s="162">
        <f t="shared" ref="L40" si="162">L38/E38</f>
        <v>0.2696629213483146</v>
      </c>
      <c r="M40" s="163"/>
      <c r="N40" s="163"/>
      <c r="O40" s="115">
        <f t="shared" ref="O40" si="163">SUM(F40:K40)</f>
        <v>1</v>
      </c>
      <c r="P40" s="115"/>
      <c r="Q40" s="142">
        <f t="shared" si="155"/>
        <v>0</v>
      </c>
      <c r="R40" s="142"/>
    </row>
    <row r="41" spans="2:34" ht="18" customHeight="1" x14ac:dyDescent="0.2">
      <c r="B41" s="66"/>
      <c r="C41" s="75" t="s">
        <v>209</v>
      </c>
      <c r="D41" s="81">
        <v>49</v>
      </c>
      <c r="E41" s="138">
        <f>SUM(F41:K41)</f>
        <v>31</v>
      </c>
      <c r="F41" s="139">
        <v>2</v>
      </c>
      <c r="G41" s="139">
        <v>20</v>
      </c>
      <c r="H41" s="139">
        <v>7</v>
      </c>
      <c r="I41" s="139">
        <v>0</v>
      </c>
      <c r="J41" s="38">
        <v>1</v>
      </c>
      <c r="K41" s="38">
        <v>1</v>
      </c>
      <c r="L41" s="140">
        <f t="shared" ref="L41" si="164">H41+I41+J41</f>
        <v>8</v>
      </c>
      <c r="M41" s="141">
        <v>14</v>
      </c>
      <c r="N41" s="141">
        <f>D41-E41-M41</f>
        <v>4</v>
      </c>
      <c r="O41" s="118">
        <f t="shared" ref="O41:O42" si="165">E41+M41+N41</f>
        <v>49</v>
      </c>
      <c r="P41" s="118">
        <f t="shared" ref="P41" si="166">SUM(F41:K41)</f>
        <v>31</v>
      </c>
      <c r="Q41" s="142">
        <f t="shared" ref="Q41:R41" si="167">O41-D41</f>
        <v>0</v>
      </c>
      <c r="R41" s="142">
        <f t="shared" si="167"/>
        <v>0</v>
      </c>
    </row>
    <row r="42" spans="2:34" ht="18" customHeight="1" x14ac:dyDescent="0.2">
      <c r="B42" s="66"/>
      <c r="C42" s="67"/>
      <c r="D42" s="68"/>
      <c r="E42" s="143">
        <f t="shared" ref="E42" si="168">E41/D41</f>
        <v>0.63265306122448983</v>
      </c>
      <c r="F42" s="144">
        <f t="shared" ref="F42" si="169">F41/D41</f>
        <v>4.0816326530612242E-2</v>
      </c>
      <c r="G42" s="144">
        <f t="shared" ref="G42" si="170">G41/D41</f>
        <v>0.40816326530612246</v>
      </c>
      <c r="H42" s="144">
        <f t="shared" ref="H42" si="171">H41/D41</f>
        <v>0.14285714285714285</v>
      </c>
      <c r="I42" s="144">
        <f t="shared" ref="I42" si="172">I41/D41</f>
        <v>0</v>
      </c>
      <c r="J42" s="145">
        <f t="shared" ref="J42" si="173">J41/D41</f>
        <v>2.0408163265306121E-2</v>
      </c>
      <c r="K42" s="145">
        <f t="shared" ref="K42" si="174">K41/D41</f>
        <v>2.0408163265306121E-2</v>
      </c>
      <c r="L42" s="146">
        <f t="shared" ref="L42" si="175">L41/D41</f>
        <v>0.16326530612244897</v>
      </c>
      <c r="M42" s="147">
        <f t="shared" ref="M42" si="176">M41/D41</f>
        <v>0.2857142857142857</v>
      </c>
      <c r="N42" s="147">
        <f t="shared" ref="N42" si="177">N41/D41</f>
        <v>8.1632653061224483E-2</v>
      </c>
      <c r="O42" s="115">
        <f t="shared" si="165"/>
        <v>1</v>
      </c>
      <c r="P42" s="118"/>
      <c r="Q42" s="142">
        <f t="shared" ref="Q42:Q43" si="178">1-O42</f>
        <v>0</v>
      </c>
      <c r="R42" s="142"/>
    </row>
    <row r="43" spans="2:34" ht="18" customHeight="1" x14ac:dyDescent="0.2">
      <c r="B43" s="66"/>
      <c r="C43" s="69"/>
      <c r="D43" s="80"/>
      <c r="E43" s="159"/>
      <c r="F43" s="160">
        <f t="shared" ref="F43" si="179">F41/E41</f>
        <v>6.4516129032258063E-2</v>
      </c>
      <c r="G43" s="160">
        <f t="shared" ref="G43" si="180">G41/E41</f>
        <v>0.64516129032258063</v>
      </c>
      <c r="H43" s="160">
        <f t="shared" ref="H43" si="181">H41/E41</f>
        <v>0.22580645161290322</v>
      </c>
      <c r="I43" s="160">
        <f t="shared" ref="I43" si="182">I41/E41</f>
        <v>0</v>
      </c>
      <c r="J43" s="161">
        <f t="shared" ref="J43" si="183">J41/E41</f>
        <v>3.2258064516129031E-2</v>
      </c>
      <c r="K43" s="161">
        <f t="shared" ref="K43" si="184">K41/E41</f>
        <v>3.2258064516129031E-2</v>
      </c>
      <c r="L43" s="162">
        <f t="shared" ref="L43" si="185">L41/E41</f>
        <v>0.25806451612903225</v>
      </c>
      <c r="M43" s="163"/>
      <c r="N43" s="163"/>
      <c r="O43" s="115">
        <f t="shared" ref="O43" si="186">SUM(F43:K43)</f>
        <v>1</v>
      </c>
      <c r="P43" s="115"/>
      <c r="Q43" s="142">
        <f t="shared" si="178"/>
        <v>0</v>
      </c>
      <c r="R43" s="142"/>
    </row>
    <row r="44" spans="2:34" ht="18" customHeight="1" x14ac:dyDescent="0.2">
      <c r="B44" s="66"/>
      <c r="C44" s="75" t="s">
        <v>210</v>
      </c>
      <c r="D44" s="81">
        <v>38</v>
      </c>
      <c r="E44" s="138">
        <f>SUM(F44:K44)</f>
        <v>31</v>
      </c>
      <c r="F44" s="139">
        <v>2</v>
      </c>
      <c r="G44" s="139">
        <v>21</v>
      </c>
      <c r="H44" s="139">
        <v>4</v>
      </c>
      <c r="I44" s="139">
        <v>0</v>
      </c>
      <c r="J44" s="38">
        <v>1</v>
      </c>
      <c r="K44" s="38">
        <v>3</v>
      </c>
      <c r="L44" s="140">
        <f t="shared" ref="L44" si="187">H44+I44+J44</f>
        <v>5</v>
      </c>
      <c r="M44" s="141">
        <v>6</v>
      </c>
      <c r="N44" s="141">
        <f>D44-E44-M44</f>
        <v>1</v>
      </c>
      <c r="O44" s="118">
        <f t="shared" ref="O44:O45" si="188">E44+M44+N44</f>
        <v>38</v>
      </c>
      <c r="P44" s="118">
        <f t="shared" ref="P44" si="189">SUM(F44:K44)</f>
        <v>31</v>
      </c>
      <c r="Q44" s="142">
        <f t="shared" ref="Q44:R44" si="190">O44-D44</f>
        <v>0</v>
      </c>
      <c r="R44" s="142">
        <f t="shared" si="190"/>
        <v>0</v>
      </c>
    </row>
    <row r="45" spans="2:34" ht="18" customHeight="1" x14ac:dyDescent="0.2">
      <c r="B45" s="66"/>
      <c r="C45" s="67"/>
      <c r="D45" s="68"/>
      <c r="E45" s="143">
        <f t="shared" ref="E45" si="191">E44/D44</f>
        <v>0.81578947368421051</v>
      </c>
      <c r="F45" s="144">
        <f t="shared" ref="F45" si="192">F44/D44</f>
        <v>5.2631578947368418E-2</v>
      </c>
      <c r="G45" s="144">
        <f t="shared" ref="G45" si="193">G44/D44</f>
        <v>0.55263157894736847</v>
      </c>
      <c r="H45" s="144">
        <f t="shared" ref="H45" si="194">H44/D44</f>
        <v>0.10526315789473684</v>
      </c>
      <c r="I45" s="144">
        <f t="shared" ref="I45" si="195">I44/D44</f>
        <v>0</v>
      </c>
      <c r="J45" s="145">
        <f t="shared" ref="J45" si="196">J44/D44</f>
        <v>2.6315789473684209E-2</v>
      </c>
      <c r="K45" s="145">
        <f t="shared" ref="K45" si="197">K44/D44</f>
        <v>7.8947368421052627E-2</v>
      </c>
      <c r="L45" s="146">
        <f t="shared" ref="L45" si="198">L44/D44</f>
        <v>0.13157894736842105</v>
      </c>
      <c r="M45" s="147">
        <f t="shared" ref="M45" si="199">M44/D44</f>
        <v>0.15789473684210525</v>
      </c>
      <c r="N45" s="147">
        <f t="shared" ref="N45" si="200">N44/D44</f>
        <v>2.6315789473684209E-2</v>
      </c>
      <c r="O45" s="115">
        <f t="shared" si="188"/>
        <v>0.99999999999999989</v>
      </c>
      <c r="P45" s="118"/>
      <c r="Q45" s="142">
        <f t="shared" ref="Q45:Q46" si="201">1-O45</f>
        <v>0</v>
      </c>
      <c r="R45" s="142"/>
    </row>
    <row r="46" spans="2:34" ht="18" customHeight="1" x14ac:dyDescent="0.2">
      <c r="B46" s="66"/>
      <c r="C46" s="69"/>
      <c r="D46" s="80"/>
      <c r="E46" s="159"/>
      <c r="F46" s="160">
        <f t="shared" ref="F46" si="202">F44/E44</f>
        <v>6.4516129032258063E-2</v>
      </c>
      <c r="G46" s="160">
        <f t="shared" ref="G46" si="203">G44/E44</f>
        <v>0.67741935483870963</v>
      </c>
      <c r="H46" s="160">
        <f t="shared" ref="H46" si="204">H44/E44</f>
        <v>0.12903225806451613</v>
      </c>
      <c r="I46" s="160">
        <f t="shared" ref="I46" si="205">I44/E44</f>
        <v>0</v>
      </c>
      <c r="J46" s="161">
        <f t="shared" ref="J46" si="206">J44/E44</f>
        <v>3.2258064516129031E-2</v>
      </c>
      <c r="K46" s="161">
        <f t="shared" ref="K46" si="207">K44/E44</f>
        <v>9.6774193548387094E-2</v>
      </c>
      <c r="L46" s="162">
        <f t="shared" ref="L46" si="208">L44/E44</f>
        <v>0.16129032258064516</v>
      </c>
      <c r="M46" s="163"/>
      <c r="N46" s="163"/>
      <c r="O46" s="115">
        <f t="shared" ref="O46" si="209">SUM(F46:K46)</f>
        <v>1</v>
      </c>
      <c r="P46" s="115"/>
      <c r="Q46" s="142">
        <f t="shared" si="201"/>
        <v>0</v>
      </c>
      <c r="R46" s="142"/>
      <c r="T46" s="113" t="s">
        <v>216</v>
      </c>
      <c r="X46" s="113">
        <f>D50+D47+D44+D41+D38+D35</f>
        <v>427</v>
      </c>
      <c r="Y46" s="113">
        <f t="shared" ref="Y46:AG46" si="210">E50+E47+E44+E41+E38+E35</f>
        <v>245</v>
      </c>
      <c r="Z46" s="113">
        <f t="shared" si="210"/>
        <v>17</v>
      </c>
      <c r="AA46" s="113">
        <f t="shared" si="210"/>
        <v>138</v>
      </c>
      <c r="AB46" s="113">
        <f t="shared" si="210"/>
        <v>45</v>
      </c>
      <c r="AC46" s="113">
        <f t="shared" si="210"/>
        <v>13</v>
      </c>
      <c r="AD46" s="113">
        <f t="shared" si="210"/>
        <v>13</v>
      </c>
      <c r="AE46" s="113">
        <f t="shared" si="210"/>
        <v>19</v>
      </c>
      <c r="AF46" s="113">
        <f t="shared" si="210"/>
        <v>71</v>
      </c>
      <c r="AG46" s="113">
        <f t="shared" si="210"/>
        <v>142</v>
      </c>
      <c r="AH46" s="113">
        <f>N50+N47+N44+N41+N38+N35</f>
        <v>40</v>
      </c>
    </row>
    <row r="47" spans="2:34" ht="18" customHeight="1" x14ac:dyDescent="0.2">
      <c r="B47" s="66"/>
      <c r="C47" s="75" t="s">
        <v>211</v>
      </c>
      <c r="D47" s="81">
        <v>33</v>
      </c>
      <c r="E47" s="138">
        <f>SUM(F47:K47)</f>
        <v>32</v>
      </c>
      <c r="F47" s="139">
        <v>2</v>
      </c>
      <c r="G47" s="139">
        <v>18</v>
      </c>
      <c r="H47" s="139">
        <v>8</v>
      </c>
      <c r="I47" s="139">
        <v>3</v>
      </c>
      <c r="J47" s="38">
        <v>0</v>
      </c>
      <c r="K47" s="38">
        <v>1</v>
      </c>
      <c r="L47" s="140">
        <f t="shared" ref="L47" si="211">H47+I47+J47</f>
        <v>11</v>
      </c>
      <c r="M47" s="141">
        <v>0</v>
      </c>
      <c r="N47" s="141">
        <f>D47-E47-M47</f>
        <v>1</v>
      </c>
      <c r="O47" s="118">
        <f t="shared" ref="O47:O48" si="212">E47+M47+N47</f>
        <v>33</v>
      </c>
      <c r="P47" s="118">
        <f t="shared" ref="P47" si="213">SUM(F47:K47)</f>
        <v>32</v>
      </c>
      <c r="Q47" s="142">
        <f t="shared" ref="Q47:R47" si="214">O47-D47</f>
        <v>0</v>
      </c>
      <c r="R47" s="142">
        <f t="shared" si="214"/>
        <v>0</v>
      </c>
      <c r="T47" s="115" t="s">
        <v>217</v>
      </c>
      <c r="Y47" s="115">
        <f>Y46/X46</f>
        <v>0.57377049180327866</v>
      </c>
      <c r="Z47" s="115">
        <f>Z46/X46</f>
        <v>3.9812646370023422E-2</v>
      </c>
      <c r="AA47" s="115">
        <f>AA46/X46</f>
        <v>0.3231850117096019</v>
      </c>
      <c r="AB47" s="115">
        <f>AB46/X46</f>
        <v>0.1053864168618267</v>
      </c>
      <c r="AC47" s="115">
        <f>AC46/X46</f>
        <v>3.0444964871194378E-2</v>
      </c>
      <c r="AD47" s="115">
        <f>AD46/X46</f>
        <v>3.0444964871194378E-2</v>
      </c>
      <c r="AE47" s="115">
        <f>AE46/X46</f>
        <v>4.449648711943794E-2</v>
      </c>
      <c r="AF47" s="115">
        <f>AF46/X46</f>
        <v>0.16627634660421545</v>
      </c>
      <c r="AG47" s="115">
        <f>AG46/X46</f>
        <v>0.33255269320843089</v>
      </c>
      <c r="AH47" s="115">
        <f>AH46/X46</f>
        <v>9.3676814988290405E-2</v>
      </c>
    </row>
    <row r="48" spans="2:34" ht="18" customHeight="1" x14ac:dyDescent="0.2">
      <c r="B48" s="66"/>
      <c r="C48" s="67"/>
      <c r="D48" s="68"/>
      <c r="E48" s="143">
        <f t="shared" ref="E48" si="215">E47/D47</f>
        <v>0.96969696969696972</v>
      </c>
      <c r="F48" s="144">
        <f t="shared" ref="F48" si="216">F47/D47</f>
        <v>6.0606060606060608E-2</v>
      </c>
      <c r="G48" s="144">
        <f t="shared" ref="G48" si="217">G47/D47</f>
        <v>0.54545454545454541</v>
      </c>
      <c r="H48" s="144">
        <f t="shared" ref="H48" si="218">H47/D47</f>
        <v>0.24242424242424243</v>
      </c>
      <c r="I48" s="144">
        <f t="shared" ref="I48" si="219">I47/D47</f>
        <v>9.0909090909090912E-2</v>
      </c>
      <c r="J48" s="145">
        <f t="shared" ref="J48" si="220">J47/D47</f>
        <v>0</v>
      </c>
      <c r="K48" s="145">
        <f t="shared" ref="K48" si="221">K47/D47</f>
        <v>3.0303030303030304E-2</v>
      </c>
      <c r="L48" s="146">
        <f t="shared" ref="L48" si="222">L47/D47</f>
        <v>0.33333333333333331</v>
      </c>
      <c r="M48" s="147">
        <f t="shared" ref="M48" si="223">M47/D47</f>
        <v>0</v>
      </c>
      <c r="N48" s="147">
        <f t="shared" ref="N48" si="224">N47/D47</f>
        <v>3.0303030303030304E-2</v>
      </c>
      <c r="O48" s="115">
        <f t="shared" si="212"/>
        <v>1</v>
      </c>
      <c r="P48" s="118"/>
      <c r="Q48" s="142">
        <f t="shared" ref="Q48:Q49" si="225">1-O48</f>
        <v>0</v>
      </c>
      <c r="R48" s="142"/>
      <c r="T48" s="115" t="s">
        <v>249</v>
      </c>
      <c r="Y48" s="115"/>
      <c r="Z48" s="115">
        <f>Z46/Y46</f>
        <v>6.9387755102040816E-2</v>
      </c>
      <c r="AA48" s="115">
        <f>AA46/Y46</f>
        <v>0.56326530612244896</v>
      </c>
      <c r="AB48" s="115">
        <f>AB46/Y46</f>
        <v>0.18367346938775511</v>
      </c>
      <c r="AC48" s="115">
        <f>AC46/Y46</f>
        <v>5.3061224489795916E-2</v>
      </c>
      <c r="AD48" s="115">
        <f>AD46/Y46</f>
        <v>5.3061224489795916E-2</v>
      </c>
      <c r="AE48" s="115">
        <f>AE46/Y46</f>
        <v>7.7551020408163265E-2</v>
      </c>
      <c r="AF48" s="115">
        <f>AF46/Y46</f>
        <v>0.28979591836734692</v>
      </c>
      <c r="AG48" s="115"/>
      <c r="AH48" s="115"/>
    </row>
    <row r="49" spans="1:34" ht="18" customHeight="1" x14ac:dyDescent="0.2">
      <c r="B49" s="66"/>
      <c r="C49" s="69"/>
      <c r="D49" s="80"/>
      <c r="E49" s="159"/>
      <c r="F49" s="160">
        <f t="shared" ref="F49" si="226">F47/E47</f>
        <v>6.25E-2</v>
      </c>
      <c r="G49" s="160">
        <f t="shared" ref="G49" si="227">G47/E47</f>
        <v>0.5625</v>
      </c>
      <c r="H49" s="160">
        <f t="shared" ref="H49" si="228">H47/E47</f>
        <v>0.25</v>
      </c>
      <c r="I49" s="160">
        <f t="shared" ref="I49" si="229">I47/E47</f>
        <v>9.375E-2</v>
      </c>
      <c r="J49" s="161">
        <f t="shared" ref="J49" si="230">J47/E47</f>
        <v>0</v>
      </c>
      <c r="K49" s="161">
        <f t="shared" ref="K49" si="231">K47/E47</f>
        <v>3.125E-2</v>
      </c>
      <c r="L49" s="162">
        <f t="shared" ref="L49" si="232">L47/E47</f>
        <v>0.34375</v>
      </c>
      <c r="M49" s="163"/>
      <c r="N49" s="163"/>
      <c r="O49" s="115">
        <f t="shared" ref="O49" si="233">SUM(F49:K49)</f>
        <v>1</v>
      </c>
      <c r="P49" s="115"/>
      <c r="Q49" s="142">
        <f t="shared" si="225"/>
        <v>0</v>
      </c>
      <c r="R49" s="142"/>
      <c r="T49" s="116"/>
    </row>
    <row r="50" spans="1:34" ht="18" customHeight="1" x14ac:dyDescent="0.2">
      <c r="B50" s="66"/>
      <c r="C50" s="75" t="s">
        <v>212</v>
      </c>
      <c r="D50" s="81">
        <v>30</v>
      </c>
      <c r="E50" s="138">
        <f>SUM(F50:K50)</f>
        <v>30</v>
      </c>
      <c r="F50" s="139">
        <v>0</v>
      </c>
      <c r="G50" s="139">
        <v>10</v>
      </c>
      <c r="H50" s="139">
        <v>9</v>
      </c>
      <c r="I50" s="139">
        <v>7</v>
      </c>
      <c r="J50" s="38">
        <v>1</v>
      </c>
      <c r="K50" s="38">
        <v>3</v>
      </c>
      <c r="L50" s="140">
        <f t="shared" ref="L50" si="234">H50+I50+J50</f>
        <v>17</v>
      </c>
      <c r="M50" s="141">
        <v>0</v>
      </c>
      <c r="N50" s="141">
        <f>D50-E50-M50</f>
        <v>0</v>
      </c>
      <c r="O50" s="118">
        <f>E50+M50+N50</f>
        <v>30</v>
      </c>
      <c r="P50" s="118">
        <f t="shared" ref="P50" si="235">SUM(F50:K50)</f>
        <v>30</v>
      </c>
      <c r="Q50" s="142">
        <f t="shared" ref="Q50:R50" si="236">O50-D50</f>
        <v>0</v>
      </c>
      <c r="R50" s="142">
        <f t="shared" si="236"/>
        <v>0</v>
      </c>
      <c r="T50" s="113" t="s">
        <v>219</v>
      </c>
      <c r="X50" s="113">
        <f>D53+D50+D35</f>
        <v>427</v>
      </c>
      <c r="Y50" s="113">
        <f t="shared" ref="Y50:AH50" si="237">E53+E50+E35</f>
        <v>245</v>
      </c>
      <c r="Z50" s="113">
        <f t="shared" si="237"/>
        <v>17</v>
      </c>
      <c r="AA50" s="113">
        <f t="shared" si="237"/>
        <v>138</v>
      </c>
      <c r="AB50" s="113">
        <f t="shared" si="237"/>
        <v>45</v>
      </c>
      <c r="AC50" s="113">
        <f t="shared" si="237"/>
        <v>13</v>
      </c>
      <c r="AD50" s="113">
        <f t="shared" si="237"/>
        <v>13</v>
      </c>
      <c r="AE50" s="113">
        <f t="shared" si="237"/>
        <v>19</v>
      </c>
      <c r="AF50" s="113">
        <f t="shared" si="237"/>
        <v>71</v>
      </c>
      <c r="AG50" s="113">
        <f t="shared" si="237"/>
        <v>142</v>
      </c>
      <c r="AH50" s="113">
        <f t="shared" si="237"/>
        <v>40</v>
      </c>
    </row>
    <row r="51" spans="1:34" ht="18" customHeight="1" x14ac:dyDescent="0.2">
      <c r="B51" s="66"/>
      <c r="C51" s="67"/>
      <c r="D51" s="68"/>
      <c r="E51" s="143">
        <f t="shared" ref="E51" si="238">E50/D50</f>
        <v>1</v>
      </c>
      <c r="F51" s="144">
        <f t="shared" ref="F51" si="239">F50/D50</f>
        <v>0</v>
      </c>
      <c r="G51" s="144">
        <f t="shared" ref="G51" si="240">G50/D50</f>
        <v>0.33333333333333331</v>
      </c>
      <c r="H51" s="144">
        <f t="shared" ref="H51" si="241">H50/D50</f>
        <v>0.3</v>
      </c>
      <c r="I51" s="144">
        <f t="shared" ref="I51" si="242">I50/D50</f>
        <v>0.23333333333333334</v>
      </c>
      <c r="J51" s="145">
        <f t="shared" ref="J51" si="243">J50/D50</f>
        <v>3.3333333333333333E-2</v>
      </c>
      <c r="K51" s="145">
        <f t="shared" ref="K51" si="244">K50/D50</f>
        <v>0.1</v>
      </c>
      <c r="L51" s="146">
        <f t="shared" ref="L51" si="245">L50/D50</f>
        <v>0.56666666666666665</v>
      </c>
      <c r="M51" s="147">
        <f t="shared" ref="M51" si="246">M50/D50</f>
        <v>0</v>
      </c>
      <c r="N51" s="147">
        <f t="shared" ref="N51" si="247">N50/D50</f>
        <v>0</v>
      </c>
      <c r="O51" s="115">
        <f t="shared" ref="O51" si="248">E51+M51+N51</f>
        <v>1</v>
      </c>
      <c r="P51" s="118"/>
      <c r="Q51" s="142">
        <f t="shared" ref="Q51:Q52" si="249">1-O51</f>
        <v>0</v>
      </c>
      <c r="R51" s="142"/>
      <c r="X51" s="113">
        <f>D56+D38+D35</f>
        <v>427</v>
      </c>
      <c r="Y51" s="113">
        <f t="shared" ref="Y51:AH51" si="250">E56+E38+E35</f>
        <v>245</v>
      </c>
      <c r="Z51" s="113">
        <f t="shared" si="250"/>
        <v>17</v>
      </c>
      <c r="AA51" s="113">
        <f t="shared" si="250"/>
        <v>138</v>
      </c>
      <c r="AB51" s="113">
        <f t="shared" si="250"/>
        <v>45</v>
      </c>
      <c r="AC51" s="113">
        <f t="shared" si="250"/>
        <v>13</v>
      </c>
      <c r="AD51" s="113">
        <f t="shared" si="250"/>
        <v>13</v>
      </c>
      <c r="AE51" s="113">
        <f t="shared" si="250"/>
        <v>19</v>
      </c>
      <c r="AF51" s="113">
        <f t="shared" si="250"/>
        <v>71</v>
      </c>
      <c r="AG51" s="113">
        <f t="shared" si="250"/>
        <v>142</v>
      </c>
      <c r="AH51" s="113">
        <f t="shared" si="250"/>
        <v>40</v>
      </c>
    </row>
    <row r="52" spans="1:34" ht="18" customHeight="1" thickBot="1" x14ac:dyDescent="0.25">
      <c r="B52" s="66"/>
      <c r="C52" s="84"/>
      <c r="D52" s="85"/>
      <c r="E52" s="164"/>
      <c r="F52" s="165">
        <f t="shared" ref="F52" si="251">F50/E50</f>
        <v>0</v>
      </c>
      <c r="G52" s="165">
        <f t="shared" ref="G52" si="252">G50/E50</f>
        <v>0.33333333333333331</v>
      </c>
      <c r="H52" s="165">
        <f t="shared" ref="H52" si="253">H50/E50</f>
        <v>0.3</v>
      </c>
      <c r="I52" s="165">
        <f t="shared" ref="I52" si="254">I50/E50</f>
        <v>0.23333333333333334</v>
      </c>
      <c r="J52" s="151">
        <f t="shared" ref="J52" si="255">J50/E50</f>
        <v>3.3333333333333333E-2</v>
      </c>
      <c r="K52" s="151">
        <f t="shared" ref="K52" si="256">K50/E50</f>
        <v>0.1</v>
      </c>
      <c r="L52" s="166">
        <f t="shared" ref="L52" si="257">L50/E50</f>
        <v>0.56666666666666665</v>
      </c>
      <c r="M52" s="167"/>
      <c r="N52" s="167"/>
      <c r="O52" s="115">
        <f t="shared" ref="O52" si="258">SUM(F52:K52)</f>
        <v>1</v>
      </c>
      <c r="P52" s="115"/>
      <c r="Q52" s="142">
        <f t="shared" si="249"/>
        <v>0</v>
      </c>
      <c r="R52" s="142"/>
    </row>
    <row r="53" spans="1:34" ht="18" customHeight="1" thickTop="1" x14ac:dyDescent="0.2">
      <c r="B53" s="66"/>
      <c r="C53" s="168" t="s">
        <v>250</v>
      </c>
      <c r="D53" s="169">
        <v>291</v>
      </c>
      <c r="E53" s="138">
        <f t="shared" ref="E53:N53" si="259">E38+E41+E44+E47</f>
        <v>183</v>
      </c>
      <c r="F53" s="139">
        <f>F38+F41+F44+F47</f>
        <v>10</v>
      </c>
      <c r="G53" s="139">
        <f t="shared" si="259"/>
        <v>111</v>
      </c>
      <c r="H53" s="139">
        <f t="shared" si="259"/>
        <v>35</v>
      </c>
      <c r="I53" s="139">
        <f t="shared" si="259"/>
        <v>6</v>
      </c>
      <c r="J53" s="38">
        <f>J38+J41+J44+J47</f>
        <v>7</v>
      </c>
      <c r="K53" s="38">
        <f t="shared" si="259"/>
        <v>14</v>
      </c>
      <c r="L53" s="140">
        <f t="shared" si="259"/>
        <v>48</v>
      </c>
      <c r="M53" s="141">
        <f>M38+M41+M44+M47</f>
        <v>94</v>
      </c>
      <c r="N53" s="141">
        <f t="shared" si="259"/>
        <v>14</v>
      </c>
      <c r="O53" s="118">
        <f t="shared" ref="O53:O54" si="260">E53+M53+N53</f>
        <v>291</v>
      </c>
      <c r="P53" s="118">
        <f t="shared" ref="P53" si="261">SUM(F53:K53)</f>
        <v>183</v>
      </c>
      <c r="Q53" s="142">
        <f t="shared" ref="Q53:R53" si="262">O53-D53</f>
        <v>0</v>
      </c>
      <c r="R53" s="142">
        <f t="shared" si="262"/>
        <v>0</v>
      </c>
      <c r="T53" s="142" t="s">
        <v>220</v>
      </c>
      <c r="X53" s="170">
        <f t="shared" ref="X53:AH55" si="263">X46-D14</f>
        <v>0</v>
      </c>
      <c r="Y53" s="170">
        <f t="shared" si="263"/>
        <v>0</v>
      </c>
      <c r="Z53" s="170">
        <f t="shared" si="263"/>
        <v>0</v>
      </c>
      <c r="AA53" s="170">
        <f t="shared" si="263"/>
        <v>0</v>
      </c>
      <c r="AB53" s="170">
        <f t="shared" si="263"/>
        <v>0</v>
      </c>
      <c r="AC53" s="170">
        <f t="shared" si="263"/>
        <v>0</v>
      </c>
      <c r="AD53" s="170">
        <f t="shared" si="263"/>
        <v>0</v>
      </c>
      <c r="AE53" s="170">
        <f t="shared" si="263"/>
        <v>0</v>
      </c>
      <c r="AF53" s="170">
        <f t="shared" si="263"/>
        <v>0</v>
      </c>
      <c r="AG53" s="170">
        <f t="shared" si="263"/>
        <v>0</v>
      </c>
      <c r="AH53" s="170">
        <f>AH46-N14</f>
        <v>0</v>
      </c>
    </row>
    <row r="54" spans="1:34" ht="18" customHeight="1" x14ac:dyDescent="0.2">
      <c r="B54" s="66"/>
      <c r="C54" s="171" t="s">
        <v>251</v>
      </c>
      <c r="D54" s="172"/>
      <c r="E54" s="143">
        <f>E53/D53</f>
        <v>0.62886597938144329</v>
      </c>
      <c r="F54" s="144">
        <f>F53/D53</f>
        <v>3.4364261168384883E-2</v>
      </c>
      <c r="G54" s="144">
        <f>G53/D53</f>
        <v>0.38144329896907214</v>
      </c>
      <c r="H54" s="144">
        <f>H53/D53</f>
        <v>0.12027491408934708</v>
      </c>
      <c r="I54" s="144">
        <f>I53/D53</f>
        <v>2.0618556701030927E-2</v>
      </c>
      <c r="J54" s="145">
        <f>J53/D53</f>
        <v>2.4054982817869417E-2</v>
      </c>
      <c r="K54" s="145">
        <f>K53/D53</f>
        <v>4.8109965635738834E-2</v>
      </c>
      <c r="L54" s="146">
        <f>L53/D53</f>
        <v>0.16494845360824742</v>
      </c>
      <c r="M54" s="147">
        <f>M53/D53</f>
        <v>0.32302405498281789</v>
      </c>
      <c r="N54" s="147">
        <f>N53/D53</f>
        <v>4.8109965635738834E-2</v>
      </c>
      <c r="O54" s="115">
        <f t="shared" si="260"/>
        <v>1</v>
      </c>
      <c r="P54" s="118"/>
      <c r="Q54" s="142">
        <f t="shared" ref="Q54:Q55" si="264">1-O54</f>
        <v>0</v>
      </c>
      <c r="R54" s="142"/>
      <c r="T54" s="116"/>
      <c r="X54" s="170"/>
      <c r="Y54" s="170">
        <f t="shared" si="263"/>
        <v>0</v>
      </c>
      <c r="Z54" s="170">
        <f t="shared" si="263"/>
        <v>0</v>
      </c>
      <c r="AA54" s="170">
        <f t="shared" si="263"/>
        <v>0</v>
      </c>
      <c r="AB54" s="170">
        <f t="shared" si="263"/>
        <v>0</v>
      </c>
      <c r="AC54" s="170">
        <f t="shared" si="263"/>
        <v>0</v>
      </c>
      <c r="AD54" s="170">
        <f t="shared" si="263"/>
        <v>0</v>
      </c>
      <c r="AE54" s="170">
        <f t="shared" si="263"/>
        <v>0</v>
      </c>
      <c r="AF54" s="170">
        <f t="shared" si="263"/>
        <v>0</v>
      </c>
      <c r="AG54" s="170">
        <f t="shared" si="263"/>
        <v>0</v>
      </c>
      <c r="AH54" s="170">
        <f t="shared" si="263"/>
        <v>0</v>
      </c>
    </row>
    <row r="55" spans="1:34" ht="18" customHeight="1" x14ac:dyDescent="0.2">
      <c r="B55" s="66"/>
      <c r="C55" s="173"/>
      <c r="D55" s="174"/>
      <c r="E55" s="159"/>
      <c r="F55" s="160">
        <f>F53/E53</f>
        <v>5.4644808743169397E-2</v>
      </c>
      <c r="G55" s="160">
        <f>G53/E53</f>
        <v>0.60655737704918034</v>
      </c>
      <c r="H55" s="160">
        <f>H53/E53</f>
        <v>0.19125683060109289</v>
      </c>
      <c r="I55" s="160">
        <f>I53/E53</f>
        <v>3.2786885245901641E-2</v>
      </c>
      <c r="J55" s="161">
        <f>J53/E53</f>
        <v>3.825136612021858E-2</v>
      </c>
      <c r="K55" s="161">
        <f>K53/E53</f>
        <v>7.650273224043716E-2</v>
      </c>
      <c r="L55" s="162">
        <f>L53/E53</f>
        <v>0.26229508196721313</v>
      </c>
      <c r="M55" s="163"/>
      <c r="N55" s="163"/>
      <c r="O55" s="115">
        <f t="shared" ref="O55" si="265">SUM(F55:K55)</f>
        <v>1</v>
      </c>
      <c r="P55" s="115"/>
      <c r="Q55" s="142">
        <f t="shared" si="264"/>
        <v>0</v>
      </c>
      <c r="R55" s="142"/>
      <c r="T55" s="116"/>
      <c r="X55" s="170"/>
      <c r="Y55" s="170"/>
      <c r="Z55" s="170">
        <f t="shared" si="263"/>
        <v>0</v>
      </c>
      <c r="AA55" s="170">
        <f t="shared" si="263"/>
        <v>0</v>
      </c>
      <c r="AB55" s="170">
        <f t="shared" si="263"/>
        <v>0</v>
      </c>
      <c r="AC55" s="170">
        <f t="shared" si="263"/>
        <v>0</v>
      </c>
      <c r="AD55" s="170">
        <f t="shared" si="263"/>
        <v>0</v>
      </c>
      <c r="AE55" s="170">
        <f t="shared" si="263"/>
        <v>0</v>
      </c>
      <c r="AF55" s="170">
        <f t="shared" si="263"/>
        <v>0</v>
      </c>
      <c r="AG55" s="170"/>
      <c r="AH55" s="170"/>
    </row>
    <row r="56" spans="1:34" ht="18" customHeight="1" x14ac:dyDescent="0.2">
      <c r="B56" s="66"/>
      <c r="C56" s="175" t="s">
        <v>250</v>
      </c>
      <c r="D56" s="176">
        <v>150</v>
      </c>
      <c r="E56" s="138">
        <f t="shared" ref="E56:N56" si="266">E41+E44+E47+E50</f>
        <v>124</v>
      </c>
      <c r="F56" s="139">
        <f t="shared" si="266"/>
        <v>6</v>
      </c>
      <c r="G56" s="139">
        <f t="shared" si="266"/>
        <v>69</v>
      </c>
      <c r="H56" s="139">
        <f t="shared" si="266"/>
        <v>28</v>
      </c>
      <c r="I56" s="139">
        <f t="shared" si="266"/>
        <v>10</v>
      </c>
      <c r="J56" s="38">
        <f t="shared" si="266"/>
        <v>3</v>
      </c>
      <c r="K56" s="38">
        <f t="shared" si="266"/>
        <v>8</v>
      </c>
      <c r="L56" s="140">
        <f t="shared" si="266"/>
        <v>41</v>
      </c>
      <c r="M56" s="141">
        <f t="shared" si="266"/>
        <v>20</v>
      </c>
      <c r="N56" s="141">
        <f t="shared" si="266"/>
        <v>6</v>
      </c>
      <c r="O56" s="118">
        <f t="shared" ref="O56:O57" si="267">E56+M56+N56</f>
        <v>150</v>
      </c>
      <c r="P56" s="118">
        <f t="shared" ref="P56" si="268">SUM(F56:K56)</f>
        <v>124</v>
      </c>
      <c r="Q56" s="142">
        <f t="shared" ref="Q56:R56" si="269">O56-D56</f>
        <v>0</v>
      </c>
      <c r="R56" s="142">
        <f t="shared" si="269"/>
        <v>0</v>
      </c>
      <c r="T56" s="116"/>
      <c r="X56" s="170"/>
      <c r="Y56" s="170"/>
      <c r="Z56" s="170"/>
      <c r="AA56" s="170"/>
      <c r="AB56" s="170"/>
      <c r="AC56" s="170"/>
      <c r="AD56" s="170"/>
      <c r="AE56" s="170"/>
      <c r="AF56" s="170"/>
      <c r="AG56" s="170"/>
      <c r="AH56" s="170"/>
    </row>
    <row r="57" spans="1:34" ht="18" customHeight="1" x14ac:dyDescent="0.2">
      <c r="B57" s="66"/>
      <c r="C57" s="171" t="s">
        <v>252</v>
      </c>
      <c r="D57" s="177"/>
      <c r="E57" s="143">
        <f>E56/D56</f>
        <v>0.82666666666666666</v>
      </c>
      <c r="F57" s="144">
        <f>F56/D56</f>
        <v>0.04</v>
      </c>
      <c r="G57" s="144">
        <f>G56/D56</f>
        <v>0.46</v>
      </c>
      <c r="H57" s="144">
        <f>H56/D56</f>
        <v>0.18666666666666668</v>
      </c>
      <c r="I57" s="144">
        <f>I56/D56</f>
        <v>6.6666666666666666E-2</v>
      </c>
      <c r="J57" s="145">
        <f>J56/D56</f>
        <v>0.02</v>
      </c>
      <c r="K57" s="145">
        <f>K56/D56</f>
        <v>5.3333333333333337E-2</v>
      </c>
      <c r="L57" s="146">
        <f>L56/D56</f>
        <v>0.27333333333333332</v>
      </c>
      <c r="M57" s="147">
        <f>M56/D56</f>
        <v>0.13333333333333333</v>
      </c>
      <c r="N57" s="147">
        <f>N56/D56</f>
        <v>0.04</v>
      </c>
      <c r="O57" s="115">
        <f t="shared" si="267"/>
        <v>1</v>
      </c>
      <c r="P57" s="118"/>
      <c r="Q57" s="142">
        <f t="shared" ref="Q57:Q58" si="270">1-O57</f>
        <v>0</v>
      </c>
      <c r="R57" s="142"/>
      <c r="T57" s="116"/>
      <c r="X57" s="170">
        <f>X50-X46</f>
        <v>0</v>
      </c>
      <c r="Y57" s="170">
        <f t="shared" ref="Y57:AH57" si="271">Y50-Y46</f>
        <v>0</v>
      </c>
      <c r="Z57" s="170">
        <f t="shared" si="271"/>
        <v>0</v>
      </c>
      <c r="AA57" s="170">
        <f t="shared" si="271"/>
        <v>0</v>
      </c>
      <c r="AB57" s="170">
        <f t="shared" si="271"/>
        <v>0</v>
      </c>
      <c r="AC57" s="170">
        <f t="shared" si="271"/>
        <v>0</v>
      </c>
      <c r="AD57" s="170">
        <f t="shared" si="271"/>
        <v>0</v>
      </c>
      <c r="AE57" s="170">
        <f t="shared" si="271"/>
        <v>0</v>
      </c>
      <c r="AF57" s="170">
        <f t="shared" si="271"/>
        <v>0</v>
      </c>
      <c r="AG57" s="170">
        <f t="shared" si="271"/>
        <v>0</v>
      </c>
      <c r="AH57" s="170">
        <f t="shared" si="271"/>
        <v>0</v>
      </c>
    </row>
    <row r="58" spans="1:34" ht="18" customHeight="1" thickBot="1" x14ac:dyDescent="0.25">
      <c r="B58" s="100"/>
      <c r="C58" s="173"/>
      <c r="D58" s="174"/>
      <c r="E58" s="178"/>
      <c r="F58" s="179">
        <f>F56/E56</f>
        <v>4.8387096774193547E-2</v>
      </c>
      <c r="G58" s="179">
        <f>G56/E56</f>
        <v>0.55645161290322576</v>
      </c>
      <c r="H58" s="179">
        <f>H56/E56</f>
        <v>0.22580645161290322</v>
      </c>
      <c r="I58" s="179">
        <f>I56/E56</f>
        <v>8.0645161290322578E-2</v>
      </c>
      <c r="J58" s="180">
        <f>J56/E56</f>
        <v>2.4193548387096774E-2</v>
      </c>
      <c r="K58" s="180">
        <f>K56/E56</f>
        <v>6.4516129032258063E-2</v>
      </c>
      <c r="L58" s="181">
        <f>L56/E56</f>
        <v>0.33064516129032256</v>
      </c>
      <c r="M58" s="182"/>
      <c r="N58" s="182"/>
      <c r="O58" s="115">
        <f t="shared" ref="O58" si="272">SUM(F58:K58)</f>
        <v>1</v>
      </c>
      <c r="P58" s="115"/>
      <c r="Q58" s="142">
        <f t="shared" si="270"/>
        <v>0</v>
      </c>
      <c r="R58" s="142"/>
      <c r="T58" s="116"/>
      <c r="X58" s="170">
        <f>X51-X46</f>
        <v>0</v>
      </c>
      <c r="Y58" s="170">
        <f t="shared" ref="Y58:AH58" si="273">Y51-Y46</f>
        <v>0</v>
      </c>
      <c r="Z58" s="170">
        <f t="shared" si="273"/>
        <v>0</v>
      </c>
      <c r="AA58" s="170">
        <f t="shared" si="273"/>
        <v>0</v>
      </c>
      <c r="AB58" s="170">
        <f t="shared" si="273"/>
        <v>0</v>
      </c>
      <c r="AC58" s="170">
        <f t="shared" si="273"/>
        <v>0</v>
      </c>
      <c r="AD58" s="170">
        <f t="shared" si="273"/>
        <v>0</v>
      </c>
      <c r="AE58" s="170">
        <f t="shared" si="273"/>
        <v>0</v>
      </c>
      <c r="AF58" s="170">
        <f t="shared" si="273"/>
        <v>0</v>
      </c>
      <c r="AG58" s="170">
        <f t="shared" si="273"/>
        <v>0</v>
      </c>
      <c r="AH58" s="170">
        <f t="shared" si="273"/>
        <v>0</v>
      </c>
    </row>
    <row r="59" spans="1:34" x14ac:dyDescent="0.2">
      <c r="B59" s="183"/>
      <c r="C59" s="106"/>
      <c r="D59" s="107"/>
      <c r="E59" s="184"/>
      <c r="F59" s="185"/>
      <c r="G59" s="185"/>
      <c r="H59" s="185"/>
      <c r="I59" s="186"/>
      <c r="J59" s="186"/>
      <c r="K59" s="186"/>
      <c r="L59" s="186"/>
      <c r="M59" s="186"/>
      <c r="N59" s="186"/>
      <c r="O59" s="118"/>
      <c r="P59" s="118"/>
      <c r="Q59" s="142"/>
      <c r="R59" s="142"/>
    </row>
    <row r="60" spans="1:34" ht="14.4" x14ac:dyDescent="0.2">
      <c r="B60" s="114" t="s">
        <v>253</v>
      </c>
      <c r="O60" s="115"/>
      <c r="P60" s="118"/>
      <c r="Q60" s="142"/>
      <c r="R60" s="142"/>
    </row>
    <row r="61" spans="1:34" ht="7.5" customHeight="1" x14ac:dyDescent="0.2">
      <c r="B61" s="113"/>
      <c r="O61" s="115"/>
      <c r="P61" s="115"/>
      <c r="Q61" s="142"/>
      <c r="R61" s="142"/>
    </row>
    <row r="62" spans="1:34" x14ac:dyDescent="0.2">
      <c r="A62" s="116"/>
      <c r="B62" s="113"/>
      <c r="J62" s="117" t="s">
        <v>178</v>
      </c>
      <c r="O62" s="118"/>
      <c r="P62" s="118"/>
      <c r="Q62" s="142"/>
      <c r="R62" s="142"/>
    </row>
    <row r="63" spans="1:34" x14ac:dyDescent="0.2">
      <c r="A63" s="116"/>
      <c r="B63" s="113"/>
      <c r="J63" s="117" t="s">
        <v>222</v>
      </c>
      <c r="O63" s="115"/>
      <c r="P63" s="118"/>
      <c r="Q63" s="142"/>
      <c r="R63" s="142"/>
    </row>
    <row r="64" spans="1:34" x14ac:dyDescent="0.2">
      <c r="A64" s="116"/>
      <c r="B64" s="113"/>
      <c r="J64" s="117" t="s">
        <v>223</v>
      </c>
      <c r="O64" s="115"/>
      <c r="P64" s="115"/>
      <c r="Q64" s="142"/>
      <c r="R64" s="142"/>
    </row>
    <row r="65" spans="1:18" ht="7.5" customHeight="1" x14ac:dyDescent="0.2">
      <c r="A65" s="116"/>
      <c r="B65" s="113"/>
      <c r="J65" s="119"/>
      <c r="O65" s="118"/>
      <c r="P65" s="118"/>
      <c r="Q65" s="142"/>
      <c r="R65" s="142"/>
    </row>
    <row r="66" spans="1:18" ht="13.8" thickBot="1" x14ac:dyDescent="0.25">
      <c r="F66" s="120" t="s">
        <v>224</v>
      </c>
      <c r="G66" s="120" t="s">
        <v>225</v>
      </c>
      <c r="H66" s="120" t="s">
        <v>226</v>
      </c>
      <c r="I66" s="120" t="s">
        <v>227</v>
      </c>
      <c r="J66" s="120" t="s">
        <v>228</v>
      </c>
      <c r="K66" s="120"/>
      <c r="M66" s="107"/>
      <c r="N66" s="107" t="s">
        <v>229</v>
      </c>
      <c r="O66" s="115"/>
      <c r="P66" s="118"/>
      <c r="Q66" s="142"/>
      <c r="R66" s="142"/>
    </row>
    <row r="67" spans="1:18" ht="13.5" customHeight="1" x14ac:dyDescent="0.2">
      <c r="B67" s="121" t="s">
        <v>254</v>
      </c>
      <c r="C67" s="122"/>
      <c r="D67" s="23" t="s">
        <v>183</v>
      </c>
      <c r="E67" s="15" t="s">
        <v>231</v>
      </c>
      <c r="F67" s="123"/>
      <c r="G67" s="123"/>
      <c r="H67" s="123"/>
      <c r="I67" s="123"/>
      <c r="J67" s="123"/>
      <c r="K67" s="123"/>
      <c r="L67" s="125"/>
      <c r="M67" s="19" t="s">
        <v>232</v>
      </c>
      <c r="N67" s="19" t="s">
        <v>233</v>
      </c>
      <c r="O67" s="115"/>
      <c r="P67" s="115"/>
      <c r="Q67" s="142"/>
      <c r="R67" s="142"/>
    </row>
    <row r="68" spans="1:18" x14ac:dyDescent="0.2">
      <c r="B68" s="126"/>
      <c r="C68" s="127"/>
      <c r="D68" s="27"/>
      <c r="E68" s="21"/>
      <c r="F68" s="128" t="s">
        <v>234</v>
      </c>
      <c r="G68" s="129"/>
      <c r="H68" s="129"/>
      <c r="I68" s="130"/>
      <c r="J68" s="130"/>
      <c r="K68" s="130"/>
      <c r="L68" s="131"/>
      <c r="M68" s="25"/>
      <c r="N68" s="25"/>
      <c r="O68" s="118"/>
      <c r="P68" s="118"/>
      <c r="Q68" s="142"/>
      <c r="R68" s="142"/>
    </row>
    <row r="69" spans="1:18" ht="13.5" customHeight="1" x14ac:dyDescent="0.2">
      <c r="B69" s="126"/>
      <c r="C69" s="127"/>
      <c r="D69" s="27"/>
      <c r="E69" s="21"/>
      <c r="F69" s="22" t="s">
        <v>235</v>
      </c>
      <c r="G69" s="22" t="s">
        <v>236</v>
      </c>
      <c r="H69" s="22" t="s">
        <v>237</v>
      </c>
      <c r="I69" s="22" t="s">
        <v>238</v>
      </c>
      <c r="J69" s="23" t="s">
        <v>239</v>
      </c>
      <c r="K69" s="23" t="s">
        <v>240</v>
      </c>
      <c r="L69" s="132" t="s">
        <v>241</v>
      </c>
      <c r="M69" s="25"/>
      <c r="N69" s="25"/>
      <c r="O69" s="115"/>
      <c r="P69" s="118"/>
      <c r="Q69" s="142"/>
      <c r="R69" s="142"/>
    </row>
    <row r="70" spans="1:18" ht="13.5" customHeight="1" x14ac:dyDescent="0.2">
      <c r="B70" s="126"/>
      <c r="C70" s="127"/>
      <c r="D70" s="27"/>
      <c r="E70" s="21"/>
      <c r="F70" s="26"/>
      <c r="G70" s="26"/>
      <c r="H70" s="26"/>
      <c r="I70" s="26"/>
      <c r="J70" s="27"/>
      <c r="K70" s="27"/>
      <c r="L70" s="133" t="s">
        <v>242</v>
      </c>
      <c r="M70" s="25"/>
      <c r="N70" s="25"/>
      <c r="O70" s="115"/>
      <c r="P70" s="115"/>
      <c r="Q70" s="142"/>
      <c r="R70" s="142"/>
    </row>
    <row r="71" spans="1:18" ht="40.5" customHeight="1" x14ac:dyDescent="0.2">
      <c r="B71" s="134"/>
      <c r="C71" s="135"/>
      <c r="D71" s="32"/>
      <c r="E71" s="30"/>
      <c r="F71" s="31"/>
      <c r="G71" s="31"/>
      <c r="H71" s="31"/>
      <c r="I71" s="31"/>
      <c r="J71" s="32"/>
      <c r="K71" s="32"/>
      <c r="L71" s="136"/>
      <c r="M71" s="34"/>
      <c r="N71" s="34"/>
      <c r="O71" s="118"/>
      <c r="P71" s="118"/>
      <c r="Q71" s="142"/>
      <c r="R71" s="142"/>
    </row>
    <row r="72" spans="1:18" ht="17.25" customHeight="1" x14ac:dyDescent="0.2">
      <c r="B72" s="36" t="s">
        <v>243</v>
      </c>
      <c r="C72" s="37"/>
      <c r="D72" s="38">
        <f>D75+D78+D81+D84+D87+D90</f>
        <v>427</v>
      </c>
      <c r="E72" s="138">
        <f>E75+E78+E81+E84+E87+E90</f>
        <v>41</v>
      </c>
      <c r="F72" s="139">
        <f t="shared" ref="F72:N72" si="274">F75+F78+F81+F84+F87+F90</f>
        <v>4</v>
      </c>
      <c r="G72" s="139">
        <f t="shared" si="274"/>
        <v>11</v>
      </c>
      <c r="H72" s="139">
        <f t="shared" si="274"/>
        <v>8</v>
      </c>
      <c r="I72" s="139">
        <f t="shared" si="274"/>
        <v>3</v>
      </c>
      <c r="J72" s="38">
        <f t="shared" si="274"/>
        <v>9</v>
      </c>
      <c r="K72" s="38">
        <f t="shared" si="274"/>
        <v>6</v>
      </c>
      <c r="L72" s="140">
        <f t="shared" si="274"/>
        <v>20</v>
      </c>
      <c r="M72" s="141">
        <f t="shared" si="274"/>
        <v>319</v>
      </c>
      <c r="N72" s="141">
        <f t="shared" si="274"/>
        <v>67</v>
      </c>
      <c r="O72" s="118">
        <f>E72+M72+N72</f>
        <v>427</v>
      </c>
      <c r="P72" s="118">
        <f>SUM(F72:K72)</f>
        <v>41</v>
      </c>
      <c r="Q72" s="142">
        <f>O72-D72</f>
        <v>0</v>
      </c>
      <c r="R72" s="142">
        <f>P72-E72</f>
        <v>0</v>
      </c>
    </row>
    <row r="73" spans="1:18" ht="17.25" customHeight="1" x14ac:dyDescent="0.2">
      <c r="B73" s="44"/>
      <c r="C73" s="45"/>
      <c r="D73" s="46"/>
      <c r="E73" s="143">
        <f>E72/D72</f>
        <v>9.6018735362997654E-2</v>
      </c>
      <c r="F73" s="144">
        <f>F72/D72</f>
        <v>9.3676814988290398E-3</v>
      </c>
      <c r="G73" s="144">
        <f>G72/D72</f>
        <v>2.576112412177986E-2</v>
      </c>
      <c r="H73" s="144">
        <f>H72/D72</f>
        <v>1.873536299765808E-2</v>
      </c>
      <c r="I73" s="144">
        <f>I72/D72</f>
        <v>7.0257611241217799E-3</v>
      </c>
      <c r="J73" s="145">
        <f>J72/D72</f>
        <v>2.1077283372365339E-2</v>
      </c>
      <c r="K73" s="145">
        <f>K72/D72</f>
        <v>1.405152224824356E-2</v>
      </c>
      <c r="L73" s="146">
        <f>L72/D72</f>
        <v>4.6838407494145202E-2</v>
      </c>
      <c r="M73" s="147">
        <f>M72/D72</f>
        <v>0.74707259953161598</v>
      </c>
      <c r="N73" s="147">
        <f>N72/D72</f>
        <v>0.15690866510538642</v>
      </c>
      <c r="O73" s="115">
        <f>E73+M73+N73</f>
        <v>1</v>
      </c>
      <c r="P73" s="118"/>
      <c r="Q73" s="142">
        <f>1-O73</f>
        <v>0</v>
      </c>
      <c r="R73" s="142"/>
    </row>
    <row r="74" spans="1:18" ht="17.25" customHeight="1" thickBot="1" x14ac:dyDescent="0.25">
      <c r="B74" s="52"/>
      <c r="C74" s="53"/>
      <c r="D74" s="54"/>
      <c r="E74" s="148"/>
      <c r="F74" s="149">
        <f>F72/E72</f>
        <v>9.7560975609756101E-2</v>
      </c>
      <c r="G74" s="149">
        <f>G72/E72</f>
        <v>0.26829268292682928</v>
      </c>
      <c r="H74" s="149">
        <f>H72/E72</f>
        <v>0.1951219512195122</v>
      </c>
      <c r="I74" s="149">
        <f>I72/E72</f>
        <v>7.3170731707317069E-2</v>
      </c>
      <c r="J74" s="150">
        <f>J72/E72</f>
        <v>0.21951219512195122</v>
      </c>
      <c r="K74" s="151">
        <f>K72/E72</f>
        <v>0.14634146341463414</v>
      </c>
      <c r="L74" s="152">
        <f>L72/E72</f>
        <v>0.48780487804878048</v>
      </c>
      <c r="M74" s="153"/>
      <c r="N74" s="153"/>
      <c r="O74" s="115">
        <f>SUM(F74:K74)</f>
        <v>1</v>
      </c>
      <c r="P74" s="115"/>
      <c r="Q74" s="142">
        <f>1-O74</f>
        <v>0</v>
      </c>
      <c r="R74" s="142"/>
    </row>
    <row r="75" spans="1:18" ht="17.25" customHeight="1" thickTop="1" x14ac:dyDescent="0.2">
      <c r="B75" s="59" t="s">
        <v>199</v>
      </c>
      <c r="C75" s="60" t="s">
        <v>244</v>
      </c>
      <c r="D75" s="61">
        <v>49</v>
      </c>
      <c r="E75" s="154">
        <f>SUM(F75:K75)</f>
        <v>3</v>
      </c>
      <c r="F75" s="155">
        <v>0</v>
      </c>
      <c r="G75" s="155">
        <v>2</v>
      </c>
      <c r="H75" s="155">
        <v>1</v>
      </c>
      <c r="I75" s="155">
        <v>0</v>
      </c>
      <c r="J75" s="156">
        <v>0</v>
      </c>
      <c r="K75" s="156">
        <v>0</v>
      </c>
      <c r="L75" s="157">
        <f>H75+I75+J75</f>
        <v>1</v>
      </c>
      <c r="M75" s="158">
        <v>37</v>
      </c>
      <c r="N75" s="158">
        <f>D75-E75-M75</f>
        <v>9</v>
      </c>
      <c r="O75" s="118">
        <f>E75+M75+N75</f>
        <v>49</v>
      </c>
      <c r="P75" s="118">
        <f t="shared" ref="P75" si="275">SUM(F75:K75)</f>
        <v>3</v>
      </c>
      <c r="Q75" s="142">
        <f>O75-D75</f>
        <v>0</v>
      </c>
      <c r="R75" s="142">
        <f t="shared" ref="R75" si="276">P75-E75</f>
        <v>0</v>
      </c>
    </row>
    <row r="76" spans="1:18" ht="17.25" customHeight="1" x14ac:dyDescent="0.2">
      <c r="B76" s="66"/>
      <c r="C76" s="67"/>
      <c r="D76" s="68"/>
      <c r="E76" s="143">
        <f>E75/D75</f>
        <v>6.1224489795918366E-2</v>
      </c>
      <c r="F76" s="144">
        <f>F75/D75</f>
        <v>0</v>
      </c>
      <c r="G76" s="144">
        <f>G75/D75</f>
        <v>4.0816326530612242E-2</v>
      </c>
      <c r="H76" s="144">
        <f>H75/D75</f>
        <v>2.0408163265306121E-2</v>
      </c>
      <c r="I76" s="144">
        <f>I75/D75</f>
        <v>0</v>
      </c>
      <c r="J76" s="145">
        <f>J75/D75</f>
        <v>0</v>
      </c>
      <c r="K76" s="145">
        <f>K75/D75</f>
        <v>0</v>
      </c>
      <c r="L76" s="146">
        <f>L75/D75</f>
        <v>2.0408163265306121E-2</v>
      </c>
      <c r="M76" s="147">
        <f>M75/D75</f>
        <v>0.75510204081632648</v>
      </c>
      <c r="N76" s="147">
        <f>N75/D75</f>
        <v>0.18367346938775511</v>
      </c>
      <c r="O76" s="115">
        <f t="shared" ref="O76" si="277">E76+M76+N76</f>
        <v>0.99999999999999989</v>
      </c>
      <c r="P76" s="118"/>
      <c r="Q76" s="142">
        <f t="shared" ref="Q76:Q77" si="278">1-O76</f>
        <v>0</v>
      </c>
      <c r="R76" s="142"/>
    </row>
    <row r="77" spans="1:18" ht="17.25" customHeight="1" x14ac:dyDescent="0.2">
      <c r="B77" s="66"/>
      <c r="C77" s="69"/>
      <c r="D77" s="70"/>
      <c r="E77" s="159"/>
      <c r="F77" s="149">
        <f>F75/E75</f>
        <v>0</v>
      </c>
      <c r="G77" s="149">
        <f>G75/E75</f>
        <v>0.66666666666666663</v>
      </c>
      <c r="H77" s="149">
        <f>H75/E75</f>
        <v>0.33333333333333331</v>
      </c>
      <c r="I77" s="149">
        <f>I75/E75</f>
        <v>0</v>
      </c>
      <c r="J77" s="150">
        <f>J75/E75</f>
        <v>0</v>
      </c>
      <c r="K77" s="150">
        <f>K75/E75</f>
        <v>0</v>
      </c>
      <c r="L77" s="152">
        <f>L75/E75</f>
        <v>0.33333333333333331</v>
      </c>
      <c r="M77" s="153"/>
      <c r="N77" s="153"/>
      <c r="O77" s="115">
        <f t="shared" ref="O77" si="279">SUM(F77:K77)</f>
        <v>1</v>
      </c>
      <c r="P77" s="115"/>
      <c r="Q77" s="142">
        <f t="shared" si="278"/>
        <v>0</v>
      </c>
      <c r="R77" s="142"/>
    </row>
    <row r="78" spans="1:18" ht="17.25" customHeight="1" x14ac:dyDescent="0.2">
      <c r="B78" s="66"/>
      <c r="C78" s="75" t="s">
        <v>245</v>
      </c>
      <c r="D78" s="76">
        <v>87</v>
      </c>
      <c r="E78" s="138">
        <f>SUM(F78:K78)</f>
        <v>8</v>
      </c>
      <c r="F78" s="139">
        <v>0</v>
      </c>
      <c r="G78" s="139">
        <v>2</v>
      </c>
      <c r="H78" s="139">
        <v>0</v>
      </c>
      <c r="I78" s="139">
        <v>1</v>
      </c>
      <c r="J78" s="38">
        <v>5</v>
      </c>
      <c r="K78" s="38">
        <v>0</v>
      </c>
      <c r="L78" s="140">
        <f t="shared" ref="L78" si="280">H78+I78+J78</f>
        <v>6</v>
      </c>
      <c r="M78" s="141">
        <v>68</v>
      </c>
      <c r="N78" s="141">
        <f>D78-E78-M78</f>
        <v>11</v>
      </c>
      <c r="O78" s="118">
        <f>E78+M78+N78</f>
        <v>87</v>
      </c>
      <c r="P78" s="118">
        <f t="shared" ref="P78" si="281">SUM(F78:K78)</f>
        <v>8</v>
      </c>
      <c r="Q78" s="142">
        <f>O78-D78</f>
        <v>0</v>
      </c>
      <c r="R78" s="142">
        <f>P78-E78</f>
        <v>0</v>
      </c>
    </row>
    <row r="79" spans="1:18" ht="17.25" customHeight="1" x14ac:dyDescent="0.2">
      <c r="B79" s="66"/>
      <c r="C79" s="67"/>
      <c r="D79" s="68"/>
      <c r="E79" s="143">
        <f t="shared" ref="E79" si="282">E78/D78</f>
        <v>9.1954022988505746E-2</v>
      </c>
      <c r="F79" s="144">
        <f t="shared" ref="F79" si="283">F78/D78</f>
        <v>0</v>
      </c>
      <c r="G79" s="144">
        <f t="shared" ref="G79" si="284">G78/D78</f>
        <v>2.2988505747126436E-2</v>
      </c>
      <c r="H79" s="144">
        <f t="shared" ref="H79" si="285">H78/D78</f>
        <v>0</v>
      </c>
      <c r="I79" s="144">
        <f t="shared" ref="I79" si="286">I78/D78</f>
        <v>1.1494252873563218E-2</v>
      </c>
      <c r="J79" s="145">
        <f t="shared" ref="J79" si="287">J78/D78</f>
        <v>5.7471264367816091E-2</v>
      </c>
      <c r="K79" s="145">
        <f t="shared" ref="K79" si="288">K78/D78</f>
        <v>0</v>
      </c>
      <c r="L79" s="146">
        <f t="shared" ref="L79" si="289">L78/D78</f>
        <v>6.8965517241379309E-2</v>
      </c>
      <c r="M79" s="147">
        <f t="shared" ref="M79" si="290">M78/D78</f>
        <v>0.7816091954022989</v>
      </c>
      <c r="N79" s="147">
        <f t="shared" ref="N79" si="291">N78/D78</f>
        <v>0.12643678160919541</v>
      </c>
      <c r="O79" s="115">
        <f t="shared" ref="O79" si="292">E79+M79+N79</f>
        <v>1</v>
      </c>
      <c r="P79" s="118"/>
      <c r="Q79" s="142">
        <f t="shared" ref="Q79" si="293">1-O79</f>
        <v>0</v>
      </c>
      <c r="R79" s="142"/>
    </row>
    <row r="80" spans="1:18" ht="17.25" customHeight="1" x14ac:dyDescent="0.2">
      <c r="B80" s="66"/>
      <c r="C80" s="69"/>
      <c r="D80" s="80"/>
      <c r="E80" s="159"/>
      <c r="F80" s="149">
        <f t="shared" ref="F80" si="294">F78/E78</f>
        <v>0</v>
      </c>
      <c r="G80" s="149">
        <f t="shared" ref="G80" si="295">G78/E78</f>
        <v>0.25</v>
      </c>
      <c r="H80" s="149">
        <f t="shared" ref="H80" si="296">H78/E78</f>
        <v>0</v>
      </c>
      <c r="I80" s="149">
        <f t="shared" ref="I80" si="297">I78/E78</f>
        <v>0.125</v>
      </c>
      <c r="J80" s="150">
        <f t="shared" ref="J80" si="298">J78/E78</f>
        <v>0.625</v>
      </c>
      <c r="K80" s="150">
        <f t="shared" ref="K80" si="299">K78/E78</f>
        <v>0</v>
      </c>
      <c r="L80" s="152">
        <f t="shared" ref="L80" si="300">L78/E78</f>
        <v>0.75</v>
      </c>
      <c r="M80" s="153"/>
      <c r="N80" s="153"/>
      <c r="O80" s="115">
        <f t="shared" ref="O80" si="301">SUM(F80:K80)</f>
        <v>1</v>
      </c>
      <c r="P80" s="115"/>
      <c r="Q80" s="142">
        <f>1-O80</f>
        <v>0</v>
      </c>
      <c r="R80" s="142"/>
    </row>
    <row r="81" spans="2:18" ht="17.25" customHeight="1" x14ac:dyDescent="0.2">
      <c r="B81" s="66"/>
      <c r="C81" s="22" t="s">
        <v>202</v>
      </c>
      <c r="D81" s="81">
        <v>25</v>
      </c>
      <c r="E81" s="138">
        <f>SUM(F81:K81)</f>
        <v>3</v>
      </c>
      <c r="F81" s="139">
        <v>0</v>
      </c>
      <c r="G81" s="139">
        <v>1</v>
      </c>
      <c r="H81" s="139">
        <v>0</v>
      </c>
      <c r="I81" s="139">
        <v>0</v>
      </c>
      <c r="J81" s="38">
        <v>2</v>
      </c>
      <c r="K81" s="38">
        <v>0</v>
      </c>
      <c r="L81" s="140">
        <f t="shared" ref="L81" si="302">H81+I81+J81</f>
        <v>2</v>
      </c>
      <c r="M81" s="141">
        <v>19</v>
      </c>
      <c r="N81" s="141">
        <f>D81-E81-M81</f>
        <v>3</v>
      </c>
      <c r="O81" s="118">
        <f t="shared" ref="O81:O82" si="303">E81+M81+N81</f>
        <v>25</v>
      </c>
      <c r="P81" s="118">
        <f t="shared" ref="P81" si="304">SUM(F81:K81)</f>
        <v>3</v>
      </c>
      <c r="Q81" s="142">
        <f t="shared" ref="Q81:R81" si="305">O81-D81</f>
        <v>0</v>
      </c>
      <c r="R81" s="142">
        <f t="shared" si="305"/>
        <v>0</v>
      </c>
    </row>
    <row r="82" spans="2:18" ht="17.25" customHeight="1" x14ac:dyDescent="0.2">
      <c r="B82" s="66"/>
      <c r="C82" s="26"/>
      <c r="D82" s="68"/>
      <c r="E82" s="143">
        <f>E81/D81</f>
        <v>0.12</v>
      </c>
      <c r="F82" s="144">
        <f t="shared" ref="F82" si="306">F81/D81</f>
        <v>0</v>
      </c>
      <c r="G82" s="144">
        <f t="shared" ref="G82" si="307">G81/D81</f>
        <v>0.04</v>
      </c>
      <c r="H82" s="144">
        <f t="shared" ref="H82" si="308">H81/D81</f>
        <v>0</v>
      </c>
      <c r="I82" s="144">
        <f t="shared" ref="I82" si="309">I81/D81</f>
        <v>0</v>
      </c>
      <c r="J82" s="145">
        <f t="shared" ref="J82" si="310">J81/D81</f>
        <v>0.08</v>
      </c>
      <c r="K82" s="145">
        <f t="shared" ref="K82" si="311">K81/D81</f>
        <v>0</v>
      </c>
      <c r="L82" s="146">
        <f t="shared" ref="L82" si="312">L81/D81</f>
        <v>0.08</v>
      </c>
      <c r="M82" s="147">
        <f t="shared" ref="M82" si="313">M81/D81</f>
        <v>0.76</v>
      </c>
      <c r="N82" s="147">
        <f t="shared" ref="N82" si="314">N81/D81</f>
        <v>0.12</v>
      </c>
      <c r="O82" s="115">
        <f t="shared" si="303"/>
        <v>1</v>
      </c>
      <c r="P82" s="118"/>
      <c r="Q82" s="142">
        <f t="shared" ref="Q82:Q83" si="315">1-O82</f>
        <v>0</v>
      </c>
      <c r="R82" s="142"/>
    </row>
    <row r="83" spans="2:18" ht="17.25" customHeight="1" x14ac:dyDescent="0.2">
      <c r="B83" s="66"/>
      <c r="C83" s="26"/>
      <c r="D83" s="80"/>
      <c r="E83" s="159"/>
      <c r="F83" s="149">
        <f t="shared" ref="F83" si="316">F81/E81</f>
        <v>0</v>
      </c>
      <c r="G83" s="149">
        <f t="shared" ref="G83" si="317">G81/E81</f>
        <v>0.33333333333333331</v>
      </c>
      <c r="H83" s="149">
        <f t="shared" ref="H83" si="318">H81/E81</f>
        <v>0</v>
      </c>
      <c r="I83" s="149">
        <f t="shared" ref="I83" si="319">I81/E81</f>
        <v>0</v>
      </c>
      <c r="J83" s="150">
        <f t="shared" ref="J83" si="320">J81/E81</f>
        <v>0.66666666666666663</v>
      </c>
      <c r="K83" s="150">
        <f t="shared" ref="K83" si="321">K81/E81</f>
        <v>0</v>
      </c>
      <c r="L83" s="152">
        <f t="shared" ref="L83" si="322">L81/E81</f>
        <v>0.66666666666666663</v>
      </c>
      <c r="M83" s="153"/>
      <c r="N83" s="153"/>
      <c r="O83" s="115">
        <f t="shared" ref="O83" si="323">SUM(F83:K83)</f>
        <v>1</v>
      </c>
      <c r="P83" s="115"/>
      <c r="Q83" s="142">
        <f t="shared" si="315"/>
        <v>0</v>
      </c>
      <c r="R83" s="142"/>
    </row>
    <row r="84" spans="2:18" ht="17.25" customHeight="1" x14ac:dyDescent="0.2">
      <c r="B84" s="66"/>
      <c r="C84" s="75" t="s">
        <v>246</v>
      </c>
      <c r="D84" s="81">
        <v>82</v>
      </c>
      <c r="E84" s="138">
        <f>SUM(F84:K84)</f>
        <v>11</v>
      </c>
      <c r="F84" s="139">
        <v>2</v>
      </c>
      <c r="G84" s="139">
        <v>0</v>
      </c>
      <c r="H84" s="139">
        <v>3</v>
      </c>
      <c r="I84" s="139">
        <v>2</v>
      </c>
      <c r="J84" s="38">
        <v>1</v>
      </c>
      <c r="K84" s="38">
        <v>3</v>
      </c>
      <c r="L84" s="140">
        <f t="shared" ref="L84" si="324">H84+I84+J84</f>
        <v>6</v>
      </c>
      <c r="M84" s="141">
        <v>60</v>
      </c>
      <c r="N84" s="141">
        <f>D84-E84-M84</f>
        <v>11</v>
      </c>
      <c r="O84" s="118">
        <f t="shared" ref="O84:O85" si="325">E84+M84+N84</f>
        <v>82</v>
      </c>
      <c r="P84" s="118">
        <f t="shared" ref="P84" si="326">SUM(F84:K84)</f>
        <v>11</v>
      </c>
      <c r="Q84" s="142">
        <f t="shared" ref="Q84:R84" si="327">O84-D84</f>
        <v>0</v>
      </c>
      <c r="R84" s="142">
        <f t="shared" si="327"/>
        <v>0</v>
      </c>
    </row>
    <row r="85" spans="2:18" ht="17.25" customHeight="1" x14ac:dyDescent="0.2">
      <c r="B85" s="66"/>
      <c r="C85" s="67"/>
      <c r="D85" s="68"/>
      <c r="E85" s="143">
        <f>E84/D84</f>
        <v>0.13414634146341464</v>
      </c>
      <c r="F85" s="144">
        <f t="shared" ref="F85" si="328">F84/D84</f>
        <v>2.4390243902439025E-2</v>
      </c>
      <c r="G85" s="144">
        <f t="shared" ref="G85" si="329">G84/D84</f>
        <v>0</v>
      </c>
      <c r="H85" s="144">
        <f t="shared" ref="H85" si="330">H84/D84</f>
        <v>3.6585365853658534E-2</v>
      </c>
      <c r="I85" s="144">
        <f t="shared" ref="I85" si="331">I84/D84</f>
        <v>2.4390243902439025E-2</v>
      </c>
      <c r="J85" s="145">
        <f t="shared" ref="J85" si="332">J84/D84</f>
        <v>1.2195121951219513E-2</v>
      </c>
      <c r="K85" s="145">
        <f t="shared" ref="K85" si="333">K84/D84</f>
        <v>3.6585365853658534E-2</v>
      </c>
      <c r="L85" s="146">
        <f t="shared" ref="L85" si="334">L84/D84</f>
        <v>7.3170731707317069E-2</v>
      </c>
      <c r="M85" s="147">
        <f t="shared" ref="M85" si="335">M84/D84</f>
        <v>0.73170731707317072</v>
      </c>
      <c r="N85" s="147">
        <f t="shared" ref="N85" si="336">N84/D84</f>
        <v>0.13414634146341464</v>
      </c>
      <c r="O85" s="115">
        <f t="shared" si="325"/>
        <v>1</v>
      </c>
      <c r="P85" s="118"/>
      <c r="Q85" s="142">
        <f t="shared" ref="Q85:Q86" si="337">1-O85</f>
        <v>0</v>
      </c>
      <c r="R85" s="142"/>
    </row>
    <row r="86" spans="2:18" ht="17.25" customHeight="1" x14ac:dyDescent="0.2">
      <c r="B86" s="66"/>
      <c r="C86" s="69"/>
      <c r="D86" s="80"/>
      <c r="E86" s="159"/>
      <c r="F86" s="149">
        <f t="shared" ref="F86" si="338">F84/E84</f>
        <v>0.18181818181818182</v>
      </c>
      <c r="G86" s="149">
        <f t="shared" ref="G86" si="339">G84/E84</f>
        <v>0</v>
      </c>
      <c r="H86" s="149">
        <f t="shared" ref="H86" si="340">H84/E84</f>
        <v>0.27272727272727271</v>
      </c>
      <c r="I86" s="149">
        <f t="shared" ref="I86" si="341">I84/E84</f>
        <v>0.18181818181818182</v>
      </c>
      <c r="J86" s="150">
        <f t="shared" ref="J86" si="342">J84/E84</f>
        <v>9.0909090909090912E-2</v>
      </c>
      <c r="K86" s="150">
        <f t="shared" ref="K86" si="343">K84/E84</f>
        <v>0.27272727272727271</v>
      </c>
      <c r="L86" s="152">
        <f t="shared" ref="L86" si="344">L84/E84</f>
        <v>0.54545454545454541</v>
      </c>
      <c r="M86" s="153"/>
      <c r="N86" s="153"/>
      <c r="O86" s="115">
        <f t="shared" ref="O86" si="345">SUM(F86:K86)</f>
        <v>1</v>
      </c>
      <c r="P86" s="115"/>
      <c r="Q86" s="142">
        <f t="shared" si="337"/>
        <v>0</v>
      </c>
      <c r="R86" s="142"/>
    </row>
    <row r="87" spans="2:18" ht="17.25" customHeight="1" x14ac:dyDescent="0.2">
      <c r="B87" s="66"/>
      <c r="C87" s="75" t="s">
        <v>247</v>
      </c>
      <c r="D87" s="81">
        <v>8</v>
      </c>
      <c r="E87" s="138">
        <f>SUM(F87:K87)</f>
        <v>0</v>
      </c>
      <c r="F87" s="139">
        <v>0</v>
      </c>
      <c r="G87" s="139">
        <v>0</v>
      </c>
      <c r="H87" s="139">
        <v>0</v>
      </c>
      <c r="I87" s="139">
        <v>0</v>
      </c>
      <c r="J87" s="38">
        <v>0</v>
      </c>
      <c r="K87" s="38">
        <v>0</v>
      </c>
      <c r="L87" s="140">
        <f t="shared" ref="L87" si="346">H87+I87+J87</f>
        <v>0</v>
      </c>
      <c r="M87" s="141">
        <v>7</v>
      </c>
      <c r="N87" s="141">
        <f>D87-E87-M87</f>
        <v>1</v>
      </c>
      <c r="O87" s="118">
        <f t="shared" ref="O87:O88" si="347">E87+M87+N87</f>
        <v>8</v>
      </c>
      <c r="P87" s="118">
        <f t="shared" ref="P87" si="348">SUM(F87:K87)</f>
        <v>0</v>
      </c>
      <c r="Q87" s="142">
        <f t="shared" ref="Q87:R87" si="349">O87-D87</f>
        <v>0</v>
      </c>
      <c r="R87" s="142">
        <f t="shared" si="349"/>
        <v>0</v>
      </c>
    </row>
    <row r="88" spans="2:18" ht="17.25" customHeight="1" x14ac:dyDescent="0.2">
      <c r="B88" s="66"/>
      <c r="C88" s="67"/>
      <c r="D88" s="68"/>
      <c r="E88" s="143">
        <f t="shared" ref="E88" si="350">E87/D87</f>
        <v>0</v>
      </c>
      <c r="F88" s="144">
        <f t="shared" ref="F88" si="351">F87/D87</f>
        <v>0</v>
      </c>
      <c r="G88" s="144">
        <f t="shared" ref="G88" si="352">G87/D87</f>
        <v>0</v>
      </c>
      <c r="H88" s="144">
        <f t="shared" ref="H88" si="353">H87/D87</f>
        <v>0</v>
      </c>
      <c r="I88" s="144">
        <f t="shared" ref="I88" si="354">I87/D87</f>
        <v>0</v>
      </c>
      <c r="J88" s="145">
        <f t="shared" ref="J88" si="355">J87/D87</f>
        <v>0</v>
      </c>
      <c r="K88" s="145">
        <f t="shared" ref="K88" si="356">K87/D87</f>
        <v>0</v>
      </c>
      <c r="L88" s="146">
        <f t="shared" ref="L88" si="357">L87/D87</f>
        <v>0</v>
      </c>
      <c r="M88" s="147">
        <f t="shared" ref="M88" si="358">M87/D87</f>
        <v>0.875</v>
      </c>
      <c r="N88" s="147">
        <f t="shared" ref="N88" si="359">N87/D87</f>
        <v>0.125</v>
      </c>
      <c r="O88" s="115">
        <f t="shared" si="347"/>
        <v>1</v>
      </c>
      <c r="P88" s="118"/>
      <c r="Q88" s="142">
        <f t="shared" ref="Q88:Q89" si="360">1-O88</f>
        <v>0</v>
      </c>
      <c r="R88" s="142"/>
    </row>
    <row r="89" spans="2:18" ht="17.25" customHeight="1" x14ac:dyDescent="0.2">
      <c r="B89" s="66"/>
      <c r="C89" s="69"/>
      <c r="D89" s="80"/>
      <c r="E89" s="159"/>
      <c r="F89" s="149">
        <f>IFERROR(F87/$E$87,0)</f>
        <v>0</v>
      </c>
      <c r="G89" s="149">
        <f t="shared" ref="G89:L89" si="361">IFERROR(G87/$E$87,0)</f>
        <v>0</v>
      </c>
      <c r="H89" s="149">
        <f t="shared" si="361"/>
        <v>0</v>
      </c>
      <c r="I89" s="149">
        <f t="shared" si="361"/>
        <v>0</v>
      </c>
      <c r="J89" s="149">
        <f t="shared" si="361"/>
        <v>0</v>
      </c>
      <c r="K89" s="150">
        <f t="shared" si="361"/>
        <v>0</v>
      </c>
      <c r="L89" s="187">
        <f t="shared" si="361"/>
        <v>0</v>
      </c>
      <c r="M89" s="153"/>
      <c r="N89" s="153"/>
      <c r="O89" s="115">
        <f t="shared" ref="O89" si="362">SUM(F89:K89)</f>
        <v>0</v>
      </c>
      <c r="P89" s="115"/>
      <c r="Q89" s="142">
        <f t="shared" si="360"/>
        <v>1</v>
      </c>
      <c r="R89" s="142"/>
    </row>
    <row r="90" spans="2:18" ht="17.25" customHeight="1" x14ac:dyDescent="0.2">
      <c r="B90" s="66"/>
      <c r="C90" s="75" t="s">
        <v>248</v>
      </c>
      <c r="D90" s="81">
        <v>176</v>
      </c>
      <c r="E90" s="138">
        <f>SUM(F90:K90)</f>
        <v>16</v>
      </c>
      <c r="F90" s="139">
        <v>2</v>
      </c>
      <c r="G90" s="139">
        <v>6</v>
      </c>
      <c r="H90" s="139">
        <v>4</v>
      </c>
      <c r="I90" s="139">
        <v>0</v>
      </c>
      <c r="J90" s="38">
        <v>1</v>
      </c>
      <c r="K90" s="38">
        <v>3</v>
      </c>
      <c r="L90" s="188">
        <f t="shared" ref="L90" si="363">H90+I90+J90</f>
        <v>5</v>
      </c>
      <c r="M90" s="141">
        <v>128</v>
      </c>
      <c r="N90" s="141">
        <f>D90-E90-M90</f>
        <v>32</v>
      </c>
      <c r="O90" s="118">
        <f t="shared" ref="O90:O91" si="364">E90+M90+N90</f>
        <v>176</v>
      </c>
      <c r="P90" s="118">
        <f t="shared" ref="P90" si="365">SUM(F90:K90)</f>
        <v>16</v>
      </c>
      <c r="Q90" s="142">
        <f t="shared" ref="Q90:R90" si="366">O90-D90</f>
        <v>0</v>
      </c>
      <c r="R90" s="142">
        <f t="shared" si="366"/>
        <v>0</v>
      </c>
    </row>
    <row r="91" spans="2:18" ht="17.25" customHeight="1" x14ac:dyDescent="0.2">
      <c r="B91" s="66"/>
      <c r="C91" s="67"/>
      <c r="D91" s="68"/>
      <c r="E91" s="143">
        <f t="shared" ref="E91" si="367">E90/D90</f>
        <v>9.0909090909090912E-2</v>
      </c>
      <c r="F91" s="144">
        <f t="shared" ref="F91" si="368">F90/D90</f>
        <v>1.1363636363636364E-2</v>
      </c>
      <c r="G91" s="144">
        <f t="shared" ref="G91" si="369">G90/D90</f>
        <v>3.4090909090909088E-2</v>
      </c>
      <c r="H91" s="144">
        <f t="shared" ref="H91" si="370">H90/D90</f>
        <v>2.2727272727272728E-2</v>
      </c>
      <c r="I91" s="144">
        <f t="shared" ref="I91" si="371">I90/D90</f>
        <v>0</v>
      </c>
      <c r="J91" s="145">
        <f t="shared" ref="J91" si="372">J90/D90</f>
        <v>5.681818181818182E-3</v>
      </c>
      <c r="K91" s="145">
        <f t="shared" ref="K91" si="373">K90/D90</f>
        <v>1.7045454545454544E-2</v>
      </c>
      <c r="L91" s="146">
        <f t="shared" ref="L91" si="374">L90/D90</f>
        <v>2.8409090909090908E-2</v>
      </c>
      <c r="M91" s="147">
        <f t="shared" ref="M91" si="375">M90/D90</f>
        <v>0.72727272727272729</v>
      </c>
      <c r="N91" s="147">
        <f t="shared" ref="N91" si="376">N90/D90</f>
        <v>0.18181818181818182</v>
      </c>
      <c r="O91" s="115">
        <f t="shared" si="364"/>
        <v>1</v>
      </c>
      <c r="P91" s="118"/>
      <c r="Q91" s="142">
        <f t="shared" ref="Q91:Q92" si="377">1-O91</f>
        <v>0</v>
      </c>
      <c r="R91" s="142"/>
    </row>
    <row r="92" spans="2:18" ht="17.25" customHeight="1" thickBot="1" x14ac:dyDescent="0.25">
      <c r="B92" s="83"/>
      <c r="C92" s="69"/>
      <c r="D92" s="85"/>
      <c r="E92" s="159"/>
      <c r="F92" s="149">
        <f t="shared" ref="F92" si="378">F90/E90</f>
        <v>0.125</v>
      </c>
      <c r="G92" s="149">
        <f t="shared" ref="G92" si="379">G90/E90</f>
        <v>0.375</v>
      </c>
      <c r="H92" s="149">
        <f t="shared" ref="H92" si="380">H90/E90</f>
        <v>0.25</v>
      </c>
      <c r="I92" s="149">
        <f t="shared" ref="I92" si="381">I90/E90</f>
        <v>0</v>
      </c>
      <c r="J92" s="150">
        <f t="shared" ref="J92" si="382">J90/E90</f>
        <v>6.25E-2</v>
      </c>
      <c r="K92" s="150">
        <f t="shared" ref="K92" si="383">K90/E90</f>
        <v>0.1875</v>
      </c>
      <c r="L92" s="152">
        <f t="shared" ref="L92" si="384">L90/E90</f>
        <v>0.3125</v>
      </c>
      <c r="M92" s="153"/>
      <c r="N92" s="153"/>
      <c r="O92" s="115">
        <f t="shared" ref="O92" si="385">SUM(F92:K92)</f>
        <v>1</v>
      </c>
      <c r="P92" s="115"/>
      <c r="Q92" s="142">
        <f t="shared" si="377"/>
        <v>0</v>
      </c>
      <c r="R92" s="142"/>
    </row>
    <row r="93" spans="2:18" ht="17.25" customHeight="1" thickTop="1" x14ac:dyDescent="0.2">
      <c r="B93" s="59" t="s">
        <v>206</v>
      </c>
      <c r="C93" s="60" t="s">
        <v>207</v>
      </c>
      <c r="D93" s="81">
        <v>106</v>
      </c>
      <c r="E93" s="154">
        <f>SUM(F93:K93)</f>
        <v>5</v>
      </c>
      <c r="F93" s="155">
        <v>2</v>
      </c>
      <c r="G93" s="155">
        <v>3</v>
      </c>
      <c r="H93" s="155">
        <v>0</v>
      </c>
      <c r="I93" s="155">
        <v>0</v>
      </c>
      <c r="J93" s="156">
        <v>0</v>
      </c>
      <c r="K93" s="156">
        <v>0</v>
      </c>
      <c r="L93" s="157">
        <f t="shared" ref="L93" si="386">H93+I93+J93</f>
        <v>0</v>
      </c>
      <c r="M93" s="158">
        <v>73</v>
      </c>
      <c r="N93" s="158">
        <f>D93-E93-M93</f>
        <v>28</v>
      </c>
      <c r="O93" s="118">
        <f t="shared" ref="O93:O94" si="387">E93+M93+N93</f>
        <v>106</v>
      </c>
      <c r="P93" s="118">
        <f t="shared" ref="P93" si="388">SUM(F93:K93)</f>
        <v>5</v>
      </c>
      <c r="Q93" s="142">
        <f>O93-D93</f>
        <v>0</v>
      </c>
      <c r="R93" s="142">
        <f t="shared" ref="R93" si="389">P93-E93</f>
        <v>0</v>
      </c>
    </row>
    <row r="94" spans="2:18" ht="17.25" customHeight="1" x14ac:dyDescent="0.2">
      <c r="B94" s="66"/>
      <c r="C94" s="67"/>
      <c r="D94" s="68"/>
      <c r="E94" s="143">
        <f t="shared" ref="E94" si="390">E93/D93</f>
        <v>4.716981132075472E-2</v>
      </c>
      <c r="F94" s="144">
        <f t="shared" ref="F94" si="391">F93/D93</f>
        <v>1.8867924528301886E-2</v>
      </c>
      <c r="G94" s="144">
        <f t="shared" ref="G94" si="392">G93/D93</f>
        <v>2.8301886792452831E-2</v>
      </c>
      <c r="H94" s="144">
        <f t="shared" ref="H94" si="393">H93/D93</f>
        <v>0</v>
      </c>
      <c r="I94" s="144">
        <f t="shared" ref="I94" si="394">I93/D93</f>
        <v>0</v>
      </c>
      <c r="J94" s="145">
        <f t="shared" ref="J94" si="395">J93/D93</f>
        <v>0</v>
      </c>
      <c r="K94" s="145">
        <f t="shared" ref="K94" si="396">K93/D93</f>
        <v>0</v>
      </c>
      <c r="L94" s="146">
        <f t="shared" ref="L94" si="397">L93/D93</f>
        <v>0</v>
      </c>
      <c r="M94" s="147">
        <f t="shared" ref="M94" si="398">M93/D93</f>
        <v>0.68867924528301883</v>
      </c>
      <c r="N94" s="147">
        <f t="shared" ref="N94" si="399">N93/D93</f>
        <v>0.26415094339622641</v>
      </c>
      <c r="O94" s="115">
        <f t="shared" si="387"/>
        <v>1</v>
      </c>
      <c r="P94" s="118"/>
      <c r="Q94" s="142">
        <f>1-O94</f>
        <v>0</v>
      </c>
      <c r="R94" s="142"/>
    </row>
    <row r="95" spans="2:18" ht="17.25" customHeight="1" x14ac:dyDescent="0.2">
      <c r="B95" s="66"/>
      <c r="C95" s="69"/>
      <c r="D95" s="80"/>
      <c r="E95" s="189"/>
      <c r="F95" s="160">
        <f t="shared" ref="F95" si="400">F93/E93</f>
        <v>0.4</v>
      </c>
      <c r="G95" s="160">
        <f t="shared" ref="G95" si="401">G93/E93</f>
        <v>0.6</v>
      </c>
      <c r="H95" s="160">
        <f t="shared" ref="H95" si="402">H93/E93</f>
        <v>0</v>
      </c>
      <c r="I95" s="160">
        <f t="shared" ref="I95" si="403">I93/E93</f>
        <v>0</v>
      </c>
      <c r="J95" s="161">
        <f t="shared" ref="J95" si="404">J93/E93</f>
        <v>0</v>
      </c>
      <c r="K95" s="161">
        <f t="shared" ref="K95" si="405">K93/E93</f>
        <v>0</v>
      </c>
      <c r="L95" s="162">
        <f t="shared" ref="L95" si="406">L93/E93</f>
        <v>0</v>
      </c>
      <c r="M95" s="163"/>
      <c r="N95" s="163"/>
      <c r="O95" s="115">
        <f t="shared" ref="O95" si="407">SUM(F95:K95)</f>
        <v>1</v>
      </c>
      <c r="P95" s="115"/>
      <c r="Q95" s="142">
        <f t="shared" ref="Q95" si="408">1-O95</f>
        <v>0</v>
      </c>
      <c r="R95" s="142"/>
    </row>
    <row r="96" spans="2:18" ht="17.25" customHeight="1" x14ac:dyDescent="0.2">
      <c r="B96" s="66"/>
      <c r="C96" s="75" t="s">
        <v>208</v>
      </c>
      <c r="D96" s="81">
        <v>171</v>
      </c>
      <c r="E96" s="190">
        <f>SUM(F96:K96)</f>
        <v>16</v>
      </c>
      <c r="F96" s="139">
        <v>1</v>
      </c>
      <c r="G96" s="139">
        <v>4</v>
      </c>
      <c r="H96" s="139">
        <v>5</v>
      </c>
      <c r="I96" s="139">
        <v>1</v>
      </c>
      <c r="J96" s="38">
        <v>3</v>
      </c>
      <c r="K96" s="38">
        <v>2</v>
      </c>
      <c r="L96" s="140">
        <f t="shared" ref="L96" si="409">H96+I96+J96</f>
        <v>9</v>
      </c>
      <c r="M96" s="141">
        <v>132</v>
      </c>
      <c r="N96" s="141">
        <f>D96-E96-M96</f>
        <v>23</v>
      </c>
      <c r="O96" s="118">
        <f t="shared" ref="O96:O97" si="410">E96+M96+N96</f>
        <v>171</v>
      </c>
      <c r="P96" s="118">
        <f t="shared" ref="P96" si="411">SUM(F96:K96)</f>
        <v>16</v>
      </c>
      <c r="Q96" s="142">
        <f>O96-D96</f>
        <v>0</v>
      </c>
      <c r="R96" s="142">
        <f t="shared" ref="R96" si="412">P96-E96</f>
        <v>0</v>
      </c>
    </row>
    <row r="97" spans="2:34" ht="17.25" customHeight="1" x14ac:dyDescent="0.2">
      <c r="B97" s="66"/>
      <c r="C97" s="67"/>
      <c r="D97" s="68"/>
      <c r="E97" s="143">
        <f t="shared" ref="E97" si="413">E96/D96</f>
        <v>9.3567251461988299E-2</v>
      </c>
      <c r="F97" s="144">
        <f t="shared" ref="F97" si="414">F96/D96</f>
        <v>5.8479532163742687E-3</v>
      </c>
      <c r="G97" s="144">
        <f t="shared" ref="G97" si="415">G96/D96</f>
        <v>2.3391812865497075E-2</v>
      </c>
      <c r="H97" s="144">
        <f t="shared" ref="H97" si="416">H96/D96</f>
        <v>2.9239766081871343E-2</v>
      </c>
      <c r="I97" s="144">
        <f t="shared" ref="I97" si="417">I96/D96</f>
        <v>5.8479532163742687E-3</v>
      </c>
      <c r="J97" s="145">
        <f t="shared" ref="J97" si="418">J96/D96</f>
        <v>1.7543859649122806E-2</v>
      </c>
      <c r="K97" s="145">
        <f t="shared" ref="K97" si="419">K96/D96</f>
        <v>1.1695906432748537E-2</v>
      </c>
      <c r="L97" s="146">
        <f t="shared" ref="L97" si="420">L96/D96</f>
        <v>5.2631578947368418E-2</v>
      </c>
      <c r="M97" s="147">
        <f t="shared" ref="M97" si="421">M96/D96</f>
        <v>0.77192982456140347</v>
      </c>
      <c r="N97" s="147">
        <f t="shared" ref="N97" si="422">N96/D96</f>
        <v>0.13450292397660818</v>
      </c>
      <c r="O97" s="115">
        <f t="shared" si="410"/>
        <v>1</v>
      </c>
      <c r="P97" s="118"/>
      <c r="Q97" s="142">
        <f t="shared" ref="Q97:Q98" si="423">1-O97</f>
        <v>0</v>
      </c>
      <c r="R97" s="142"/>
    </row>
    <row r="98" spans="2:34" ht="17.25" customHeight="1" x14ac:dyDescent="0.2">
      <c r="B98" s="66"/>
      <c r="C98" s="69"/>
      <c r="D98" s="80"/>
      <c r="E98" s="159"/>
      <c r="F98" s="160">
        <f t="shared" ref="F98" si="424">F96/E96</f>
        <v>6.25E-2</v>
      </c>
      <c r="G98" s="160">
        <f t="shared" ref="G98" si="425">G96/E96</f>
        <v>0.25</v>
      </c>
      <c r="H98" s="160">
        <f t="shared" ref="H98" si="426">H96/E96</f>
        <v>0.3125</v>
      </c>
      <c r="I98" s="160">
        <f t="shared" ref="I98" si="427">I96/E96</f>
        <v>6.25E-2</v>
      </c>
      <c r="J98" s="161">
        <f t="shared" ref="J98" si="428">J96/E96</f>
        <v>0.1875</v>
      </c>
      <c r="K98" s="161">
        <f t="shared" ref="K98" si="429">K96/E96</f>
        <v>0.125</v>
      </c>
      <c r="L98" s="162">
        <f t="shared" ref="L98" si="430">L96/E96</f>
        <v>0.5625</v>
      </c>
      <c r="M98" s="163"/>
      <c r="N98" s="163"/>
      <c r="O98" s="115">
        <f t="shared" ref="O98" si="431">SUM(F98:K98)</f>
        <v>1</v>
      </c>
      <c r="P98" s="115"/>
      <c r="Q98" s="142">
        <f t="shared" si="423"/>
        <v>0</v>
      </c>
      <c r="R98" s="142"/>
    </row>
    <row r="99" spans="2:34" ht="17.25" customHeight="1" x14ac:dyDescent="0.2">
      <c r="B99" s="66"/>
      <c r="C99" s="75" t="s">
        <v>209</v>
      </c>
      <c r="D99" s="81">
        <v>49</v>
      </c>
      <c r="E99" s="138">
        <f>SUM(F99:K99)</f>
        <v>5</v>
      </c>
      <c r="F99" s="139">
        <v>1</v>
      </c>
      <c r="G99" s="139">
        <v>0</v>
      </c>
      <c r="H99" s="139">
        <v>2</v>
      </c>
      <c r="I99" s="139">
        <v>1</v>
      </c>
      <c r="J99" s="38">
        <v>1</v>
      </c>
      <c r="K99" s="38">
        <v>0</v>
      </c>
      <c r="L99" s="140">
        <f t="shared" ref="L99" si="432">H99+I99+J99</f>
        <v>4</v>
      </c>
      <c r="M99" s="141">
        <v>37</v>
      </c>
      <c r="N99" s="141">
        <f>D99-E99-M99</f>
        <v>7</v>
      </c>
      <c r="O99" s="118">
        <f t="shared" ref="O99:O100" si="433">E99+M99+N99</f>
        <v>49</v>
      </c>
      <c r="P99" s="118">
        <f t="shared" ref="P99" si="434">SUM(F99:K99)</f>
        <v>5</v>
      </c>
      <c r="Q99" s="142">
        <f t="shared" ref="Q99:R99" si="435">O99-D99</f>
        <v>0</v>
      </c>
      <c r="R99" s="142">
        <f t="shared" si="435"/>
        <v>0</v>
      </c>
    </row>
    <row r="100" spans="2:34" ht="17.25" customHeight="1" x14ac:dyDescent="0.2">
      <c r="B100" s="66"/>
      <c r="C100" s="67"/>
      <c r="D100" s="68"/>
      <c r="E100" s="143">
        <f t="shared" ref="E100" si="436">E99/D99</f>
        <v>0.10204081632653061</v>
      </c>
      <c r="F100" s="144">
        <f t="shared" ref="F100" si="437">F99/D99</f>
        <v>2.0408163265306121E-2</v>
      </c>
      <c r="G100" s="144">
        <f t="shared" ref="G100" si="438">G99/D99</f>
        <v>0</v>
      </c>
      <c r="H100" s="144">
        <f t="shared" ref="H100" si="439">H99/D99</f>
        <v>4.0816326530612242E-2</v>
      </c>
      <c r="I100" s="144">
        <f t="shared" ref="I100" si="440">I99/D99</f>
        <v>2.0408163265306121E-2</v>
      </c>
      <c r="J100" s="145">
        <f t="shared" ref="J100" si="441">J99/D99</f>
        <v>2.0408163265306121E-2</v>
      </c>
      <c r="K100" s="145">
        <f t="shared" ref="K100" si="442">K99/D99</f>
        <v>0</v>
      </c>
      <c r="L100" s="146">
        <f t="shared" ref="L100" si="443">L99/D99</f>
        <v>8.1632653061224483E-2</v>
      </c>
      <c r="M100" s="147">
        <f t="shared" ref="M100" si="444">M99/D99</f>
        <v>0.75510204081632648</v>
      </c>
      <c r="N100" s="147">
        <f t="shared" ref="N100" si="445">N99/D99</f>
        <v>0.14285714285714285</v>
      </c>
      <c r="O100" s="115">
        <f t="shared" si="433"/>
        <v>1</v>
      </c>
      <c r="P100" s="118"/>
      <c r="Q100" s="142">
        <f t="shared" ref="Q100:Q101" si="446">1-O100</f>
        <v>0</v>
      </c>
      <c r="R100" s="142"/>
    </row>
    <row r="101" spans="2:34" ht="17.25" customHeight="1" x14ac:dyDescent="0.2">
      <c r="B101" s="66"/>
      <c r="C101" s="69"/>
      <c r="D101" s="80"/>
      <c r="E101" s="159"/>
      <c r="F101" s="160">
        <f t="shared" ref="F101" si="447">F99/E99</f>
        <v>0.2</v>
      </c>
      <c r="G101" s="160">
        <f t="shared" ref="G101" si="448">G99/E99</f>
        <v>0</v>
      </c>
      <c r="H101" s="160">
        <f t="shared" ref="H101" si="449">H99/E99</f>
        <v>0.4</v>
      </c>
      <c r="I101" s="160">
        <f t="shared" ref="I101" si="450">I99/E99</f>
        <v>0.2</v>
      </c>
      <c r="J101" s="161">
        <f t="shared" ref="J101" si="451">J99/E99</f>
        <v>0.2</v>
      </c>
      <c r="K101" s="161">
        <f t="shared" ref="K101" si="452">K99/E99</f>
        <v>0</v>
      </c>
      <c r="L101" s="162">
        <f t="shared" ref="L101" si="453">L99/E99</f>
        <v>0.8</v>
      </c>
      <c r="M101" s="163"/>
      <c r="N101" s="163"/>
      <c r="O101" s="115">
        <f t="shared" ref="O101" si="454">SUM(F101:K101)</f>
        <v>1</v>
      </c>
      <c r="P101" s="115"/>
      <c r="Q101" s="142">
        <f t="shared" si="446"/>
        <v>0</v>
      </c>
      <c r="R101" s="142"/>
    </row>
    <row r="102" spans="2:34" ht="17.25" customHeight="1" x14ac:dyDescent="0.2">
      <c r="B102" s="66"/>
      <c r="C102" s="75" t="s">
        <v>210</v>
      </c>
      <c r="D102" s="81">
        <v>38</v>
      </c>
      <c r="E102" s="138">
        <f>SUM(F102:K102)</f>
        <v>3</v>
      </c>
      <c r="F102" s="139">
        <v>0</v>
      </c>
      <c r="G102" s="139">
        <v>1</v>
      </c>
      <c r="H102" s="139">
        <v>0</v>
      </c>
      <c r="I102" s="139">
        <v>0</v>
      </c>
      <c r="J102" s="38">
        <v>0</v>
      </c>
      <c r="K102" s="38">
        <v>2</v>
      </c>
      <c r="L102" s="140">
        <f t="shared" ref="L102" si="455">H102+I102+J102</f>
        <v>0</v>
      </c>
      <c r="M102" s="141">
        <v>32</v>
      </c>
      <c r="N102" s="141">
        <f>D102-E102-M102</f>
        <v>3</v>
      </c>
      <c r="O102" s="118">
        <f t="shared" ref="O102:O103" si="456">E102+M102+N102</f>
        <v>38</v>
      </c>
      <c r="P102" s="118">
        <f t="shared" ref="P102" si="457">SUM(F102:K102)</f>
        <v>3</v>
      </c>
      <c r="Q102" s="142">
        <f t="shared" ref="Q102:R102" si="458">O102-D102</f>
        <v>0</v>
      </c>
      <c r="R102" s="142">
        <f t="shared" si="458"/>
        <v>0</v>
      </c>
    </row>
    <row r="103" spans="2:34" ht="17.25" customHeight="1" x14ac:dyDescent="0.2">
      <c r="B103" s="66"/>
      <c r="C103" s="67"/>
      <c r="D103" s="68"/>
      <c r="E103" s="143">
        <f t="shared" ref="E103" si="459">E102/D102</f>
        <v>7.8947368421052627E-2</v>
      </c>
      <c r="F103" s="144">
        <f t="shared" ref="F103" si="460">F102/D102</f>
        <v>0</v>
      </c>
      <c r="G103" s="144">
        <f t="shared" ref="G103" si="461">G102/D102</f>
        <v>2.6315789473684209E-2</v>
      </c>
      <c r="H103" s="144">
        <f t="shared" ref="H103" si="462">H102/D102</f>
        <v>0</v>
      </c>
      <c r="I103" s="144">
        <f t="shared" ref="I103" si="463">I102/D102</f>
        <v>0</v>
      </c>
      <c r="J103" s="145">
        <f t="shared" ref="J103" si="464">J102/D102</f>
        <v>0</v>
      </c>
      <c r="K103" s="145">
        <f t="shared" ref="K103" si="465">K102/D102</f>
        <v>5.2631578947368418E-2</v>
      </c>
      <c r="L103" s="146">
        <f t="shared" ref="L103" si="466">L102/D102</f>
        <v>0</v>
      </c>
      <c r="M103" s="147">
        <f>M102/D102</f>
        <v>0.84210526315789469</v>
      </c>
      <c r="N103" s="147">
        <f t="shared" ref="N103" si="467">N102/D102</f>
        <v>7.8947368421052627E-2</v>
      </c>
      <c r="O103" s="115">
        <f t="shared" si="456"/>
        <v>1</v>
      </c>
      <c r="P103" s="118"/>
      <c r="Q103" s="142">
        <f t="shared" ref="Q103:Q104" si="468">1-O103</f>
        <v>0</v>
      </c>
      <c r="R103" s="142"/>
    </row>
    <row r="104" spans="2:34" ht="17.25" customHeight="1" x14ac:dyDescent="0.2">
      <c r="B104" s="66"/>
      <c r="C104" s="69"/>
      <c r="D104" s="80"/>
      <c r="E104" s="159"/>
      <c r="F104" s="160">
        <f t="shared" ref="F104" si="469">F102/E102</f>
        <v>0</v>
      </c>
      <c r="G104" s="160">
        <f t="shared" ref="G104" si="470">G102/E102</f>
        <v>0.33333333333333331</v>
      </c>
      <c r="H104" s="160">
        <f t="shared" ref="H104" si="471">H102/E102</f>
        <v>0</v>
      </c>
      <c r="I104" s="160">
        <f t="shared" ref="I104" si="472">I102/E102</f>
        <v>0</v>
      </c>
      <c r="J104" s="161">
        <f t="shared" ref="J104" si="473">J102/E102</f>
        <v>0</v>
      </c>
      <c r="K104" s="161">
        <f t="shared" ref="K104" si="474">K102/E102</f>
        <v>0.66666666666666663</v>
      </c>
      <c r="L104" s="162">
        <f t="shared" ref="L104" si="475">L102/E102</f>
        <v>0</v>
      </c>
      <c r="M104" s="163"/>
      <c r="N104" s="163"/>
      <c r="O104" s="115">
        <f t="shared" ref="O104" si="476">SUM(F104:K104)</f>
        <v>1</v>
      </c>
      <c r="P104" s="115"/>
      <c r="Q104" s="142">
        <f t="shared" si="468"/>
        <v>0</v>
      </c>
      <c r="R104" s="142"/>
      <c r="T104" s="113" t="s">
        <v>216</v>
      </c>
      <c r="X104" s="113">
        <f>D108+D105+D102+D99+D96+D93</f>
        <v>427</v>
      </c>
      <c r="Y104" s="113">
        <f t="shared" ref="Y104:AH104" si="477">E108+E105+E102+E99+E96+E93</f>
        <v>41</v>
      </c>
      <c r="Z104" s="113">
        <f t="shared" si="477"/>
        <v>4</v>
      </c>
      <c r="AA104" s="113">
        <f t="shared" si="477"/>
        <v>11</v>
      </c>
      <c r="AB104" s="113">
        <f t="shared" si="477"/>
        <v>8</v>
      </c>
      <c r="AC104" s="113">
        <f t="shared" si="477"/>
        <v>3</v>
      </c>
      <c r="AD104" s="113">
        <f t="shared" si="477"/>
        <v>9</v>
      </c>
      <c r="AE104" s="113">
        <f t="shared" si="477"/>
        <v>6</v>
      </c>
      <c r="AF104" s="113">
        <f t="shared" si="477"/>
        <v>20</v>
      </c>
      <c r="AG104" s="113">
        <f t="shared" si="477"/>
        <v>319</v>
      </c>
      <c r="AH104" s="113">
        <f t="shared" si="477"/>
        <v>67</v>
      </c>
    </row>
    <row r="105" spans="2:34" ht="17.25" customHeight="1" x14ac:dyDescent="0.2">
      <c r="B105" s="66"/>
      <c r="C105" s="75" t="s">
        <v>211</v>
      </c>
      <c r="D105" s="81">
        <v>33</v>
      </c>
      <c r="E105" s="138">
        <f>SUM(F105:K105)</f>
        <v>3</v>
      </c>
      <c r="F105" s="139">
        <v>0</v>
      </c>
      <c r="G105" s="139">
        <v>1</v>
      </c>
      <c r="H105" s="139">
        <v>0</v>
      </c>
      <c r="I105" s="139">
        <v>0</v>
      </c>
      <c r="J105" s="38">
        <v>1</v>
      </c>
      <c r="K105" s="38">
        <v>1</v>
      </c>
      <c r="L105" s="140">
        <f t="shared" ref="L105" si="478">H105+I105+J105</f>
        <v>1</v>
      </c>
      <c r="M105" s="141">
        <v>28</v>
      </c>
      <c r="N105" s="141">
        <f>D105-E105-M105</f>
        <v>2</v>
      </c>
      <c r="O105" s="118">
        <f t="shared" ref="O105:O106" si="479">E105+M105+N105</f>
        <v>33</v>
      </c>
      <c r="P105" s="118">
        <f t="shared" ref="P105" si="480">SUM(F105:K105)</f>
        <v>3</v>
      </c>
      <c r="Q105" s="142">
        <f t="shared" ref="Q105:R105" si="481">O105-D105</f>
        <v>0</v>
      </c>
      <c r="R105" s="142">
        <f t="shared" si="481"/>
        <v>0</v>
      </c>
      <c r="T105" s="115" t="s">
        <v>217</v>
      </c>
      <c r="Y105" s="115">
        <f>Y104/X104</f>
        <v>9.6018735362997654E-2</v>
      </c>
      <c r="Z105" s="115">
        <f>Z104/X104</f>
        <v>9.3676814988290398E-3</v>
      </c>
      <c r="AA105" s="115">
        <f>AA104/X104</f>
        <v>2.576112412177986E-2</v>
      </c>
      <c r="AB105" s="115">
        <f>AB104/X104</f>
        <v>1.873536299765808E-2</v>
      </c>
      <c r="AC105" s="115">
        <f>AC104/X104</f>
        <v>7.0257611241217799E-3</v>
      </c>
      <c r="AD105" s="115">
        <f>AD104/X104</f>
        <v>2.1077283372365339E-2</v>
      </c>
      <c r="AE105" s="115">
        <f>AE104/X104</f>
        <v>1.405152224824356E-2</v>
      </c>
      <c r="AF105" s="115">
        <f>AF104/X104</f>
        <v>4.6838407494145202E-2</v>
      </c>
      <c r="AG105" s="115">
        <f>AG104/X104</f>
        <v>0.74707259953161598</v>
      </c>
      <c r="AH105" s="115">
        <f>AH104/X104</f>
        <v>0.15690866510538642</v>
      </c>
    </row>
    <row r="106" spans="2:34" ht="17.25" customHeight="1" x14ac:dyDescent="0.2">
      <c r="B106" s="66"/>
      <c r="C106" s="67"/>
      <c r="D106" s="68"/>
      <c r="E106" s="143">
        <f t="shared" ref="E106" si="482">E105/D105</f>
        <v>9.0909090909090912E-2</v>
      </c>
      <c r="F106" s="144">
        <f t="shared" ref="F106" si="483">F105/D105</f>
        <v>0</v>
      </c>
      <c r="G106" s="144">
        <f t="shared" ref="G106" si="484">G105/D105</f>
        <v>3.0303030303030304E-2</v>
      </c>
      <c r="H106" s="144">
        <f t="shared" ref="H106" si="485">H105/D105</f>
        <v>0</v>
      </c>
      <c r="I106" s="144">
        <f t="shared" ref="I106" si="486">I105/D105</f>
        <v>0</v>
      </c>
      <c r="J106" s="145">
        <f t="shared" ref="J106" si="487">J105/D105</f>
        <v>3.0303030303030304E-2</v>
      </c>
      <c r="K106" s="145">
        <f t="shared" ref="K106" si="488">K105/D105</f>
        <v>3.0303030303030304E-2</v>
      </c>
      <c r="L106" s="146">
        <f t="shared" ref="L106" si="489">L105/D105</f>
        <v>3.0303030303030304E-2</v>
      </c>
      <c r="M106" s="147">
        <f>M105/D105</f>
        <v>0.84848484848484851</v>
      </c>
      <c r="N106" s="147">
        <f t="shared" ref="N106" si="490">N105/D105</f>
        <v>6.0606060606060608E-2</v>
      </c>
      <c r="O106" s="115">
        <f t="shared" si="479"/>
        <v>1</v>
      </c>
      <c r="P106" s="118"/>
      <c r="Q106" s="142">
        <f t="shared" ref="Q106:Q107" si="491">1-O106</f>
        <v>0</v>
      </c>
      <c r="R106" s="142"/>
      <c r="T106" s="115" t="s">
        <v>249</v>
      </c>
      <c r="Y106" s="115"/>
      <c r="Z106" s="115">
        <f>Z104/Y104</f>
        <v>9.7560975609756101E-2</v>
      </c>
      <c r="AA106" s="115">
        <f>AA104/Y104</f>
        <v>0.26829268292682928</v>
      </c>
      <c r="AB106" s="115">
        <f>AB104/Y104</f>
        <v>0.1951219512195122</v>
      </c>
      <c r="AC106" s="115">
        <f>AC104/Y104</f>
        <v>7.3170731707317069E-2</v>
      </c>
      <c r="AD106" s="115">
        <f>AD104/Y104</f>
        <v>0.21951219512195122</v>
      </c>
      <c r="AE106" s="115">
        <f>AE104/Y104</f>
        <v>0.14634146341463414</v>
      </c>
      <c r="AF106" s="115">
        <f>AF104/Y104</f>
        <v>0.48780487804878048</v>
      </c>
      <c r="AG106" s="115"/>
      <c r="AH106" s="115"/>
    </row>
    <row r="107" spans="2:34" ht="17.25" customHeight="1" x14ac:dyDescent="0.2">
      <c r="B107" s="66"/>
      <c r="C107" s="69"/>
      <c r="D107" s="80"/>
      <c r="E107" s="159"/>
      <c r="F107" s="160">
        <f t="shared" ref="F107" si="492">F105/E105</f>
        <v>0</v>
      </c>
      <c r="G107" s="160">
        <f t="shared" ref="G107" si="493">G105/E105</f>
        <v>0.33333333333333331</v>
      </c>
      <c r="H107" s="160">
        <f t="shared" ref="H107" si="494">H105/E105</f>
        <v>0</v>
      </c>
      <c r="I107" s="160">
        <f t="shared" ref="I107" si="495">I105/E105</f>
        <v>0</v>
      </c>
      <c r="J107" s="161">
        <f t="shared" ref="J107" si="496">J105/E105</f>
        <v>0.33333333333333331</v>
      </c>
      <c r="K107" s="161">
        <f t="shared" ref="K107" si="497">K105/E105</f>
        <v>0.33333333333333331</v>
      </c>
      <c r="L107" s="162">
        <f t="shared" ref="L107" si="498">L105/E105</f>
        <v>0.33333333333333331</v>
      </c>
      <c r="M107" s="163"/>
      <c r="N107" s="163"/>
      <c r="O107" s="115">
        <f t="shared" ref="O107" si="499">SUM(F107:K107)</f>
        <v>1</v>
      </c>
      <c r="P107" s="115"/>
      <c r="Q107" s="142">
        <f t="shared" si="491"/>
        <v>0</v>
      </c>
      <c r="R107" s="142"/>
      <c r="T107" s="116"/>
    </row>
    <row r="108" spans="2:34" ht="17.25" customHeight="1" x14ac:dyDescent="0.2">
      <c r="B108" s="66"/>
      <c r="C108" s="75" t="s">
        <v>212</v>
      </c>
      <c r="D108" s="81">
        <v>30</v>
      </c>
      <c r="E108" s="138">
        <f>SUM(F108:K108)</f>
        <v>9</v>
      </c>
      <c r="F108" s="139">
        <v>0</v>
      </c>
      <c r="G108" s="139">
        <v>2</v>
      </c>
      <c r="H108" s="139">
        <v>1</v>
      </c>
      <c r="I108" s="139">
        <v>1</v>
      </c>
      <c r="J108" s="38">
        <v>4</v>
      </c>
      <c r="K108" s="38">
        <v>1</v>
      </c>
      <c r="L108" s="140">
        <f t="shared" ref="L108" si="500">H108+I108+J108</f>
        <v>6</v>
      </c>
      <c r="M108" s="141">
        <v>17</v>
      </c>
      <c r="N108" s="141">
        <f>D108-E108-M108</f>
        <v>4</v>
      </c>
      <c r="O108" s="118">
        <f t="shared" ref="O108:O109" si="501">E108+M108+N108</f>
        <v>30</v>
      </c>
      <c r="P108" s="118">
        <f t="shared" ref="P108" si="502">SUM(F108:K108)</f>
        <v>9</v>
      </c>
      <c r="Q108" s="142">
        <f t="shared" ref="Q108:R108" si="503">O108-D108</f>
        <v>0</v>
      </c>
      <c r="R108" s="142">
        <f t="shared" si="503"/>
        <v>0</v>
      </c>
      <c r="T108" s="113" t="s">
        <v>219</v>
      </c>
      <c r="X108" s="113">
        <f>D111+D108+D93</f>
        <v>427</v>
      </c>
      <c r="Y108" s="113">
        <f t="shared" ref="Y108:AH108" si="504">E111+E108+E93</f>
        <v>41</v>
      </c>
      <c r="Z108" s="113">
        <f t="shared" si="504"/>
        <v>4</v>
      </c>
      <c r="AA108" s="113">
        <f t="shared" si="504"/>
        <v>11</v>
      </c>
      <c r="AB108" s="113">
        <f t="shared" si="504"/>
        <v>8</v>
      </c>
      <c r="AC108" s="113">
        <f t="shared" si="504"/>
        <v>3</v>
      </c>
      <c r="AD108" s="113">
        <f t="shared" si="504"/>
        <v>9</v>
      </c>
      <c r="AE108" s="113">
        <f t="shared" si="504"/>
        <v>6</v>
      </c>
      <c r="AF108" s="113">
        <f t="shared" si="504"/>
        <v>20</v>
      </c>
      <c r="AG108" s="113">
        <f t="shared" si="504"/>
        <v>319</v>
      </c>
      <c r="AH108" s="113">
        <f t="shared" si="504"/>
        <v>67</v>
      </c>
    </row>
    <row r="109" spans="2:34" ht="17.25" customHeight="1" x14ac:dyDescent="0.2">
      <c r="B109" s="66"/>
      <c r="C109" s="67"/>
      <c r="D109" s="68"/>
      <c r="E109" s="143">
        <f t="shared" ref="E109" si="505">E108/D108</f>
        <v>0.3</v>
      </c>
      <c r="F109" s="144">
        <f t="shared" ref="F109" si="506">F108/D108</f>
        <v>0</v>
      </c>
      <c r="G109" s="144">
        <f t="shared" ref="G109" si="507">G108/D108</f>
        <v>6.6666666666666666E-2</v>
      </c>
      <c r="H109" s="144">
        <f t="shared" ref="H109" si="508">H108/D108</f>
        <v>3.3333333333333333E-2</v>
      </c>
      <c r="I109" s="144">
        <f t="shared" ref="I109" si="509">I108/D108</f>
        <v>3.3333333333333333E-2</v>
      </c>
      <c r="J109" s="145">
        <f t="shared" ref="J109" si="510">J108/D108</f>
        <v>0.13333333333333333</v>
      </c>
      <c r="K109" s="145">
        <f t="shared" ref="K109" si="511">K108/D108</f>
        <v>3.3333333333333333E-2</v>
      </c>
      <c r="L109" s="146">
        <f>L108/D108</f>
        <v>0.2</v>
      </c>
      <c r="M109" s="147">
        <f>M108/D108</f>
        <v>0.56666666666666665</v>
      </c>
      <c r="N109" s="147">
        <f t="shared" ref="N109" si="512">N108/D108</f>
        <v>0.13333333333333333</v>
      </c>
      <c r="O109" s="115">
        <f t="shared" si="501"/>
        <v>1</v>
      </c>
      <c r="P109" s="118"/>
      <c r="Q109" s="142">
        <f t="shared" ref="Q109:Q110" si="513">1-O109</f>
        <v>0</v>
      </c>
      <c r="R109" s="142"/>
      <c r="X109" s="113">
        <f>D114+D96+D93</f>
        <v>427</v>
      </c>
      <c r="Y109" s="113">
        <f t="shared" ref="Y109:AH109" si="514">E114+E96+E93</f>
        <v>41</v>
      </c>
      <c r="Z109" s="113">
        <f t="shared" si="514"/>
        <v>4</v>
      </c>
      <c r="AA109" s="113">
        <f t="shared" si="514"/>
        <v>11</v>
      </c>
      <c r="AB109" s="113">
        <f t="shared" si="514"/>
        <v>8</v>
      </c>
      <c r="AC109" s="113">
        <f t="shared" si="514"/>
        <v>3</v>
      </c>
      <c r="AD109" s="113">
        <f t="shared" si="514"/>
        <v>9</v>
      </c>
      <c r="AE109" s="113">
        <f t="shared" si="514"/>
        <v>6</v>
      </c>
      <c r="AF109" s="113">
        <f t="shared" si="514"/>
        <v>20</v>
      </c>
      <c r="AG109" s="113">
        <f t="shared" si="514"/>
        <v>319</v>
      </c>
      <c r="AH109" s="113">
        <f t="shared" si="514"/>
        <v>67</v>
      </c>
    </row>
    <row r="110" spans="2:34" ht="17.25" customHeight="1" thickBot="1" x14ac:dyDescent="0.25">
      <c r="B110" s="66"/>
      <c r="C110" s="84"/>
      <c r="D110" s="85"/>
      <c r="E110" s="164"/>
      <c r="F110" s="165">
        <f t="shared" ref="F110" si="515">F108/E108</f>
        <v>0</v>
      </c>
      <c r="G110" s="165">
        <f t="shared" ref="G110" si="516">G108/E108</f>
        <v>0.22222222222222221</v>
      </c>
      <c r="H110" s="165">
        <f t="shared" ref="H110" si="517">H108/E108</f>
        <v>0.1111111111111111</v>
      </c>
      <c r="I110" s="165">
        <f t="shared" ref="I110" si="518">I108/E108</f>
        <v>0.1111111111111111</v>
      </c>
      <c r="J110" s="151">
        <f t="shared" ref="J110" si="519">J108/E108</f>
        <v>0.44444444444444442</v>
      </c>
      <c r="K110" s="151">
        <f t="shared" ref="K110" si="520">K108/E108</f>
        <v>0.1111111111111111</v>
      </c>
      <c r="L110" s="166">
        <f t="shared" ref="L110" si="521">L108/E108</f>
        <v>0.66666666666666663</v>
      </c>
      <c r="M110" s="167"/>
      <c r="N110" s="167"/>
      <c r="O110" s="115">
        <f t="shared" ref="O110" si="522">SUM(F110:K110)</f>
        <v>1</v>
      </c>
      <c r="P110" s="115"/>
      <c r="Q110" s="142">
        <f t="shared" si="513"/>
        <v>0</v>
      </c>
      <c r="R110" s="142"/>
    </row>
    <row r="111" spans="2:34" ht="17.25" customHeight="1" thickTop="1" x14ac:dyDescent="0.2">
      <c r="B111" s="66"/>
      <c r="C111" s="168" t="s">
        <v>250</v>
      </c>
      <c r="D111" s="169">
        <f>D96+D99+D102+D105</f>
        <v>291</v>
      </c>
      <c r="E111" s="138">
        <f t="shared" ref="E111:N111" si="523">E96+E99+E102+E105</f>
        <v>27</v>
      </c>
      <c r="F111" s="139">
        <f t="shared" si="523"/>
        <v>2</v>
      </c>
      <c r="G111" s="139">
        <f t="shared" si="523"/>
        <v>6</v>
      </c>
      <c r="H111" s="139">
        <f t="shared" si="523"/>
        <v>7</v>
      </c>
      <c r="I111" s="139">
        <f t="shared" si="523"/>
        <v>2</v>
      </c>
      <c r="J111" s="38">
        <f t="shared" si="523"/>
        <v>5</v>
      </c>
      <c r="K111" s="38">
        <f t="shared" si="523"/>
        <v>5</v>
      </c>
      <c r="L111" s="140">
        <f t="shared" si="523"/>
        <v>14</v>
      </c>
      <c r="M111" s="141">
        <f t="shared" si="523"/>
        <v>229</v>
      </c>
      <c r="N111" s="141">
        <f t="shared" si="523"/>
        <v>35</v>
      </c>
      <c r="O111" s="118">
        <f t="shared" ref="O111:O112" si="524">E111+M111+N111</f>
        <v>291</v>
      </c>
      <c r="P111" s="118">
        <f t="shared" ref="P111" si="525">SUM(F111:K111)</f>
        <v>27</v>
      </c>
      <c r="Q111" s="142">
        <f t="shared" ref="Q111:R111" si="526">O111-D111</f>
        <v>0</v>
      </c>
      <c r="R111" s="142">
        <f t="shared" si="526"/>
        <v>0</v>
      </c>
      <c r="T111" s="142" t="s">
        <v>220</v>
      </c>
      <c r="X111" s="170">
        <f t="shared" ref="X111:AH113" si="527">X104-D72</f>
        <v>0</v>
      </c>
      <c r="Y111" s="170">
        <f t="shared" si="527"/>
        <v>0</v>
      </c>
      <c r="Z111" s="170">
        <f t="shared" si="527"/>
        <v>0</v>
      </c>
      <c r="AA111" s="170">
        <f t="shared" si="527"/>
        <v>0</v>
      </c>
      <c r="AB111" s="170">
        <f t="shared" si="527"/>
        <v>0</v>
      </c>
      <c r="AC111" s="170">
        <f t="shared" si="527"/>
        <v>0</v>
      </c>
      <c r="AD111" s="170">
        <f t="shared" si="527"/>
        <v>0</v>
      </c>
      <c r="AE111" s="170">
        <f t="shared" si="527"/>
        <v>0</v>
      </c>
      <c r="AF111" s="170">
        <f t="shared" si="527"/>
        <v>0</v>
      </c>
      <c r="AG111" s="170">
        <f t="shared" si="527"/>
        <v>0</v>
      </c>
      <c r="AH111" s="170">
        <f t="shared" si="527"/>
        <v>0</v>
      </c>
    </row>
    <row r="112" spans="2:34" ht="17.25" customHeight="1" x14ac:dyDescent="0.2">
      <c r="B112" s="66"/>
      <c r="C112" s="171" t="s">
        <v>251</v>
      </c>
      <c r="D112" s="172"/>
      <c r="E112" s="143">
        <f>E111/D111</f>
        <v>9.2783505154639179E-2</v>
      </c>
      <c r="F112" s="144">
        <f>F111/D111</f>
        <v>6.8728522336769758E-3</v>
      </c>
      <c r="G112" s="144">
        <f>G111/D111</f>
        <v>2.0618556701030927E-2</v>
      </c>
      <c r="H112" s="144">
        <f>H111/D111</f>
        <v>2.4054982817869417E-2</v>
      </c>
      <c r="I112" s="144">
        <f>I111/D111</f>
        <v>6.8728522336769758E-3</v>
      </c>
      <c r="J112" s="145">
        <f>J111/D111</f>
        <v>1.7182130584192441E-2</v>
      </c>
      <c r="K112" s="145">
        <f>K111/D111</f>
        <v>1.7182130584192441E-2</v>
      </c>
      <c r="L112" s="146">
        <f>L111/D111</f>
        <v>4.8109965635738834E-2</v>
      </c>
      <c r="M112" s="147">
        <f>M111/D111</f>
        <v>0.78694158075601373</v>
      </c>
      <c r="N112" s="147">
        <f>N111/D111</f>
        <v>0.12027491408934708</v>
      </c>
      <c r="O112" s="115">
        <f t="shared" si="524"/>
        <v>1</v>
      </c>
      <c r="P112" s="118"/>
      <c r="Q112" s="142">
        <f t="shared" ref="Q112:Q113" si="528">1-O112</f>
        <v>0</v>
      </c>
      <c r="R112" s="142"/>
      <c r="T112" s="116"/>
      <c r="X112" s="170"/>
      <c r="Y112" s="170">
        <f t="shared" si="527"/>
        <v>0</v>
      </c>
      <c r="Z112" s="170">
        <f t="shared" si="527"/>
        <v>0</v>
      </c>
      <c r="AA112" s="170">
        <f t="shared" si="527"/>
        <v>0</v>
      </c>
      <c r="AB112" s="170">
        <f t="shared" si="527"/>
        <v>0</v>
      </c>
      <c r="AC112" s="170">
        <f t="shared" si="527"/>
        <v>0</v>
      </c>
      <c r="AD112" s="170">
        <f t="shared" si="527"/>
        <v>0</v>
      </c>
      <c r="AE112" s="170">
        <f t="shared" si="527"/>
        <v>0</v>
      </c>
      <c r="AF112" s="170">
        <f t="shared" si="527"/>
        <v>0</v>
      </c>
      <c r="AG112" s="170">
        <f t="shared" si="527"/>
        <v>0</v>
      </c>
      <c r="AH112" s="170">
        <f t="shared" si="527"/>
        <v>0</v>
      </c>
    </row>
    <row r="113" spans="1:34" ht="17.25" customHeight="1" x14ac:dyDescent="0.2">
      <c r="B113" s="66"/>
      <c r="C113" s="173"/>
      <c r="D113" s="174"/>
      <c r="E113" s="159"/>
      <c r="F113" s="160">
        <f>F111/E111</f>
        <v>7.407407407407407E-2</v>
      </c>
      <c r="G113" s="160">
        <f>G111/E111</f>
        <v>0.22222222222222221</v>
      </c>
      <c r="H113" s="160">
        <f>H111/E111</f>
        <v>0.25925925925925924</v>
      </c>
      <c r="I113" s="160">
        <f>I111/E111</f>
        <v>7.407407407407407E-2</v>
      </c>
      <c r="J113" s="161">
        <f>J111/E111</f>
        <v>0.18518518518518517</v>
      </c>
      <c r="K113" s="161">
        <f>K111/E111</f>
        <v>0.18518518518518517</v>
      </c>
      <c r="L113" s="162">
        <f>L111/E111</f>
        <v>0.51851851851851849</v>
      </c>
      <c r="M113" s="163"/>
      <c r="N113" s="163"/>
      <c r="O113" s="115">
        <f t="shared" ref="O113" si="529">SUM(F113:K113)</f>
        <v>1</v>
      </c>
      <c r="P113" s="115"/>
      <c r="Q113" s="142">
        <f t="shared" si="528"/>
        <v>0</v>
      </c>
      <c r="R113" s="142"/>
      <c r="T113" s="116"/>
      <c r="X113" s="170"/>
      <c r="Y113" s="170"/>
      <c r="Z113" s="170">
        <f t="shared" si="527"/>
        <v>0</v>
      </c>
      <c r="AA113" s="170">
        <f t="shared" si="527"/>
        <v>0</v>
      </c>
      <c r="AB113" s="170">
        <f t="shared" si="527"/>
        <v>0</v>
      </c>
      <c r="AC113" s="170">
        <f t="shared" si="527"/>
        <v>0</v>
      </c>
      <c r="AD113" s="170">
        <f t="shared" si="527"/>
        <v>0</v>
      </c>
      <c r="AE113" s="170">
        <f t="shared" si="527"/>
        <v>0</v>
      </c>
      <c r="AF113" s="170">
        <f t="shared" si="527"/>
        <v>0</v>
      </c>
      <c r="AG113" s="170"/>
      <c r="AH113" s="170"/>
    </row>
    <row r="114" spans="1:34" ht="17.25" customHeight="1" x14ac:dyDescent="0.2">
      <c r="B114" s="66"/>
      <c r="C114" s="175" t="s">
        <v>250</v>
      </c>
      <c r="D114" s="176">
        <f>SUM(D99:D108)</f>
        <v>150</v>
      </c>
      <c r="E114" s="138">
        <f t="shared" ref="E114:N114" si="530">E99+E102+E105+E108</f>
        <v>20</v>
      </c>
      <c r="F114" s="139">
        <f t="shared" si="530"/>
        <v>1</v>
      </c>
      <c r="G114" s="139">
        <f t="shared" si="530"/>
        <v>4</v>
      </c>
      <c r="H114" s="139">
        <f t="shared" si="530"/>
        <v>3</v>
      </c>
      <c r="I114" s="139">
        <f t="shared" si="530"/>
        <v>2</v>
      </c>
      <c r="J114" s="38">
        <f t="shared" si="530"/>
        <v>6</v>
      </c>
      <c r="K114" s="38">
        <f t="shared" si="530"/>
        <v>4</v>
      </c>
      <c r="L114" s="140">
        <f t="shared" si="530"/>
        <v>11</v>
      </c>
      <c r="M114" s="141">
        <f t="shared" si="530"/>
        <v>114</v>
      </c>
      <c r="N114" s="141">
        <f t="shared" si="530"/>
        <v>16</v>
      </c>
      <c r="O114" s="118">
        <f t="shared" ref="O114:O115" si="531">E114+M114+N114</f>
        <v>150</v>
      </c>
      <c r="P114" s="118">
        <f t="shared" ref="P114" si="532">SUM(F114:K114)</f>
        <v>20</v>
      </c>
      <c r="Q114" s="142">
        <f t="shared" ref="Q114:R114" si="533">O114-D114</f>
        <v>0</v>
      </c>
      <c r="R114" s="142">
        <f t="shared" si="533"/>
        <v>0</v>
      </c>
      <c r="T114" s="116"/>
      <c r="X114" s="170"/>
      <c r="Y114" s="170"/>
      <c r="Z114" s="170"/>
      <c r="AA114" s="170"/>
      <c r="AB114" s="170"/>
      <c r="AC114" s="170"/>
      <c r="AD114" s="170"/>
      <c r="AE114" s="170"/>
      <c r="AF114" s="170"/>
      <c r="AG114" s="170"/>
      <c r="AH114" s="170"/>
    </row>
    <row r="115" spans="1:34" ht="17.25" customHeight="1" x14ac:dyDescent="0.2">
      <c r="B115" s="66"/>
      <c r="C115" s="171" t="s">
        <v>252</v>
      </c>
      <c r="D115" s="177"/>
      <c r="E115" s="143">
        <f>E114/D114</f>
        <v>0.13333333333333333</v>
      </c>
      <c r="F115" s="144">
        <f>F114/D114</f>
        <v>6.6666666666666671E-3</v>
      </c>
      <c r="G115" s="144">
        <f>G114/D114</f>
        <v>2.6666666666666668E-2</v>
      </c>
      <c r="H115" s="144">
        <f>H114/D114</f>
        <v>0.02</v>
      </c>
      <c r="I115" s="144">
        <f>I114/D114</f>
        <v>1.3333333333333334E-2</v>
      </c>
      <c r="J115" s="145">
        <f>J114/D114</f>
        <v>0.04</v>
      </c>
      <c r="K115" s="145">
        <f>K114/D114</f>
        <v>2.6666666666666668E-2</v>
      </c>
      <c r="L115" s="146">
        <f>L114/D114</f>
        <v>7.3333333333333334E-2</v>
      </c>
      <c r="M115" s="147">
        <f>M114/D114</f>
        <v>0.76</v>
      </c>
      <c r="N115" s="147">
        <f>N114/D114</f>
        <v>0.10666666666666667</v>
      </c>
      <c r="O115" s="115">
        <f t="shared" si="531"/>
        <v>1</v>
      </c>
      <c r="P115" s="118"/>
      <c r="Q115" s="142">
        <f t="shared" ref="Q115:Q116" si="534">1-O115</f>
        <v>0</v>
      </c>
      <c r="R115" s="142"/>
      <c r="T115" s="116"/>
      <c r="X115" s="170">
        <f>X108-X104</f>
        <v>0</v>
      </c>
      <c r="Y115" s="170">
        <f t="shared" ref="Y115:AH115" si="535">Y108-Y104</f>
        <v>0</v>
      </c>
      <c r="Z115" s="170">
        <f t="shared" si="535"/>
        <v>0</v>
      </c>
      <c r="AA115" s="170">
        <f t="shared" si="535"/>
        <v>0</v>
      </c>
      <c r="AB115" s="170">
        <f t="shared" si="535"/>
        <v>0</v>
      </c>
      <c r="AC115" s="170">
        <f t="shared" si="535"/>
        <v>0</v>
      </c>
      <c r="AD115" s="170">
        <f t="shared" si="535"/>
        <v>0</v>
      </c>
      <c r="AE115" s="170">
        <f t="shared" si="535"/>
        <v>0</v>
      </c>
      <c r="AF115" s="170">
        <f t="shared" si="535"/>
        <v>0</v>
      </c>
      <c r="AG115" s="170">
        <f t="shared" si="535"/>
        <v>0</v>
      </c>
      <c r="AH115" s="170">
        <f t="shared" si="535"/>
        <v>0</v>
      </c>
    </row>
    <row r="116" spans="1:34" ht="17.25" customHeight="1" thickBot="1" x14ac:dyDescent="0.25">
      <c r="B116" s="100"/>
      <c r="C116" s="173"/>
      <c r="D116" s="174"/>
      <c r="E116" s="178"/>
      <c r="F116" s="179">
        <f>F114/E114</f>
        <v>0.05</v>
      </c>
      <c r="G116" s="179">
        <f>G114/E114</f>
        <v>0.2</v>
      </c>
      <c r="H116" s="179">
        <f>H114/E114</f>
        <v>0.15</v>
      </c>
      <c r="I116" s="179">
        <f>I114/E114</f>
        <v>0.1</v>
      </c>
      <c r="J116" s="180">
        <f>J114/E114</f>
        <v>0.3</v>
      </c>
      <c r="K116" s="180">
        <f>K114/E114</f>
        <v>0.2</v>
      </c>
      <c r="L116" s="181">
        <f>L114/E114</f>
        <v>0.55000000000000004</v>
      </c>
      <c r="M116" s="182"/>
      <c r="N116" s="182"/>
      <c r="O116" s="115">
        <f t="shared" ref="O116" si="536">SUM(F116:K116)</f>
        <v>1</v>
      </c>
      <c r="P116" s="115"/>
      <c r="Q116" s="142">
        <f t="shared" si="534"/>
        <v>0</v>
      </c>
      <c r="R116" s="142"/>
      <c r="T116" s="116"/>
      <c r="X116" s="170">
        <f>X109-X104</f>
        <v>0</v>
      </c>
      <c r="Y116" s="170">
        <f t="shared" ref="Y116:AH116" si="537">Y109-Y104</f>
        <v>0</v>
      </c>
      <c r="Z116" s="170">
        <f t="shared" si="537"/>
        <v>0</v>
      </c>
      <c r="AA116" s="170">
        <f t="shared" si="537"/>
        <v>0</v>
      </c>
      <c r="AB116" s="170">
        <f t="shared" si="537"/>
        <v>0</v>
      </c>
      <c r="AC116" s="170">
        <f t="shared" si="537"/>
        <v>0</v>
      </c>
      <c r="AD116" s="170">
        <f t="shared" si="537"/>
        <v>0</v>
      </c>
      <c r="AE116" s="170">
        <f t="shared" si="537"/>
        <v>0</v>
      </c>
      <c r="AF116" s="170">
        <f t="shared" si="537"/>
        <v>0</v>
      </c>
      <c r="AG116" s="170">
        <f t="shared" si="537"/>
        <v>0</v>
      </c>
      <c r="AH116" s="170">
        <f t="shared" si="537"/>
        <v>0</v>
      </c>
    </row>
    <row r="117" spans="1:34" x14ac:dyDescent="0.2">
      <c r="B117" s="183"/>
      <c r="C117" s="106"/>
      <c r="D117" s="107"/>
      <c r="E117" s="184"/>
      <c r="F117" s="185"/>
      <c r="G117" s="185"/>
      <c r="H117" s="185"/>
      <c r="I117" s="186"/>
      <c r="J117" s="186"/>
      <c r="K117" s="186"/>
      <c r="L117" s="186"/>
      <c r="M117" s="186"/>
      <c r="N117" s="186"/>
      <c r="O117" s="115"/>
      <c r="P117" s="118"/>
      <c r="Q117" s="142"/>
      <c r="R117" s="142"/>
    </row>
    <row r="118" spans="1:34" ht="14.4" x14ac:dyDescent="0.2">
      <c r="B118" s="114" t="s">
        <v>255</v>
      </c>
      <c r="O118" s="115"/>
      <c r="P118" s="115"/>
      <c r="Q118" s="142"/>
      <c r="R118" s="142"/>
    </row>
    <row r="119" spans="1:34" ht="7.5" customHeight="1" x14ac:dyDescent="0.2">
      <c r="B119" s="113"/>
      <c r="O119" s="118"/>
      <c r="P119" s="118"/>
      <c r="Q119" s="142"/>
      <c r="R119" s="142"/>
    </row>
    <row r="120" spans="1:34" x14ac:dyDescent="0.2">
      <c r="A120" s="116"/>
      <c r="B120" s="113"/>
      <c r="J120" s="117" t="s">
        <v>178</v>
      </c>
      <c r="O120" s="115"/>
      <c r="P120" s="118"/>
      <c r="Q120" s="142"/>
      <c r="R120" s="142"/>
    </row>
    <row r="121" spans="1:34" x14ac:dyDescent="0.2">
      <c r="A121" s="116"/>
      <c r="B121" s="113"/>
      <c r="J121" s="117" t="s">
        <v>222</v>
      </c>
      <c r="O121" s="115"/>
      <c r="P121" s="115"/>
      <c r="Q121" s="142"/>
      <c r="R121" s="142"/>
    </row>
    <row r="122" spans="1:34" x14ac:dyDescent="0.2">
      <c r="A122" s="116"/>
      <c r="B122" s="113"/>
      <c r="J122" s="117" t="s">
        <v>223</v>
      </c>
      <c r="O122" s="118"/>
      <c r="P122" s="118"/>
      <c r="Q122" s="142"/>
      <c r="R122" s="142"/>
    </row>
    <row r="123" spans="1:34" ht="7.5" customHeight="1" x14ac:dyDescent="0.2">
      <c r="A123" s="116"/>
      <c r="B123" s="113"/>
      <c r="J123" s="119"/>
      <c r="O123" s="115"/>
      <c r="P123" s="118"/>
      <c r="Q123" s="142"/>
      <c r="R123" s="142"/>
    </row>
    <row r="124" spans="1:34" ht="13.8" thickBot="1" x14ac:dyDescent="0.25">
      <c r="F124" s="120" t="s">
        <v>224</v>
      </c>
      <c r="G124" s="120" t="s">
        <v>225</v>
      </c>
      <c r="H124" s="120" t="s">
        <v>226</v>
      </c>
      <c r="I124" s="120" t="s">
        <v>227</v>
      </c>
      <c r="J124" s="120" t="s">
        <v>228</v>
      </c>
      <c r="K124" s="120"/>
      <c r="M124" s="107"/>
      <c r="N124" s="107" t="s">
        <v>229</v>
      </c>
      <c r="O124" s="115"/>
      <c r="P124" s="115"/>
      <c r="Q124" s="142"/>
      <c r="R124" s="142"/>
    </row>
    <row r="125" spans="1:34" ht="13.5" customHeight="1" x14ac:dyDescent="0.2">
      <c r="B125" s="121" t="s">
        <v>256</v>
      </c>
      <c r="C125" s="122"/>
      <c r="D125" s="23" t="s">
        <v>183</v>
      </c>
      <c r="E125" s="15" t="s">
        <v>231</v>
      </c>
      <c r="F125" s="123"/>
      <c r="G125" s="123"/>
      <c r="H125" s="123"/>
      <c r="I125" s="123"/>
      <c r="J125" s="123"/>
      <c r="K125" s="123"/>
      <c r="L125" s="125"/>
      <c r="M125" s="19" t="s">
        <v>232</v>
      </c>
      <c r="N125" s="19" t="s">
        <v>233</v>
      </c>
      <c r="O125" s="118"/>
      <c r="P125" s="118"/>
      <c r="Q125" s="142"/>
      <c r="R125" s="142"/>
    </row>
    <row r="126" spans="1:34" x14ac:dyDescent="0.2">
      <c r="B126" s="126"/>
      <c r="C126" s="127"/>
      <c r="D126" s="27"/>
      <c r="E126" s="21"/>
      <c r="F126" s="128" t="s">
        <v>234</v>
      </c>
      <c r="G126" s="129"/>
      <c r="H126" s="129"/>
      <c r="I126" s="130"/>
      <c r="J126" s="130"/>
      <c r="K126" s="130"/>
      <c r="L126" s="131"/>
      <c r="M126" s="25"/>
      <c r="N126" s="25"/>
      <c r="O126" s="115"/>
      <c r="P126" s="118"/>
      <c r="Q126" s="142"/>
      <c r="R126" s="142"/>
    </row>
    <row r="127" spans="1:34" ht="13.5" customHeight="1" x14ac:dyDescent="0.2">
      <c r="B127" s="126"/>
      <c r="C127" s="127"/>
      <c r="D127" s="27"/>
      <c r="E127" s="21"/>
      <c r="F127" s="22" t="s">
        <v>235</v>
      </c>
      <c r="G127" s="22" t="s">
        <v>236</v>
      </c>
      <c r="H127" s="22" t="s">
        <v>237</v>
      </c>
      <c r="I127" s="22" t="s">
        <v>238</v>
      </c>
      <c r="J127" s="23" t="s">
        <v>239</v>
      </c>
      <c r="K127" s="23" t="s">
        <v>240</v>
      </c>
      <c r="L127" s="132" t="s">
        <v>241</v>
      </c>
      <c r="M127" s="25"/>
      <c r="N127" s="25"/>
      <c r="O127" s="115"/>
      <c r="P127" s="115"/>
      <c r="Q127" s="142"/>
      <c r="R127" s="142"/>
    </row>
    <row r="128" spans="1:34" ht="13.5" customHeight="1" x14ac:dyDescent="0.2">
      <c r="B128" s="126"/>
      <c r="C128" s="127"/>
      <c r="D128" s="27"/>
      <c r="E128" s="21"/>
      <c r="F128" s="26"/>
      <c r="G128" s="26"/>
      <c r="H128" s="26"/>
      <c r="I128" s="26"/>
      <c r="J128" s="27"/>
      <c r="K128" s="27"/>
      <c r="L128" s="133" t="s">
        <v>242</v>
      </c>
      <c r="M128" s="25"/>
      <c r="N128" s="25"/>
      <c r="O128" s="118"/>
      <c r="P128" s="118"/>
      <c r="Q128" s="142"/>
      <c r="R128" s="142"/>
    </row>
    <row r="129" spans="2:18" ht="40.5" customHeight="1" x14ac:dyDescent="0.2">
      <c r="B129" s="134"/>
      <c r="C129" s="135"/>
      <c r="D129" s="32"/>
      <c r="E129" s="30"/>
      <c r="F129" s="31"/>
      <c r="G129" s="31"/>
      <c r="H129" s="31"/>
      <c r="I129" s="31"/>
      <c r="J129" s="32"/>
      <c r="K129" s="32"/>
      <c r="L129" s="136"/>
      <c r="M129" s="34"/>
      <c r="N129" s="34"/>
      <c r="O129" s="115"/>
      <c r="P129" s="118"/>
      <c r="Q129" s="142"/>
      <c r="R129" s="142"/>
    </row>
    <row r="130" spans="2:18" ht="18" customHeight="1" x14ac:dyDescent="0.2">
      <c r="B130" s="36" t="s">
        <v>243</v>
      </c>
      <c r="C130" s="37"/>
      <c r="D130" s="38">
        <f>D133+D136+D139+D142+D145+D148</f>
        <v>427</v>
      </c>
      <c r="E130" s="138">
        <f>E133+E136+E139+E142+E145+E148</f>
        <v>138</v>
      </c>
      <c r="F130" s="139">
        <f t="shared" ref="F130:M130" si="538">F133+F136+F139+F142+F145+F148</f>
        <v>9</v>
      </c>
      <c r="G130" s="139">
        <f>G133+G136+G139+G142+G145+G148</f>
        <v>62</v>
      </c>
      <c r="H130" s="139">
        <f t="shared" si="538"/>
        <v>23</v>
      </c>
      <c r="I130" s="139">
        <f t="shared" si="538"/>
        <v>7</v>
      </c>
      <c r="J130" s="38">
        <f t="shared" si="538"/>
        <v>17</v>
      </c>
      <c r="K130" s="191">
        <f t="shared" si="538"/>
        <v>20</v>
      </c>
      <c r="L130" s="192">
        <f t="shared" si="538"/>
        <v>47</v>
      </c>
      <c r="M130" s="141">
        <f t="shared" si="538"/>
        <v>234</v>
      </c>
      <c r="N130" s="141">
        <f>N133+N136+N139+N142+N145+N148</f>
        <v>55</v>
      </c>
      <c r="O130" s="118">
        <f>E130+M130+N130</f>
        <v>427</v>
      </c>
      <c r="P130" s="118">
        <f>SUM(F130:K130)</f>
        <v>138</v>
      </c>
      <c r="Q130" s="142">
        <f>O130-D130</f>
        <v>0</v>
      </c>
      <c r="R130" s="142">
        <f>P130-E130</f>
        <v>0</v>
      </c>
    </row>
    <row r="131" spans="2:18" ht="18" customHeight="1" x14ac:dyDescent="0.2">
      <c r="B131" s="44"/>
      <c r="C131" s="45"/>
      <c r="D131" s="46"/>
      <c r="E131" s="143">
        <f>E130/D130</f>
        <v>0.3231850117096019</v>
      </c>
      <c r="F131" s="144">
        <f>F130/D130</f>
        <v>2.1077283372365339E-2</v>
      </c>
      <c r="G131" s="144">
        <f>G130/D130</f>
        <v>0.14519906323185011</v>
      </c>
      <c r="H131" s="144">
        <f>H130/D130</f>
        <v>5.3864168618266976E-2</v>
      </c>
      <c r="I131" s="144">
        <f>I130/D130</f>
        <v>1.6393442622950821E-2</v>
      </c>
      <c r="J131" s="145">
        <f>J130/D130</f>
        <v>3.9812646370023422E-2</v>
      </c>
      <c r="K131" s="193">
        <f>K130/D130</f>
        <v>4.6838407494145202E-2</v>
      </c>
      <c r="L131" s="194">
        <f>L130/D130</f>
        <v>0.11007025761124122</v>
      </c>
      <c r="M131" s="147">
        <f>M130/D130</f>
        <v>0.54800936768149888</v>
      </c>
      <c r="N131" s="147">
        <f>N130/D130</f>
        <v>0.1288056206088993</v>
      </c>
      <c r="O131" s="115">
        <f>E131+M131+N131</f>
        <v>1</v>
      </c>
      <c r="P131" s="118"/>
      <c r="Q131" s="142">
        <f>1-O131</f>
        <v>0</v>
      </c>
      <c r="R131" s="142"/>
    </row>
    <row r="132" spans="2:18" ht="18" customHeight="1" thickBot="1" x14ac:dyDescent="0.25">
      <c r="B132" s="52"/>
      <c r="C132" s="53"/>
      <c r="D132" s="54"/>
      <c r="E132" s="148"/>
      <c r="F132" s="149">
        <f>F130/E130</f>
        <v>6.5217391304347824E-2</v>
      </c>
      <c r="G132" s="149">
        <f>G130/E130</f>
        <v>0.44927536231884058</v>
      </c>
      <c r="H132" s="149">
        <f>H130/E130</f>
        <v>0.16666666666666666</v>
      </c>
      <c r="I132" s="149">
        <f>I130/E130</f>
        <v>5.0724637681159424E-2</v>
      </c>
      <c r="J132" s="150">
        <f>J130/E130</f>
        <v>0.12318840579710146</v>
      </c>
      <c r="K132" s="195">
        <f>K130/E130</f>
        <v>0.14492753623188406</v>
      </c>
      <c r="L132" s="196">
        <f>L130/E130</f>
        <v>0.34057971014492755</v>
      </c>
      <c r="M132" s="153"/>
      <c r="N132" s="153"/>
      <c r="O132" s="115">
        <f>SUM(F132:K132)</f>
        <v>0.99999999999999989</v>
      </c>
      <c r="P132" s="115"/>
      <c r="Q132" s="142">
        <f>1-O132</f>
        <v>0</v>
      </c>
      <c r="R132" s="142"/>
    </row>
    <row r="133" spans="2:18" ht="18" customHeight="1" thickTop="1" x14ac:dyDescent="0.2">
      <c r="B133" s="59" t="s">
        <v>199</v>
      </c>
      <c r="C133" s="60" t="s">
        <v>244</v>
      </c>
      <c r="D133" s="61">
        <v>49</v>
      </c>
      <c r="E133" s="154">
        <f>SUM(F133:K133)</f>
        <v>16</v>
      </c>
      <c r="F133" s="155">
        <v>0</v>
      </c>
      <c r="G133" s="155">
        <v>10</v>
      </c>
      <c r="H133" s="155">
        <v>3</v>
      </c>
      <c r="I133" s="155">
        <v>0</v>
      </c>
      <c r="J133" s="156">
        <v>1</v>
      </c>
      <c r="K133" s="156">
        <v>2</v>
      </c>
      <c r="L133" s="157">
        <f>H133+I133+J133</f>
        <v>4</v>
      </c>
      <c r="M133" s="158">
        <v>26</v>
      </c>
      <c r="N133" s="158">
        <f>D133-E133-M133</f>
        <v>7</v>
      </c>
      <c r="O133" s="118">
        <f t="shared" ref="O133:O134" si="539">E133+M133+N133</f>
        <v>49</v>
      </c>
      <c r="P133" s="118">
        <f t="shared" ref="P133" si="540">SUM(F133:K133)</f>
        <v>16</v>
      </c>
      <c r="Q133" s="142">
        <f t="shared" ref="Q133:R133" si="541">O133-D133</f>
        <v>0</v>
      </c>
      <c r="R133" s="142">
        <f t="shared" si="541"/>
        <v>0</v>
      </c>
    </row>
    <row r="134" spans="2:18" ht="18" customHeight="1" x14ac:dyDescent="0.2">
      <c r="B134" s="66"/>
      <c r="C134" s="67"/>
      <c r="D134" s="68"/>
      <c r="E134" s="143">
        <f>E133/D133</f>
        <v>0.32653061224489793</v>
      </c>
      <c r="F134" s="144">
        <f>F133/D133</f>
        <v>0</v>
      </c>
      <c r="G134" s="144">
        <f>G133/D133</f>
        <v>0.20408163265306123</v>
      </c>
      <c r="H134" s="144">
        <f>H133/D133</f>
        <v>6.1224489795918366E-2</v>
      </c>
      <c r="I134" s="144">
        <f>I133/D133</f>
        <v>0</v>
      </c>
      <c r="J134" s="145">
        <f>J133/D133</f>
        <v>2.0408163265306121E-2</v>
      </c>
      <c r="K134" s="145">
        <f>K133/D133</f>
        <v>4.0816326530612242E-2</v>
      </c>
      <c r="L134" s="146">
        <f>L133/D133</f>
        <v>8.1632653061224483E-2</v>
      </c>
      <c r="M134" s="147">
        <f>M133/D133</f>
        <v>0.53061224489795922</v>
      </c>
      <c r="N134" s="147">
        <f>N133/D133</f>
        <v>0.14285714285714285</v>
      </c>
      <c r="O134" s="115">
        <f t="shared" si="539"/>
        <v>1</v>
      </c>
      <c r="P134" s="118"/>
      <c r="Q134" s="142">
        <f t="shared" ref="Q134:Q135" si="542">1-O134</f>
        <v>0</v>
      </c>
      <c r="R134" s="142"/>
    </row>
    <row r="135" spans="2:18" ht="18" customHeight="1" x14ac:dyDescent="0.2">
      <c r="B135" s="66"/>
      <c r="C135" s="69"/>
      <c r="D135" s="70"/>
      <c r="E135" s="159"/>
      <c r="F135" s="149">
        <f>F133/E133</f>
        <v>0</v>
      </c>
      <c r="G135" s="149">
        <f>G133/E133</f>
        <v>0.625</v>
      </c>
      <c r="H135" s="149">
        <f>H133/E133</f>
        <v>0.1875</v>
      </c>
      <c r="I135" s="149">
        <f>I133/E133</f>
        <v>0</v>
      </c>
      <c r="J135" s="150">
        <f>J133/E133</f>
        <v>6.25E-2</v>
      </c>
      <c r="K135" s="150">
        <f>K133/E133</f>
        <v>0.125</v>
      </c>
      <c r="L135" s="152">
        <f>L133/E133</f>
        <v>0.25</v>
      </c>
      <c r="M135" s="153"/>
      <c r="N135" s="153"/>
      <c r="O135" s="115">
        <f t="shared" ref="O135" si="543">SUM(F135:K135)</f>
        <v>1</v>
      </c>
      <c r="P135" s="115"/>
      <c r="Q135" s="142">
        <f t="shared" si="542"/>
        <v>0</v>
      </c>
      <c r="R135" s="142"/>
    </row>
    <row r="136" spans="2:18" ht="18" customHeight="1" x14ac:dyDescent="0.2">
      <c r="B136" s="66"/>
      <c r="C136" s="75" t="s">
        <v>245</v>
      </c>
      <c r="D136" s="76">
        <v>87</v>
      </c>
      <c r="E136" s="138">
        <f>SUM(F136:K136)</f>
        <v>28</v>
      </c>
      <c r="F136" s="139">
        <v>1</v>
      </c>
      <c r="G136" s="139">
        <v>13</v>
      </c>
      <c r="H136" s="139">
        <v>5</v>
      </c>
      <c r="I136" s="139">
        <v>1</v>
      </c>
      <c r="J136" s="38">
        <v>5</v>
      </c>
      <c r="K136" s="38">
        <v>3</v>
      </c>
      <c r="L136" s="140">
        <f>H136+I136+J136</f>
        <v>11</v>
      </c>
      <c r="M136" s="141">
        <v>50</v>
      </c>
      <c r="N136" s="141">
        <f>D136-E136-M136</f>
        <v>9</v>
      </c>
      <c r="O136" s="118">
        <f t="shared" ref="O136:O137" si="544">E136+M136+N136</f>
        <v>87</v>
      </c>
      <c r="P136" s="118">
        <f t="shared" ref="P136" si="545">SUM(F136:K136)</f>
        <v>28</v>
      </c>
      <c r="Q136" s="142">
        <f t="shared" ref="Q136:R136" si="546">O136-D136</f>
        <v>0</v>
      </c>
      <c r="R136" s="142">
        <f t="shared" si="546"/>
        <v>0</v>
      </c>
    </row>
    <row r="137" spans="2:18" ht="18" customHeight="1" x14ac:dyDescent="0.2">
      <c r="B137" s="66"/>
      <c r="C137" s="67"/>
      <c r="D137" s="68"/>
      <c r="E137" s="143">
        <f t="shared" ref="E137" si="547">E136/D136</f>
        <v>0.32183908045977011</v>
      </c>
      <c r="F137" s="144">
        <f t="shared" ref="F137" si="548">F136/D136</f>
        <v>1.1494252873563218E-2</v>
      </c>
      <c r="G137" s="144">
        <f t="shared" ref="G137" si="549">G136/D136</f>
        <v>0.14942528735632185</v>
      </c>
      <c r="H137" s="144">
        <f t="shared" ref="H137" si="550">H136/D136</f>
        <v>5.7471264367816091E-2</v>
      </c>
      <c r="I137" s="144">
        <f t="shared" ref="I137" si="551">I136/D136</f>
        <v>1.1494252873563218E-2</v>
      </c>
      <c r="J137" s="145">
        <f t="shared" ref="J137" si="552">J136/D136</f>
        <v>5.7471264367816091E-2</v>
      </c>
      <c r="K137" s="145">
        <f t="shared" ref="K137" si="553">K136/D136</f>
        <v>3.4482758620689655E-2</v>
      </c>
      <c r="L137" s="146">
        <f t="shared" ref="L137" si="554">L136/D136</f>
        <v>0.12643678160919541</v>
      </c>
      <c r="M137" s="147">
        <f t="shared" ref="M137" si="555">M136/D136</f>
        <v>0.57471264367816088</v>
      </c>
      <c r="N137" s="147">
        <f t="shared" ref="N137" si="556">N136/D136</f>
        <v>0.10344827586206896</v>
      </c>
      <c r="O137" s="115">
        <f t="shared" si="544"/>
        <v>1</v>
      </c>
      <c r="P137" s="118"/>
      <c r="Q137" s="142">
        <f t="shared" ref="Q137:Q138" si="557">1-O137</f>
        <v>0</v>
      </c>
      <c r="R137" s="142"/>
    </row>
    <row r="138" spans="2:18" ht="18" customHeight="1" x14ac:dyDescent="0.2">
      <c r="B138" s="66"/>
      <c r="C138" s="69"/>
      <c r="D138" s="80"/>
      <c r="E138" s="159"/>
      <c r="F138" s="149">
        <f t="shared" ref="F138" si="558">F136/E136</f>
        <v>3.5714285714285712E-2</v>
      </c>
      <c r="G138" s="149">
        <f t="shared" ref="G138" si="559">G136/E136</f>
        <v>0.4642857142857143</v>
      </c>
      <c r="H138" s="149">
        <f t="shared" ref="H138" si="560">H136/E136</f>
        <v>0.17857142857142858</v>
      </c>
      <c r="I138" s="149">
        <f t="shared" ref="I138" si="561">I136/E136</f>
        <v>3.5714285714285712E-2</v>
      </c>
      <c r="J138" s="150">
        <f t="shared" ref="J138" si="562">J136/E136</f>
        <v>0.17857142857142858</v>
      </c>
      <c r="K138" s="150">
        <f t="shared" ref="K138" si="563">K136/E136</f>
        <v>0.10714285714285714</v>
      </c>
      <c r="L138" s="152">
        <f t="shared" ref="L138" si="564">L136/E136</f>
        <v>0.39285714285714285</v>
      </c>
      <c r="M138" s="153"/>
      <c r="N138" s="153"/>
      <c r="O138" s="115">
        <f t="shared" ref="O138" si="565">SUM(F138:K138)</f>
        <v>1</v>
      </c>
      <c r="P138" s="115"/>
      <c r="Q138" s="142">
        <f t="shared" si="557"/>
        <v>0</v>
      </c>
      <c r="R138" s="142"/>
    </row>
    <row r="139" spans="2:18" ht="18" customHeight="1" x14ac:dyDescent="0.2">
      <c r="B139" s="66"/>
      <c r="C139" s="22" t="s">
        <v>202</v>
      </c>
      <c r="D139" s="81">
        <v>25</v>
      </c>
      <c r="E139" s="138">
        <f>SUM(F139:K139)</f>
        <v>10</v>
      </c>
      <c r="F139" s="139">
        <v>1</v>
      </c>
      <c r="G139" s="139">
        <v>4</v>
      </c>
      <c r="H139" s="139">
        <v>2</v>
      </c>
      <c r="I139" s="139">
        <v>1</v>
      </c>
      <c r="J139" s="38">
        <v>2</v>
      </c>
      <c r="K139" s="38">
        <v>0</v>
      </c>
      <c r="L139" s="140">
        <f>H139+I139+J139</f>
        <v>5</v>
      </c>
      <c r="M139" s="141">
        <v>12</v>
      </c>
      <c r="N139" s="141">
        <f>D139-E139-M139</f>
        <v>3</v>
      </c>
      <c r="O139" s="118">
        <f t="shared" ref="O139:O140" si="566">E139+M139+N139</f>
        <v>25</v>
      </c>
      <c r="P139" s="118">
        <f t="shared" ref="P139" si="567">SUM(F139:K139)</f>
        <v>10</v>
      </c>
      <c r="Q139" s="142">
        <f t="shared" ref="Q139:R139" si="568">O139-D139</f>
        <v>0</v>
      </c>
      <c r="R139" s="142">
        <f t="shared" si="568"/>
        <v>0</v>
      </c>
    </row>
    <row r="140" spans="2:18" ht="18" customHeight="1" x14ac:dyDescent="0.2">
      <c r="B140" s="66"/>
      <c r="C140" s="26"/>
      <c r="D140" s="68"/>
      <c r="E140" s="143">
        <f t="shared" ref="E140" si="569">E139/D139</f>
        <v>0.4</v>
      </c>
      <c r="F140" s="144">
        <f t="shared" ref="F140" si="570">F139/D139</f>
        <v>0.04</v>
      </c>
      <c r="G140" s="144">
        <f t="shared" ref="G140" si="571">G139/D139</f>
        <v>0.16</v>
      </c>
      <c r="H140" s="144">
        <f t="shared" ref="H140" si="572">H139/D139</f>
        <v>0.08</v>
      </c>
      <c r="I140" s="144">
        <f t="shared" ref="I140" si="573">I139/D139</f>
        <v>0.04</v>
      </c>
      <c r="J140" s="145">
        <f t="shared" ref="J140" si="574">J139/D139</f>
        <v>0.08</v>
      </c>
      <c r="K140" s="145">
        <f t="shared" ref="K140" si="575">K139/D139</f>
        <v>0</v>
      </c>
      <c r="L140" s="146">
        <f t="shared" ref="L140" si="576">L139/D139</f>
        <v>0.2</v>
      </c>
      <c r="M140" s="147">
        <f t="shared" ref="M140" si="577">M139/D139</f>
        <v>0.48</v>
      </c>
      <c r="N140" s="147">
        <f t="shared" ref="N140" si="578">N139/D139</f>
        <v>0.12</v>
      </c>
      <c r="O140" s="115">
        <f t="shared" si="566"/>
        <v>1</v>
      </c>
      <c r="P140" s="118"/>
      <c r="Q140" s="142">
        <f t="shared" ref="Q140:Q141" si="579">1-O140</f>
        <v>0</v>
      </c>
      <c r="R140" s="142"/>
    </row>
    <row r="141" spans="2:18" ht="18" customHeight="1" x14ac:dyDescent="0.2">
      <c r="B141" s="66"/>
      <c r="C141" s="26"/>
      <c r="D141" s="80"/>
      <c r="E141" s="159"/>
      <c r="F141" s="149">
        <f t="shared" ref="F141" si="580">F139/E139</f>
        <v>0.1</v>
      </c>
      <c r="G141" s="149">
        <f t="shared" ref="G141" si="581">G139/E139</f>
        <v>0.4</v>
      </c>
      <c r="H141" s="149">
        <f t="shared" ref="H141" si="582">H139/E139</f>
        <v>0.2</v>
      </c>
      <c r="I141" s="149">
        <f t="shared" ref="I141" si="583">I139/E139</f>
        <v>0.1</v>
      </c>
      <c r="J141" s="150">
        <f t="shared" ref="J141" si="584">J139/E139</f>
        <v>0.2</v>
      </c>
      <c r="K141" s="150">
        <f t="shared" ref="K141" si="585">K139/E139</f>
        <v>0</v>
      </c>
      <c r="L141" s="152">
        <f t="shared" ref="L141" si="586">L139/E139</f>
        <v>0.5</v>
      </c>
      <c r="M141" s="153"/>
      <c r="N141" s="153"/>
      <c r="O141" s="115">
        <f t="shared" ref="O141" si="587">SUM(F141:K141)</f>
        <v>1</v>
      </c>
      <c r="P141" s="115"/>
      <c r="Q141" s="142">
        <f t="shared" si="579"/>
        <v>0</v>
      </c>
      <c r="R141" s="142"/>
    </row>
    <row r="142" spans="2:18" ht="18" customHeight="1" x14ac:dyDescent="0.2">
      <c r="B142" s="66"/>
      <c r="C142" s="75" t="s">
        <v>246</v>
      </c>
      <c r="D142" s="81">
        <v>82</v>
      </c>
      <c r="E142" s="138">
        <f>SUM(F142:K142)</f>
        <v>25</v>
      </c>
      <c r="F142" s="139">
        <v>4</v>
      </c>
      <c r="G142" s="139">
        <v>8</v>
      </c>
      <c r="H142" s="139">
        <v>3</v>
      </c>
      <c r="I142" s="139">
        <v>2</v>
      </c>
      <c r="J142" s="38">
        <v>3</v>
      </c>
      <c r="K142" s="38">
        <v>5</v>
      </c>
      <c r="L142" s="140">
        <f>H142+I142+J142</f>
        <v>8</v>
      </c>
      <c r="M142" s="141">
        <v>47</v>
      </c>
      <c r="N142" s="141">
        <f>D142-E142-M142</f>
        <v>10</v>
      </c>
      <c r="O142" s="118">
        <f t="shared" ref="O142:O143" si="588">E142+M142+N142</f>
        <v>82</v>
      </c>
      <c r="P142" s="118">
        <f t="shared" ref="P142" si="589">SUM(F142:K142)</f>
        <v>25</v>
      </c>
      <c r="Q142" s="142">
        <f t="shared" ref="Q142:R142" si="590">O142-D142</f>
        <v>0</v>
      </c>
      <c r="R142" s="142">
        <f t="shared" si="590"/>
        <v>0</v>
      </c>
    </row>
    <row r="143" spans="2:18" ht="18" customHeight="1" x14ac:dyDescent="0.2">
      <c r="B143" s="66"/>
      <c r="C143" s="67"/>
      <c r="D143" s="68"/>
      <c r="E143" s="143">
        <f t="shared" ref="E143" si="591">E142/D142</f>
        <v>0.3048780487804878</v>
      </c>
      <c r="F143" s="144">
        <f t="shared" ref="F143" si="592">F142/D142</f>
        <v>4.878048780487805E-2</v>
      </c>
      <c r="G143" s="144">
        <f t="shared" ref="G143" si="593">G142/D142</f>
        <v>9.7560975609756101E-2</v>
      </c>
      <c r="H143" s="144">
        <f t="shared" ref="H143" si="594">H142/D142</f>
        <v>3.6585365853658534E-2</v>
      </c>
      <c r="I143" s="144">
        <f t="shared" ref="I143" si="595">I142/D142</f>
        <v>2.4390243902439025E-2</v>
      </c>
      <c r="J143" s="145">
        <f t="shared" ref="J143" si="596">J142/D142</f>
        <v>3.6585365853658534E-2</v>
      </c>
      <c r="K143" s="145">
        <f t="shared" ref="K143" si="597">K142/D142</f>
        <v>6.097560975609756E-2</v>
      </c>
      <c r="L143" s="146">
        <f t="shared" ref="L143" si="598">L142/D142</f>
        <v>9.7560975609756101E-2</v>
      </c>
      <c r="M143" s="147">
        <f t="shared" ref="M143" si="599">M142/D142</f>
        <v>0.57317073170731703</v>
      </c>
      <c r="N143" s="147">
        <f t="shared" ref="N143" si="600">N142/D142</f>
        <v>0.12195121951219512</v>
      </c>
      <c r="O143" s="115">
        <f t="shared" si="588"/>
        <v>0.99999999999999989</v>
      </c>
      <c r="P143" s="118"/>
      <c r="Q143" s="142">
        <f t="shared" ref="Q143:Q144" si="601">1-O143</f>
        <v>0</v>
      </c>
      <c r="R143" s="142"/>
    </row>
    <row r="144" spans="2:18" ht="18" customHeight="1" x14ac:dyDescent="0.2">
      <c r="B144" s="66"/>
      <c r="C144" s="69"/>
      <c r="D144" s="80"/>
      <c r="E144" s="159"/>
      <c r="F144" s="149">
        <f t="shared" ref="F144" si="602">F142/E142</f>
        <v>0.16</v>
      </c>
      <c r="G144" s="149">
        <f t="shared" ref="G144" si="603">G142/E142</f>
        <v>0.32</v>
      </c>
      <c r="H144" s="149">
        <f t="shared" ref="H144" si="604">H142/E142</f>
        <v>0.12</v>
      </c>
      <c r="I144" s="149">
        <f t="shared" ref="I144" si="605">I142/E142</f>
        <v>0.08</v>
      </c>
      <c r="J144" s="150">
        <f t="shared" ref="J144" si="606">J142/E142</f>
        <v>0.12</v>
      </c>
      <c r="K144" s="150">
        <f t="shared" ref="K144" si="607">K142/E142</f>
        <v>0.2</v>
      </c>
      <c r="L144" s="152">
        <f t="shared" ref="L144" si="608">L142/E142</f>
        <v>0.32</v>
      </c>
      <c r="M144" s="153"/>
      <c r="N144" s="153"/>
      <c r="O144" s="115">
        <f t="shared" ref="O144" si="609">SUM(F144:K144)</f>
        <v>1</v>
      </c>
      <c r="P144" s="115"/>
      <c r="Q144" s="142">
        <f t="shared" si="601"/>
        <v>0</v>
      </c>
      <c r="R144" s="142"/>
    </row>
    <row r="145" spans="2:18" ht="18" customHeight="1" x14ac:dyDescent="0.2">
      <c r="B145" s="66"/>
      <c r="C145" s="75" t="s">
        <v>247</v>
      </c>
      <c r="D145" s="81">
        <v>8</v>
      </c>
      <c r="E145" s="138">
        <f>SUM(F145:K145)</f>
        <v>3</v>
      </c>
      <c r="F145" s="139">
        <v>0</v>
      </c>
      <c r="G145" s="139">
        <v>0</v>
      </c>
      <c r="H145" s="139">
        <v>1</v>
      </c>
      <c r="I145" s="139">
        <v>1</v>
      </c>
      <c r="J145" s="38">
        <v>0</v>
      </c>
      <c r="K145" s="38">
        <v>1</v>
      </c>
      <c r="L145" s="140">
        <f>H145+I145+J145</f>
        <v>2</v>
      </c>
      <c r="M145" s="141">
        <v>4</v>
      </c>
      <c r="N145" s="141">
        <f>D145-E145-M145</f>
        <v>1</v>
      </c>
      <c r="O145" s="118">
        <f t="shared" ref="O145:O146" si="610">E145+M145+N145</f>
        <v>8</v>
      </c>
      <c r="P145" s="118">
        <f t="shared" ref="P145" si="611">SUM(F145:K145)</f>
        <v>3</v>
      </c>
      <c r="Q145" s="142">
        <f t="shared" ref="Q145:R145" si="612">O145-D145</f>
        <v>0</v>
      </c>
      <c r="R145" s="142">
        <f t="shared" si="612"/>
        <v>0</v>
      </c>
    </row>
    <row r="146" spans="2:18" ht="18" customHeight="1" x14ac:dyDescent="0.2">
      <c r="B146" s="66"/>
      <c r="C146" s="67"/>
      <c r="D146" s="68"/>
      <c r="E146" s="143">
        <f t="shared" ref="E146" si="613">E145/D145</f>
        <v>0.375</v>
      </c>
      <c r="F146" s="144">
        <f t="shared" ref="F146" si="614">F145/D145</f>
        <v>0</v>
      </c>
      <c r="G146" s="144">
        <f t="shared" ref="G146" si="615">G145/D145</f>
        <v>0</v>
      </c>
      <c r="H146" s="144">
        <f t="shared" ref="H146" si="616">H145/D145</f>
        <v>0.125</v>
      </c>
      <c r="I146" s="144">
        <f t="shared" ref="I146" si="617">I145/D145</f>
        <v>0.125</v>
      </c>
      <c r="J146" s="145">
        <f t="shared" ref="J146" si="618">J145/D145</f>
        <v>0</v>
      </c>
      <c r="K146" s="145">
        <f t="shared" ref="K146" si="619">K145/D145</f>
        <v>0.125</v>
      </c>
      <c r="L146" s="146">
        <f t="shared" ref="L146" si="620">L145/D145</f>
        <v>0.25</v>
      </c>
      <c r="M146" s="147">
        <f t="shared" ref="M146" si="621">M145/D145</f>
        <v>0.5</v>
      </c>
      <c r="N146" s="147">
        <f t="shared" ref="N146" si="622">N145/D145</f>
        <v>0.125</v>
      </c>
      <c r="O146" s="115">
        <f t="shared" si="610"/>
        <v>1</v>
      </c>
      <c r="P146" s="118"/>
      <c r="Q146" s="142">
        <f t="shared" ref="Q146:Q147" si="623">1-O146</f>
        <v>0</v>
      </c>
      <c r="R146" s="142"/>
    </row>
    <row r="147" spans="2:18" ht="18" customHeight="1" x14ac:dyDescent="0.2">
      <c r="B147" s="66"/>
      <c r="C147" s="69"/>
      <c r="D147" s="80"/>
      <c r="E147" s="159"/>
      <c r="F147" s="149">
        <f t="shared" ref="F147" si="624">F145/E145</f>
        <v>0</v>
      </c>
      <c r="G147" s="149">
        <f t="shared" ref="G147" si="625">G145/E145</f>
        <v>0</v>
      </c>
      <c r="H147" s="149">
        <f t="shared" ref="H147" si="626">H145/E145</f>
        <v>0.33333333333333331</v>
      </c>
      <c r="I147" s="149">
        <f t="shared" ref="I147" si="627">I145/E145</f>
        <v>0.33333333333333331</v>
      </c>
      <c r="J147" s="150">
        <f t="shared" ref="J147" si="628">J145/E145</f>
        <v>0</v>
      </c>
      <c r="K147" s="150">
        <f t="shared" ref="K147" si="629">K145/E145</f>
        <v>0.33333333333333331</v>
      </c>
      <c r="L147" s="152">
        <f t="shared" ref="L147" si="630">L145/E145</f>
        <v>0.66666666666666663</v>
      </c>
      <c r="M147" s="153"/>
      <c r="N147" s="153"/>
      <c r="O147" s="115">
        <f t="shared" ref="O147" si="631">SUM(F147:K147)</f>
        <v>1</v>
      </c>
      <c r="P147" s="115"/>
      <c r="Q147" s="142">
        <f t="shared" si="623"/>
        <v>0</v>
      </c>
      <c r="R147" s="142"/>
    </row>
    <row r="148" spans="2:18" ht="18" customHeight="1" x14ac:dyDescent="0.2">
      <c r="B148" s="66"/>
      <c r="C148" s="75" t="s">
        <v>248</v>
      </c>
      <c r="D148" s="81">
        <v>176</v>
      </c>
      <c r="E148" s="138">
        <f>SUM(F148:K148)</f>
        <v>56</v>
      </c>
      <c r="F148" s="139">
        <v>3</v>
      </c>
      <c r="G148" s="139">
        <v>27</v>
      </c>
      <c r="H148" s="139">
        <v>9</v>
      </c>
      <c r="I148" s="139">
        <v>2</v>
      </c>
      <c r="J148" s="38">
        <v>6</v>
      </c>
      <c r="K148" s="38">
        <v>9</v>
      </c>
      <c r="L148" s="140">
        <f>H148+I148+J148</f>
        <v>17</v>
      </c>
      <c r="M148" s="141">
        <v>95</v>
      </c>
      <c r="N148" s="141">
        <f>D148-E148-M148</f>
        <v>25</v>
      </c>
      <c r="O148" s="118">
        <f t="shared" ref="O148:O149" si="632">E148+M148+N148</f>
        <v>176</v>
      </c>
      <c r="P148" s="118">
        <f t="shared" ref="P148" si="633">SUM(F148:K148)</f>
        <v>56</v>
      </c>
      <c r="Q148" s="142">
        <f t="shared" ref="Q148:R148" si="634">O148-D148</f>
        <v>0</v>
      </c>
      <c r="R148" s="142">
        <f t="shared" si="634"/>
        <v>0</v>
      </c>
    </row>
    <row r="149" spans="2:18" ht="18" customHeight="1" x14ac:dyDescent="0.2">
      <c r="B149" s="66"/>
      <c r="C149" s="67"/>
      <c r="D149" s="68"/>
      <c r="E149" s="143">
        <f t="shared" ref="E149" si="635">E148/D148</f>
        <v>0.31818181818181818</v>
      </c>
      <c r="F149" s="144">
        <f t="shared" ref="F149" si="636">F148/D148</f>
        <v>1.7045454545454544E-2</v>
      </c>
      <c r="G149" s="144">
        <f t="shared" ref="G149" si="637">G148/D148</f>
        <v>0.15340909090909091</v>
      </c>
      <c r="H149" s="144">
        <f t="shared" ref="H149" si="638">H148/D148</f>
        <v>5.113636363636364E-2</v>
      </c>
      <c r="I149" s="144">
        <f t="shared" ref="I149" si="639">I148/D148</f>
        <v>1.1363636363636364E-2</v>
      </c>
      <c r="J149" s="145">
        <f t="shared" ref="J149" si="640">J148/D148</f>
        <v>3.4090909090909088E-2</v>
      </c>
      <c r="K149" s="145">
        <f t="shared" ref="K149" si="641">K148/D148</f>
        <v>5.113636363636364E-2</v>
      </c>
      <c r="L149" s="146">
        <f t="shared" ref="L149" si="642">L148/D148</f>
        <v>9.6590909090909088E-2</v>
      </c>
      <c r="M149" s="147">
        <f t="shared" ref="M149" si="643">M148/D148</f>
        <v>0.53977272727272729</v>
      </c>
      <c r="N149" s="147">
        <f t="shared" ref="N149" si="644">N148/D148</f>
        <v>0.14204545454545456</v>
      </c>
      <c r="O149" s="115">
        <f t="shared" si="632"/>
        <v>1</v>
      </c>
      <c r="P149" s="118"/>
      <c r="Q149" s="142">
        <f t="shared" ref="Q149:Q150" si="645">1-O149</f>
        <v>0</v>
      </c>
      <c r="R149" s="142"/>
    </row>
    <row r="150" spans="2:18" ht="18" customHeight="1" thickBot="1" x14ac:dyDescent="0.25">
      <c r="B150" s="83"/>
      <c r="C150" s="69"/>
      <c r="D150" s="85"/>
      <c r="E150" s="159"/>
      <c r="F150" s="149">
        <f t="shared" ref="F150" si="646">F148/E148</f>
        <v>5.3571428571428568E-2</v>
      </c>
      <c r="G150" s="149">
        <f t="shared" ref="G150" si="647">G148/E148</f>
        <v>0.48214285714285715</v>
      </c>
      <c r="H150" s="149">
        <f t="shared" ref="H150" si="648">H148/E148</f>
        <v>0.16071428571428573</v>
      </c>
      <c r="I150" s="149">
        <f t="shared" ref="I150" si="649">I148/E148</f>
        <v>3.5714285714285712E-2</v>
      </c>
      <c r="J150" s="150">
        <f t="shared" ref="J150" si="650">J148/E148</f>
        <v>0.10714285714285714</v>
      </c>
      <c r="K150" s="150">
        <f t="shared" ref="K150" si="651">K148/E148</f>
        <v>0.16071428571428573</v>
      </c>
      <c r="L150" s="152">
        <f t="shared" ref="L150" si="652">L148/E148</f>
        <v>0.30357142857142855</v>
      </c>
      <c r="M150" s="153"/>
      <c r="N150" s="153"/>
      <c r="O150" s="115">
        <f t="shared" ref="O150" si="653">SUM(F150:K150)</f>
        <v>0.99999999999999989</v>
      </c>
      <c r="P150" s="115"/>
      <c r="Q150" s="142">
        <f t="shared" si="645"/>
        <v>0</v>
      </c>
      <c r="R150" s="142"/>
    </row>
    <row r="151" spans="2:18" ht="18" customHeight="1" thickTop="1" x14ac:dyDescent="0.2">
      <c r="B151" s="59" t="s">
        <v>206</v>
      </c>
      <c r="C151" s="60" t="s">
        <v>207</v>
      </c>
      <c r="D151" s="81">
        <v>106</v>
      </c>
      <c r="E151" s="154">
        <f>SUM(F151:K151)</f>
        <v>23</v>
      </c>
      <c r="F151" s="155">
        <v>4</v>
      </c>
      <c r="G151" s="155">
        <v>8</v>
      </c>
      <c r="H151" s="155">
        <v>1</v>
      </c>
      <c r="I151" s="155">
        <v>1</v>
      </c>
      <c r="J151" s="156">
        <v>4</v>
      </c>
      <c r="K151" s="156">
        <v>5</v>
      </c>
      <c r="L151" s="157">
        <f>H151+I151+J151</f>
        <v>6</v>
      </c>
      <c r="M151" s="158">
        <v>56</v>
      </c>
      <c r="N151" s="158">
        <f>D151-E151-M151</f>
        <v>27</v>
      </c>
      <c r="O151" s="118">
        <f t="shared" ref="O151:O152" si="654">E151+M151+N151</f>
        <v>106</v>
      </c>
      <c r="P151" s="118">
        <f t="shared" ref="P151" si="655">SUM(F151:K151)</f>
        <v>23</v>
      </c>
      <c r="Q151" s="142">
        <f>O151-D151</f>
        <v>0</v>
      </c>
      <c r="R151" s="142">
        <f t="shared" ref="R151" si="656">P151-E151</f>
        <v>0</v>
      </c>
    </row>
    <row r="152" spans="2:18" ht="18" customHeight="1" x14ac:dyDescent="0.2">
      <c r="B152" s="66"/>
      <c r="C152" s="67"/>
      <c r="D152" s="68"/>
      <c r="E152" s="143">
        <f t="shared" ref="E152" si="657">E151/D151</f>
        <v>0.21698113207547171</v>
      </c>
      <c r="F152" s="144">
        <f t="shared" ref="F152" si="658">F151/D151</f>
        <v>3.7735849056603772E-2</v>
      </c>
      <c r="G152" s="144">
        <f t="shared" ref="G152" si="659">G151/D151</f>
        <v>7.5471698113207544E-2</v>
      </c>
      <c r="H152" s="144">
        <f t="shared" ref="H152" si="660">H151/D151</f>
        <v>9.433962264150943E-3</v>
      </c>
      <c r="I152" s="144">
        <f t="shared" ref="I152" si="661">I151/D151</f>
        <v>9.433962264150943E-3</v>
      </c>
      <c r="J152" s="145">
        <f t="shared" ref="J152" si="662">J151/D151</f>
        <v>3.7735849056603772E-2</v>
      </c>
      <c r="K152" s="145">
        <f t="shared" ref="K152" si="663">K151/D151</f>
        <v>4.716981132075472E-2</v>
      </c>
      <c r="L152" s="146">
        <f t="shared" ref="L152" si="664">L151/D151</f>
        <v>5.6603773584905662E-2</v>
      </c>
      <c r="M152" s="147">
        <f t="shared" ref="M152" si="665">M151/D151</f>
        <v>0.52830188679245282</v>
      </c>
      <c r="N152" s="147">
        <f t="shared" ref="N152" si="666">N151/D151</f>
        <v>0.25471698113207547</v>
      </c>
      <c r="O152" s="115">
        <f t="shared" si="654"/>
        <v>1</v>
      </c>
      <c r="P152" s="118"/>
      <c r="Q152" s="142">
        <f t="shared" ref="Q152:Q153" si="667">1-O152</f>
        <v>0</v>
      </c>
      <c r="R152" s="142"/>
    </row>
    <row r="153" spans="2:18" ht="18" customHeight="1" x14ac:dyDescent="0.2">
      <c r="B153" s="66"/>
      <c r="C153" s="69"/>
      <c r="D153" s="80"/>
      <c r="E153" s="159"/>
      <c r="F153" s="160">
        <f t="shared" ref="F153" si="668">F151/E151</f>
        <v>0.17391304347826086</v>
      </c>
      <c r="G153" s="160">
        <f t="shared" ref="G153" si="669">G151/E151</f>
        <v>0.34782608695652173</v>
      </c>
      <c r="H153" s="160">
        <f t="shared" ref="H153" si="670">H151/E151</f>
        <v>4.3478260869565216E-2</v>
      </c>
      <c r="I153" s="160">
        <f t="shared" ref="I153" si="671">I151/E151</f>
        <v>4.3478260869565216E-2</v>
      </c>
      <c r="J153" s="161">
        <f t="shared" ref="J153" si="672">J151/E151</f>
        <v>0.17391304347826086</v>
      </c>
      <c r="K153" s="161">
        <f t="shared" ref="K153" si="673">K151/E151</f>
        <v>0.21739130434782608</v>
      </c>
      <c r="L153" s="162">
        <f t="shared" ref="L153" si="674">L151/E151</f>
        <v>0.2608695652173913</v>
      </c>
      <c r="M153" s="163"/>
      <c r="N153" s="163"/>
      <c r="O153" s="115">
        <f t="shared" ref="O153" si="675">SUM(F153:K153)</f>
        <v>0.99999999999999989</v>
      </c>
      <c r="P153" s="115"/>
      <c r="Q153" s="142">
        <f t="shared" si="667"/>
        <v>0</v>
      </c>
      <c r="R153" s="142"/>
    </row>
    <row r="154" spans="2:18" ht="18" customHeight="1" x14ac:dyDescent="0.2">
      <c r="B154" s="66"/>
      <c r="C154" s="75" t="s">
        <v>208</v>
      </c>
      <c r="D154" s="81">
        <v>171</v>
      </c>
      <c r="E154" s="138">
        <f>SUM(F154:K154)</f>
        <v>55</v>
      </c>
      <c r="F154" s="139">
        <v>2</v>
      </c>
      <c r="G154" s="139">
        <v>27</v>
      </c>
      <c r="H154" s="139">
        <v>11</v>
      </c>
      <c r="I154" s="139">
        <v>3</v>
      </c>
      <c r="J154" s="38">
        <v>4</v>
      </c>
      <c r="K154" s="38">
        <v>8</v>
      </c>
      <c r="L154" s="140">
        <f>H154+I154+J154</f>
        <v>18</v>
      </c>
      <c r="M154" s="141">
        <v>101</v>
      </c>
      <c r="N154" s="141">
        <f>D154-E154-M154</f>
        <v>15</v>
      </c>
      <c r="O154" s="118">
        <f t="shared" ref="O154:O155" si="676">E154+M154+N154</f>
        <v>171</v>
      </c>
      <c r="P154" s="118">
        <f t="shared" ref="P154" si="677">SUM(F154:K154)</f>
        <v>55</v>
      </c>
      <c r="Q154" s="142">
        <f>O154-D154</f>
        <v>0</v>
      </c>
      <c r="R154" s="142">
        <f t="shared" ref="R154" si="678">P154-E154</f>
        <v>0</v>
      </c>
    </row>
    <row r="155" spans="2:18" ht="18" customHeight="1" x14ac:dyDescent="0.2">
      <c r="B155" s="66"/>
      <c r="C155" s="67"/>
      <c r="D155" s="68"/>
      <c r="E155" s="143">
        <f t="shared" ref="E155" si="679">E154/D154</f>
        <v>0.32163742690058478</v>
      </c>
      <c r="F155" s="144">
        <f t="shared" ref="F155" si="680">F154/D154</f>
        <v>1.1695906432748537E-2</v>
      </c>
      <c r="G155" s="144">
        <f t="shared" ref="G155" si="681">G154/D154</f>
        <v>0.15789473684210525</v>
      </c>
      <c r="H155" s="144">
        <f t="shared" ref="H155" si="682">H154/D154</f>
        <v>6.4327485380116955E-2</v>
      </c>
      <c r="I155" s="144">
        <f t="shared" ref="I155" si="683">I154/D154</f>
        <v>1.7543859649122806E-2</v>
      </c>
      <c r="J155" s="145">
        <f t="shared" ref="J155" si="684">J154/D154</f>
        <v>2.3391812865497075E-2</v>
      </c>
      <c r="K155" s="145">
        <f t="shared" ref="K155" si="685">K154/D154</f>
        <v>4.6783625730994149E-2</v>
      </c>
      <c r="L155" s="146">
        <f t="shared" ref="L155" si="686">L154/D154</f>
        <v>0.10526315789473684</v>
      </c>
      <c r="M155" s="147">
        <f t="shared" ref="M155" si="687">M154/D154</f>
        <v>0.59064327485380119</v>
      </c>
      <c r="N155" s="147">
        <f t="shared" ref="N155" si="688">N154/D154</f>
        <v>8.771929824561403E-2</v>
      </c>
      <c r="O155" s="115">
        <f t="shared" si="676"/>
        <v>1</v>
      </c>
      <c r="P155" s="118"/>
      <c r="Q155" s="142">
        <f t="shared" ref="Q155:Q156" si="689">1-O155</f>
        <v>0</v>
      </c>
      <c r="R155" s="142"/>
    </row>
    <row r="156" spans="2:18" ht="18" customHeight="1" x14ac:dyDescent="0.2">
      <c r="B156" s="66"/>
      <c r="C156" s="69"/>
      <c r="D156" s="80"/>
      <c r="E156" s="159"/>
      <c r="F156" s="160">
        <f t="shared" ref="F156" si="690">F154/E154</f>
        <v>3.6363636363636362E-2</v>
      </c>
      <c r="G156" s="160">
        <f t="shared" ref="G156" si="691">G154/E154</f>
        <v>0.49090909090909091</v>
      </c>
      <c r="H156" s="160">
        <f t="shared" ref="H156" si="692">H154/E154</f>
        <v>0.2</v>
      </c>
      <c r="I156" s="160">
        <f t="shared" ref="I156" si="693">I154/E154</f>
        <v>5.4545454545454543E-2</v>
      </c>
      <c r="J156" s="161">
        <f t="shared" ref="J156" si="694">J154/E154</f>
        <v>7.2727272727272724E-2</v>
      </c>
      <c r="K156" s="161">
        <f t="shared" ref="K156" si="695">K154/E154</f>
        <v>0.14545454545454545</v>
      </c>
      <c r="L156" s="162">
        <f t="shared" ref="L156" si="696">L154/E154</f>
        <v>0.32727272727272727</v>
      </c>
      <c r="M156" s="163"/>
      <c r="N156" s="163"/>
      <c r="O156" s="115">
        <f t="shared" ref="O156" si="697">SUM(F156:K156)</f>
        <v>1</v>
      </c>
      <c r="P156" s="115"/>
      <c r="Q156" s="142">
        <f t="shared" si="689"/>
        <v>0</v>
      </c>
      <c r="R156" s="142"/>
    </row>
    <row r="157" spans="2:18" ht="18" customHeight="1" x14ac:dyDescent="0.2">
      <c r="B157" s="66"/>
      <c r="C157" s="75" t="s">
        <v>209</v>
      </c>
      <c r="D157" s="81">
        <v>49</v>
      </c>
      <c r="E157" s="138">
        <f>SUM(F157:K157)</f>
        <v>16</v>
      </c>
      <c r="F157" s="139">
        <v>0</v>
      </c>
      <c r="G157" s="139">
        <v>8</v>
      </c>
      <c r="H157" s="139">
        <v>3</v>
      </c>
      <c r="I157" s="139">
        <v>0</v>
      </c>
      <c r="J157" s="38">
        <v>3</v>
      </c>
      <c r="K157" s="38">
        <v>2</v>
      </c>
      <c r="L157" s="140">
        <f t="shared" ref="L157" si="698">H157+I157+J157</f>
        <v>6</v>
      </c>
      <c r="M157" s="141">
        <v>26</v>
      </c>
      <c r="N157" s="141">
        <f>D157-E157-M157</f>
        <v>7</v>
      </c>
      <c r="O157" s="118">
        <f t="shared" ref="O157:O158" si="699">E157+M157+N157</f>
        <v>49</v>
      </c>
      <c r="P157" s="118">
        <f t="shared" ref="P157" si="700">SUM(F157:K157)</f>
        <v>16</v>
      </c>
      <c r="Q157" s="142">
        <f t="shared" ref="Q157:R157" si="701">O157-D157</f>
        <v>0</v>
      </c>
      <c r="R157" s="142">
        <f t="shared" si="701"/>
        <v>0</v>
      </c>
    </row>
    <row r="158" spans="2:18" ht="18" customHeight="1" x14ac:dyDescent="0.2">
      <c r="B158" s="66"/>
      <c r="C158" s="67"/>
      <c r="D158" s="68"/>
      <c r="E158" s="143">
        <f t="shared" ref="E158" si="702">E157/D157</f>
        <v>0.32653061224489793</v>
      </c>
      <c r="F158" s="144">
        <f t="shared" ref="F158" si="703">F157/D157</f>
        <v>0</v>
      </c>
      <c r="G158" s="144">
        <f t="shared" ref="G158" si="704">G157/D157</f>
        <v>0.16326530612244897</v>
      </c>
      <c r="H158" s="144">
        <f t="shared" ref="H158" si="705">H157/D157</f>
        <v>6.1224489795918366E-2</v>
      </c>
      <c r="I158" s="144">
        <f t="shared" ref="I158" si="706">I157/D157</f>
        <v>0</v>
      </c>
      <c r="J158" s="145">
        <f t="shared" ref="J158" si="707">J157/D157</f>
        <v>6.1224489795918366E-2</v>
      </c>
      <c r="K158" s="145">
        <f t="shared" ref="K158" si="708">K157/D157</f>
        <v>4.0816326530612242E-2</v>
      </c>
      <c r="L158" s="146">
        <f t="shared" ref="L158" si="709">L157/D157</f>
        <v>0.12244897959183673</v>
      </c>
      <c r="M158" s="147">
        <f t="shared" ref="M158" si="710">M157/D157</f>
        <v>0.53061224489795922</v>
      </c>
      <c r="N158" s="147">
        <f t="shared" ref="N158" si="711">N157/D157</f>
        <v>0.14285714285714285</v>
      </c>
      <c r="O158" s="115">
        <f t="shared" si="699"/>
        <v>1</v>
      </c>
      <c r="P158" s="118"/>
      <c r="Q158" s="142">
        <f t="shared" ref="Q158:Q159" si="712">1-O158</f>
        <v>0</v>
      </c>
      <c r="R158" s="142"/>
    </row>
    <row r="159" spans="2:18" ht="18" customHeight="1" x14ac:dyDescent="0.2">
      <c r="B159" s="66"/>
      <c r="C159" s="69"/>
      <c r="D159" s="80"/>
      <c r="E159" s="159"/>
      <c r="F159" s="160">
        <f t="shared" ref="F159" si="713">F157/E157</f>
        <v>0</v>
      </c>
      <c r="G159" s="160">
        <f t="shared" ref="G159" si="714">G157/E157</f>
        <v>0.5</v>
      </c>
      <c r="H159" s="160">
        <f t="shared" ref="H159" si="715">H157/E157</f>
        <v>0.1875</v>
      </c>
      <c r="I159" s="160">
        <f t="shared" ref="I159" si="716">I157/E157</f>
        <v>0</v>
      </c>
      <c r="J159" s="161">
        <f t="shared" ref="J159" si="717">J157/E157</f>
        <v>0.1875</v>
      </c>
      <c r="K159" s="161">
        <f t="shared" ref="K159" si="718">K157/E157</f>
        <v>0.125</v>
      </c>
      <c r="L159" s="162">
        <f t="shared" ref="L159" si="719">L157/E157</f>
        <v>0.375</v>
      </c>
      <c r="M159" s="163"/>
      <c r="N159" s="163"/>
      <c r="O159" s="115">
        <f t="shared" ref="O159" si="720">SUM(F159:K159)</f>
        <v>1</v>
      </c>
      <c r="P159" s="115"/>
      <c r="Q159" s="142">
        <f t="shared" si="712"/>
        <v>0</v>
      </c>
      <c r="R159" s="142"/>
    </row>
    <row r="160" spans="2:18" ht="18" customHeight="1" x14ac:dyDescent="0.2">
      <c r="B160" s="66"/>
      <c r="C160" s="75" t="s">
        <v>210</v>
      </c>
      <c r="D160" s="81">
        <v>38</v>
      </c>
      <c r="E160" s="138">
        <f>SUM(F160:K160)</f>
        <v>18</v>
      </c>
      <c r="F160" s="139">
        <v>1</v>
      </c>
      <c r="G160" s="139">
        <v>10</v>
      </c>
      <c r="H160" s="139">
        <v>3</v>
      </c>
      <c r="I160" s="139">
        <v>0</v>
      </c>
      <c r="J160" s="38">
        <v>2</v>
      </c>
      <c r="K160" s="38">
        <v>2</v>
      </c>
      <c r="L160" s="140">
        <f t="shared" ref="L160" si="721">H160+I160+J160</f>
        <v>5</v>
      </c>
      <c r="M160" s="141">
        <v>18</v>
      </c>
      <c r="N160" s="141">
        <f>D160-E160-M160</f>
        <v>2</v>
      </c>
      <c r="O160" s="118">
        <f t="shared" ref="O160:O161" si="722">E160+M160+N160</f>
        <v>38</v>
      </c>
      <c r="P160" s="118">
        <f t="shared" ref="P160" si="723">SUM(F160:K160)</f>
        <v>18</v>
      </c>
      <c r="Q160" s="142">
        <f t="shared" ref="Q160:R160" si="724">O160-D160</f>
        <v>0</v>
      </c>
      <c r="R160" s="142">
        <f t="shared" si="724"/>
        <v>0</v>
      </c>
    </row>
    <row r="161" spans="2:34" ht="18" customHeight="1" x14ac:dyDescent="0.2">
      <c r="B161" s="66"/>
      <c r="C161" s="67"/>
      <c r="D161" s="68"/>
      <c r="E161" s="143">
        <f t="shared" ref="E161" si="725">E160/D160</f>
        <v>0.47368421052631576</v>
      </c>
      <c r="F161" s="144">
        <f t="shared" ref="F161" si="726">F160/D160</f>
        <v>2.6315789473684209E-2</v>
      </c>
      <c r="G161" s="144">
        <f t="shared" ref="G161" si="727">G160/D160</f>
        <v>0.26315789473684209</v>
      </c>
      <c r="H161" s="144">
        <f t="shared" ref="H161" si="728">H160/D160</f>
        <v>7.8947368421052627E-2</v>
      </c>
      <c r="I161" s="144">
        <f t="shared" ref="I161" si="729">I160/D160</f>
        <v>0</v>
      </c>
      <c r="J161" s="145">
        <f t="shared" ref="J161" si="730">J160/D160</f>
        <v>5.2631578947368418E-2</v>
      </c>
      <c r="K161" s="145">
        <f t="shared" ref="K161" si="731">K160/D160</f>
        <v>5.2631578947368418E-2</v>
      </c>
      <c r="L161" s="146">
        <f t="shared" ref="L161" si="732">L160/D160</f>
        <v>0.13157894736842105</v>
      </c>
      <c r="M161" s="147">
        <f t="shared" ref="M161" si="733">M160/D160</f>
        <v>0.47368421052631576</v>
      </c>
      <c r="N161" s="147">
        <f t="shared" ref="N161" si="734">N160/D160</f>
        <v>5.2631578947368418E-2</v>
      </c>
      <c r="O161" s="115">
        <f t="shared" si="722"/>
        <v>1</v>
      </c>
      <c r="P161" s="118"/>
      <c r="Q161" s="142">
        <f t="shared" ref="Q161:Q162" si="735">1-O161</f>
        <v>0</v>
      </c>
      <c r="R161" s="142"/>
    </row>
    <row r="162" spans="2:34" ht="18" customHeight="1" x14ac:dyDescent="0.2">
      <c r="B162" s="66"/>
      <c r="C162" s="69"/>
      <c r="D162" s="80"/>
      <c r="E162" s="159"/>
      <c r="F162" s="160">
        <f t="shared" ref="F162" si="736">F160/E160</f>
        <v>5.5555555555555552E-2</v>
      </c>
      <c r="G162" s="160">
        <f t="shared" ref="G162" si="737">G160/E160</f>
        <v>0.55555555555555558</v>
      </c>
      <c r="H162" s="160">
        <f t="shared" ref="H162" si="738">H160/E160</f>
        <v>0.16666666666666666</v>
      </c>
      <c r="I162" s="160">
        <f t="shared" ref="I162" si="739">I160/E160</f>
        <v>0</v>
      </c>
      <c r="J162" s="161">
        <f t="shared" ref="J162" si="740">J160/E160</f>
        <v>0.1111111111111111</v>
      </c>
      <c r="K162" s="161">
        <f t="shared" ref="K162" si="741">K160/E160</f>
        <v>0.1111111111111111</v>
      </c>
      <c r="L162" s="162">
        <f t="shared" ref="L162" si="742">L160/E160</f>
        <v>0.27777777777777779</v>
      </c>
      <c r="M162" s="163"/>
      <c r="N162" s="163"/>
      <c r="O162" s="115">
        <f t="shared" ref="O162" si="743">SUM(F162:K162)</f>
        <v>1</v>
      </c>
      <c r="P162" s="115"/>
      <c r="Q162" s="142">
        <f t="shared" si="735"/>
        <v>0</v>
      </c>
      <c r="R162" s="142"/>
      <c r="T162" s="113" t="s">
        <v>216</v>
      </c>
      <c r="X162" s="113">
        <f>D166+D163+D160+D157+D154+D151</f>
        <v>427</v>
      </c>
      <c r="Y162" s="113">
        <f t="shared" ref="Y162:AE162" si="744">E166+E163+E160+E157+E154+E151</f>
        <v>138</v>
      </c>
      <c r="Z162" s="113">
        <f t="shared" si="744"/>
        <v>9</v>
      </c>
      <c r="AA162" s="113">
        <f t="shared" si="744"/>
        <v>62</v>
      </c>
      <c r="AB162" s="113">
        <f t="shared" si="744"/>
        <v>23</v>
      </c>
      <c r="AC162" s="113">
        <f t="shared" si="744"/>
        <v>7</v>
      </c>
      <c r="AD162" s="113">
        <f t="shared" si="744"/>
        <v>17</v>
      </c>
      <c r="AE162" s="113">
        <f t="shared" si="744"/>
        <v>20</v>
      </c>
      <c r="AF162" s="113">
        <f>L166+L163+L160+L157+L154+L151</f>
        <v>47</v>
      </c>
      <c r="AG162" s="113">
        <f t="shared" ref="AG162:AH162" si="745">M166+M163+M160+M157+M154+M151</f>
        <v>234</v>
      </c>
      <c r="AH162" s="113">
        <f t="shared" si="745"/>
        <v>55</v>
      </c>
    </row>
    <row r="163" spans="2:34" ht="18" customHeight="1" x14ac:dyDescent="0.2">
      <c r="B163" s="66"/>
      <c r="C163" s="75" t="s">
        <v>211</v>
      </c>
      <c r="D163" s="81">
        <v>33</v>
      </c>
      <c r="E163" s="138">
        <f>SUM(F163:K163)</f>
        <v>10</v>
      </c>
      <c r="F163" s="139">
        <v>2</v>
      </c>
      <c r="G163" s="139">
        <v>4</v>
      </c>
      <c r="H163" s="139">
        <v>1</v>
      </c>
      <c r="I163" s="139">
        <v>1</v>
      </c>
      <c r="J163" s="38">
        <v>2</v>
      </c>
      <c r="K163" s="38">
        <v>0</v>
      </c>
      <c r="L163" s="140">
        <f t="shared" ref="L163" si="746">H163+I163+J163</f>
        <v>4</v>
      </c>
      <c r="M163" s="141">
        <v>20</v>
      </c>
      <c r="N163" s="141">
        <f>D163-E163-M163</f>
        <v>3</v>
      </c>
      <c r="O163" s="118">
        <f t="shared" ref="O163:O164" si="747">E163+M163+N163</f>
        <v>33</v>
      </c>
      <c r="P163" s="118">
        <f>SUM(F163:K163)</f>
        <v>10</v>
      </c>
      <c r="Q163" s="142">
        <f>O163-D163</f>
        <v>0</v>
      </c>
      <c r="R163" s="142">
        <f t="shared" ref="R163" si="748">P163-E163</f>
        <v>0</v>
      </c>
      <c r="T163" s="115" t="s">
        <v>217</v>
      </c>
      <c r="Y163" s="115">
        <f>Y162/X162</f>
        <v>0.3231850117096019</v>
      </c>
      <c r="Z163" s="115">
        <f>Z162/X162</f>
        <v>2.1077283372365339E-2</v>
      </c>
      <c r="AA163" s="115">
        <f>AA162/X162</f>
        <v>0.14519906323185011</v>
      </c>
      <c r="AB163" s="115">
        <f>AB162/X162</f>
        <v>5.3864168618266976E-2</v>
      </c>
      <c r="AC163" s="115">
        <f>AC162/X162</f>
        <v>1.6393442622950821E-2</v>
      </c>
      <c r="AD163" s="115">
        <f>AD162/X162</f>
        <v>3.9812646370023422E-2</v>
      </c>
      <c r="AE163" s="115">
        <f>AE162/X162</f>
        <v>4.6838407494145202E-2</v>
      </c>
      <c r="AF163" s="115">
        <f>AF162/X162</f>
        <v>0.11007025761124122</v>
      </c>
      <c r="AG163" s="115">
        <f>AG162/X162</f>
        <v>0.54800936768149888</v>
      </c>
      <c r="AH163" s="115">
        <f>AH162/X162</f>
        <v>0.1288056206088993</v>
      </c>
    </row>
    <row r="164" spans="2:34" ht="18" customHeight="1" x14ac:dyDescent="0.2">
      <c r="B164" s="66"/>
      <c r="C164" s="67"/>
      <c r="D164" s="68"/>
      <c r="E164" s="143">
        <f t="shared" ref="E164" si="749">E163/D163</f>
        <v>0.30303030303030304</v>
      </c>
      <c r="F164" s="144">
        <f t="shared" ref="F164" si="750">F163/D163</f>
        <v>6.0606060606060608E-2</v>
      </c>
      <c r="G164" s="144">
        <f t="shared" ref="G164" si="751">G163/D163</f>
        <v>0.12121212121212122</v>
      </c>
      <c r="H164" s="144">
        <f t="shared" ref="H164" si="752">H163/D163</f>
        <v>3.0303030303030304E-2</v>
      </c>
      <c r="I164" s="144">
        <f t="shared" ref="I164" si="753">I163/D163</f>
        <v>3.0303030303030304E-2</v>
      </c>
      <c r="J164" s="145">
        <f t="shared" ref="J164" si="754">J163/D163</f>
        <v>6.0606060606060608E-2</v>
      </c>
      <c r="K164" s="145">
        <f t="shared" ref="K164" si="755">K163/D163</f>
        <v>0</v>
      </c>
      <c r="L164" s="146">
        <f t="shared" ref="L164" si="756">L163/D163</f>
        <v>0.12121212121212122</v>
      </c>
      <c r="M164" s="147">
        <f t="shared" ref="M164" si="757">M163/D163</f>
        <v>0.60606060606060608</v>
      </c>
      <c r="N164" s="147">
        <f t="shared" ref="N164" si="758">N163/D163</f>
        <v>9.0909090909090912E-2</v>
      </c>
      <c r="O164" s="115">
        <f t="shared" si="747"/>
        <v>1</v>
      </c>
      <c r="P164" s="118"/>
      <c r="Q164" s="142">
        <f t="shared" ref="Q164:Q165" si="759">1-O164</f>
        <v>0</v>
      </c>
      <c r="R164" s="142"/>
      <c r="T164" s="115" t="s">
        <v>249</v>
      </c>
      <c r="Y164" s="115"/>
      <c r="Z164" s="115">
        <f>Z162/Y162</f>
        <v>6.5217391304347824E-2</v>
      </c>
      <c r="AA164" s="115">
        <f>AA162/Y162</f>
        <v>0.44927536231884058</v>
      </c>
      <c r="AB164" s="115">
        <f>AB162/Y162</f>
        <v>0.16666666666666666</v>
      </c>
      <c r="AC164" s="115">
        <f>AC162/Y162</f>
        <v>5.0724637681159424E-2</v>
      </c>
      <c r="AD164" s="115">
        <f>AD162/Y162</f>
        <v>0.12318840579710146</v>
      </c>
      <c r="AE164" s="115">
        <f>AE162/Y162</f>
        <v>0.14492753623188406</v>
      </c>
      <c r="AF164" s="115">
        <f>AF162/Y162</f>
        <v>0.34057971014492755</v>
      </c>
      <c r="AG164" s="115"/>
      <c r="AH164" s="115"/>
    </row>
    <row r="165" spans="2:34" ht="18" customHeight="1" x14ac:dyDescent="0.2">
      <c r="B165" s="66"/>
      <c r="C165" s="69"/>
      <c r="D165" s="80"/>
      <c r="E165" s="159"/>
      <c r="F165" s="160">
        <f t="shared" ref="F165" si="760">F163/E163</f>
        <v>0.2</v>
      </c>
      <c r="G165" s="160">
        <f t="shared" ref="G165" si="761">G163/E163</f>
        <v>0.4</v>
      </c>
      <c r="H165" s="160">
        <f t="shared" ref="H165" si="762">H163/E163</f>
        <v>0.1</v>
      </c>
      <c r="I165" s="160">
        <f t="shared" ref="I165" si="763">I163/E163</f>
        <v>0.1</v>
      </c>
      <c r="J165" s="161">
        <f t="shared" ref="J165" si="764">J163/E163</f>
        <v>0.2</v>
      </c>
      <c r="K165" s="161">
        <f t="shared" ref="K165" si="765">K163/E163</f>
        <v>0</v>
      </c>
      <c r="L165" s="162">
        <f t="shared" ref="L165" si="766">L163/E163</f>
        <v>0.4</v>
      </c>
      <c r="M165" s="163"/>
      <c r="N165" s="163"/>
      <c r="O165" s="115">
        <f t="shared" ref="O165" si="767">SUM(F165:K165)</f>
        <v>1</v>
      </c>
      <c r="P165" s="115"/>
      <c r="Q165" s="142">
        <f t="shared" si="759"/>
        <v>0</v>
      </c>
      <c r="R165" s="142"/>
      <c r="T165" s="116"/>
    </row>
    <row r="166" spans="2:34" ht="18" customHeight="1" x14ac:dyDescent="0.2">
      <c r="B166" s="66"/>
      <c r="C166" s="75" t="s">
        <v>212</v>
      </c>
      <c r="D166" s="81">
        <v>30</v>
      </c>
      <c r="E166" s="138">
        <f>SUM(F166:K166)</f>
        <v>16</v>
      </c>
      <c r="F166" s="139">
        <v>0</v>
      </c>
      <c r="G166" s="139">
        <v>5</v>
      </c>
      <c r="H166" s="139">
        <v>4</v>
      </c>
      <c r="I166" s="139">
        <v>2</v>
      </c>
      <c r="J166" s="38">
        <v>2</v>
      </c>
      <c r="K166" s="38">
        <v>3</v>
      </c>
      <c r="L166" s="140">
        <f t="shared" ref="L166" si="768">H166+I166+J166</f>
        <v>8</v>
      </c>
      <c r="M166" s="141">
        <v>13</v>
      </c>
      <c r="N166" s="141">
        <f>D166-E166-M166</f>
        <v>1</v>
      </c>
      <c r="O166" s="118">
        <f>E166+M166+N166</f>
        <v>30</v>
      </c>
      <c r="P166" s="118">
        <f t="shared" ref="P166" si="769">SUM(F166:K166)</f>
        <v>16</v>
      </c>
      <c r="Q166" s="142">
        <f t="shared" ref="Q166:R166" si="770">O166-D166</f>
        <v>0</v>
      </c>
      <c r="R166" s="142">
        <f t="shared" si="770"/>
        <v>0</v>
      </c>
      <c r="T166" s="113" t="s">
        <v>219</v>
      </c>
      <c r="X166" s="113">
        <f>D169+D166+D151</f>
        <v>427</v>
      </c>
      <c r="Y166" s="113">
        <f t="shared" ref="Y166:AH166" si="771">E169+E166+E151</f>
        <v>138</v>
      </c>
      <c r="Z166" s="113">
        <f t="shared" si="771"/>
        <v>9</v>
      </c>
      <c r="AA166" s="113">
        <f t="shared" si="771"/>
        <v>62</v>
      </c>
      <c r="AB166" s="113">
        <f t="shared" si="771"/>
        <v>23</v>
      </c>
      <c r="AC166" s="113">
        <f t="shared" si="771"/>
        <v>7</v>
      </c>
      <c r="AD166" s="113">
        <f t="shared" si="771"/>
        <v>17</v>
      </c>
      <c r="AE166" s="113">
        <f t="shared" si="771"/>
        <v>20</v>
      </c>
      <c r="AF166" s="113">
        <f t="shared" si="771"/>
        <v>47</v>
      </c>
      <c r="AG166" s="113">
        <f t="shared" si="771"/>
        <v>234</v>
      </c>
      <c r="AH166" s="113">
        <f t="shared" si="771"/>
        <v>55</v>
      </c>
    </row>
    <row r="167" spans="2:34" ht="18" customHeight="1" x14ac:dyDescent="0.2">
      <c r="B167" s="66"/>
      <c r="C167" s="67"/>
      <c r="D167" s="68"/>
      <c r="E167" s="143">
        <f t="shared" ref="E167" si="772">E166/D166</f>
        <v>0.53333333333333333</v>
      </c>
      <c r="F167" s="144">
        <f t="shared" ref="F167" si="773">F166/D166</f>
        <v>0</v>
      </c>
      <c r="G167" s="144">
        <f t="shared" ref="G167" si="774">G166/D166</f>
        <v>0.16666666666666666</v>
      </c>
      <c r="H167" s="144">
        <f t="shared" ref="H167" si="775">H166/D166</f>
        <v>0.13333333333333333</v>
      </c>
      <c r="I167" s="144">
        <f t="shared" ref="I167" si="776">I166/D166</f>
        <v>6.6666666666666666E-2</v>
      </c>
      <c r="J167" s="145">
        <f t="shared" ref="J167" si="777">J166/D166</f>
        <v>6.6666666666666666E-2</v>
      </c>
      <c r="K167" s="145">
        <f t="shared" ref="K167" si="778">K166/D166</f>
        <v>0.1</v>
      </c>
      <c r="L167" s="146">
        <f t="shared" ref="L167" si="779">L166/D166</f>
        <v>0.26666666666666666</v>
      </c>
      <c r="M167" s="147">
        <f t="shared" ref="M167" si="780">M166/D166</f>
        <v>0.43333333333333335</v>
      </c>
      <c r="N167" s="147">
        <f t="shared" ref="N167" si="781">N166/D166</f>
        <v>3.3333333333333333E-2</v>
      </c>
      <c r="O167" s="115">
        <f t="shared" ref="O167" si="782">E167+M167+N167</f>
        <v>1</v>
      </c>
      <c r="P167" s="118"/>
      <c r="Q167" s="142">
        <f t="shared" ref="Q167:Q168" si="783">1-O167</f>
        <v>0</v>
      </c>
      <c r="R167" s="142"/>
      <c r="X167" s="113">
        <f>D172+D154+D151</f>
        <v>427</v>
      </c>
      <c r="Y167" s="113">
        <f t="shared" ref="Y167:AH167" si="784">E172+E154+E151</f>
        <v>138</v>
      </c>
      <c r="Z167" s="113">
        <f t="shared" si="784"/>
        <v>9</v>
      </c>
      <c r="AA167" s="113">
        <f t="shared" si="784"/>
        <v>62</v>
      </c>
      <c r="AB167" s="113">
        <f t="shared" si="784"/>
        <v>23</v>
      </c>
      <c r="AC167" s="113">
        <f t="shared" si="784"/>
        <v>7</v>
      </c>
      <c r="AD167" s="113">
        <f t="shared" si="784"/>
        <v>17</v>
      </c>
      <c r="AE167" s="113">
        <f t="shared" si="784"/>
        <v>20</v>
      </c>
      <c r="AF167" s="113">
        <f t="shared" si="784"/>
        <v>47</v>
      </c>
      <c r="AG167" s="113">
        <f t="shared" si="784"/>
        <v>234</v>
      </c>
      <c r="AH167" s="113">
        <f t="shared" si="784"/>
        <v>55</v>
      </c>
    </row>
    <row r="168" spans="2:34" ht="18" customHeight="1" thickBot="1" x14ac:dyDescent="0.25">
      <c r="B168" s="66"/>
      <c r="C168" s="84"/>
      <c r="D168" s="85"/>
      <c r="E168" s="164"/>
      <c r="F168" s="165">
        <f t="shared" ref="F168" si="785">F166/E166</f>
        <v>0</v>
      </c>
      <c r="G168" s="165">
        <f t="shared" ref="G168" si="786">G166/E166</f>
        <v>0.3125</v>
      </c>
      <c r="H168" s="165">
        <f t="shared" ref="H168" si="787">H166/E166</f>
        <v>0.25</v>
      </c>
      <c r="I168" s="165">
        <f t="shared" ref="I168" si="788">I166/E166</f>
        <v>0.125</v>
      </c>
      <c r="J168" s="151">
        <f t="shared" ref="J168" si="789">J166/E166</f>
        <v>0.125</v>
      </c>
      <c r="K168" s="151">
        <f t="shared" ref="K168" si="790">K166/E166</f>
        <v>0.1875</v>
      </c>
      <c r="L168" s="166">
        <f t="shared" ref="L168" si="791">L166/E166</f>
        <v>0.5</v>
      </c>
      <c r="M168" s="167"/>
      <c r="N168" s="167"/>
      <c r="O168" s="115">
        <f t="shared" ref="O168" si="792">SUM(F168:K168)</f>
        <v>1</v>
      </c>
      <c r="P168" s="115"/>
      <c r="Q168" s="142">
        <f t="shared" si="783"/>
        <v>0</v>
      </c>
      <c r="R168" s="142"/>
    </row>
    <row r="169" spans="2:34" ht="18" customHeight="1" thickTop="1" x14ac:dyDescent="0.2">
      <c r="B169" s="66"/>
      <c r="C169" s="168" t="s">
        <v>250</v>
      </c>
      <c r="D169" s="169">
        <f>D154+D157+D160+D163</f>
        <v>291</v>
      </c>
      <c r="E169" s="138">
        <f t="shared" ref="E169:N169" si="793">E154+E157+E160+E163</f>
        <v>99</v>
      </c>
      <c r="F169" s="139">
        <f>F154+F157+F160+F163</f>
        <v>5</v>
      </c>
      <c r="G169" s="139">
        <f t="shared" si="793"/>
        <v>49</v>
      </c>
      <c r="H169" s="139">
        <f t="shared" si="793"/>
        <v>18</v>
      </c>
      <c r="I169" s="139">
        <f t="shared" si="793"/>
        <v>4</v>
      </c>
      <c r="J169" s="38">
        <f t="shared" si="793"/>
        <v>11</v>
      </c>
      <c r="K169" s="191">
        <f t="shared" si="793"/>
        <v>12</v>
      </c>
      <c r="L169" s="192">
        <f t="shared" si="793"/>
        <v>33</v>
      </c>
      <c r="M169" s="141">
        <f t="shared" si="793"/>
        <v>165</v>
      </c>
      <c r="N169" s="141">
        <f t="shared" si="793"/>
        <v>27</v>
      </c>
      <c r="O169" s="118">
        <f t="shared" ref="O169:O170" si="794">E169+M169+N169</f>
        <v>291</v>
      </c>
      <c r="P169" s="118">
        <f t="shared" ref="P169" si="795">SUM(F169:K169)</f>
        <v>99</v>
      </c>
      <c r="Q169" s="142">
        <f t="shared" ref="Q169:R169" si="796">O169-D169</f>
        <v>0</v>
      </c>
      <c r="R169" s="142">
        <f t="shared" si="796"/>
        <v>0</v>
      </c>
      <c r="T169" s="142" t="s">
        <v>220</v>
      </c>
      <c r="X169" s="170">
        <f t="shared" ref="X169:AH171" si="797">X162-D130</f>
        <v>0</v>
      </c>
      <c r="Y169" s="170">
        <f t="shared" si="797"/>
        <v>0</v>
      </c>
      <c r="Z169" s="170">
        <f t="shared" si="797"/>
        <v>0</v>
      </c>
      <c r="AA169" s="170">
        <f t="shared" si="797"/>
        <v>0</v>
      </c>
      <c r="AB169" s="170">
        <f t="shared" si="797"/>
        <v>0</v>
      </c>
      <c r="AC169" s="170">
        <f t="shared" si="797"/>
        <v>0</v>
      </c>
      <c r="AD169" s="170">
        <f t="shared" si="797"/>
        <v>0</v>
      </c>
      <c r="AE169" s="170">
        <f t="shared" si="797"/>
        <v>0</v>
      </c>
      <c r="AF169" s="170">
        <f>AF162-L130</f>
        <v>0</v>
      </c>
      <c r="AG169" s="170">
        <f t="shared" si="797"/>
        <v>0</v>
      </c>
      <c r="AH169" s="170">
        <f t="shared" si="797"/>
        <v>0</v>
      </c>
    </row>
    <row r="170" spans="2:34" ht="18" customHeight="1" x14ac:dyDescent="0.2">
      <c r="B170" s="66"/>
      <c r="C170" s="171" t="s">
        <v>251</v>
      </c>
      <c r="D170" s="172"/>
      <c r="E170" s="143">
        <f>E169/D169</f>
        <v>0.34020618556701032</v>
      </c>
      <c r="F170" s="144">
        <f>F169/D169</f>
        <v>1.7182130584192441E-2</v>
      </c>
      <c r="G170" s="144">
        <f>G169/D169</f>
        <v>0.16838487972508592</v>
      </c>
      <c r="H170" s="144">
        <f>H169/D169</f>
        <v>6.1855670103092786E-2</v>
      </c>
      <c r="I170" s="144">
        <f>I169/D169</f>
        <v>1.3745704467353952E-2</v>
      </c>
      <c r="J170" s="145">
        <f>J169/D169</f>
        <v>3.7800687285223365E-2</v>
      </c>
      <c r="K170" s="193">
        <f>K169/D169</f>
        <v>4.1237113402061855E-2</v>
      </c>
      <c r="L170" s="194">
        <f>L169/D169</f>
        <v>0.1134020618556701</v>
      </c>
      <c r="M170" s="147">
        <f>M169/D169</f>
        <v>0.5670103092783505</v>
      </c>
      <c r="N170" s="147">
        <f>N169/D169</f>
        <v>9.2783505154639179E-2</v>
      </c>
      <c r="O170" s="115">
        <f t="shared" si="794"/>
        <v>1</v>
      </c>
      <c r="P170" s="118"/>
      <c r="Q170" s="142">
        <f t="shared" ref="Q170:Q171" si="798">1-O170</f>
        <v>0</v>
      </c>
      <c r="R170" s="142"/>
      <c r="T170" s="116"/>
      <c r="X170" s="170"/>
      <c r="Y170" s="170">
        <f t="shared" si="797"/>
        <v>0</v>
      </c>
      <c r="Z170" s="170">
        <f t="shared" si="797"/>
        <v>0</v>
      </c>
      <c r="AA170" s="170">
        <f t="shared" si="797"/>
        <v>0</v>
      </c>
      <c r="AB170" s="170">
        <f t="shared" si="797"/>
        <v>0</v>
      </c>
      <c r="AC170" s="170">
        <f t="shared" si="797"/>
        <v>0</v>
      </c>
      <c r="AD170" s="170">
        <f t="shared" si="797"/>
        <v>0</v>
      </c>
      <c r="AE170" s="170">
        <f t="shared" si="797"/>
        <v>0</v>
      </c>
      <c r="AF170" s="170">
        <f t="shared" si="797"/>
        <v>0</v>
      </c>
      <c r="AG170" s="170">
        <f t="shared" si="797"/>
        <v>0</v>
      </c>
      <c r="AH170" s="170">
        <f t="shared" si="797"/>
        <v>0</v>
      </c>
    </row>
    <row r="171" spans="2:34" ht="18" customHeight="1" x14ac:dyDescent="0.2">
      <c r="B171" s="66"/>
      <c r="C171" s="173"/>
      <c r="D171" s="174"/>
      <c r="E171" s="159"/>
      <c r="F171" s="160">
        <f>F169/E169</f>
        <v>5.0505050505050504E-2</v>
      </c>
      <c r="G171" s="160">
        <f>G169/E169</f>
        <v>0.49494949494949497</v>
      </c>
      <c r="H171" s="160">
        <f>H169/E169</f>
        <v>0.18181818181818182</v>
      </c>
      <c r="I171" s="160">
        <f>I169/E169</f>
        <v>4.0404040404040407E-2</v>
      </c>
      <c r="J171" s="161">
        <f>J169/E169</f>
        <v>0.1111111111111111</v>
      </c>
      <c r="K171" s="197">
        <f>K169/E169</f>
        <v>0.12121212121212122</v>
      </c>
      <c r="L171" s="198">
        <f>L169/E169</f>
        <v>0.33333333333333331</v>
      </c>
      <c r="M171" s="163"/>
      <c r="N171" s="163"/>
      <c r="O171" s="115">
        <f t="shared" ref="O171" si="799">SUM(F171:K171)</f>
        <v>1</v>
      </c>
      <c r="P171" s="115"/>
      <c r="Q171" s="142">
        <f t="shared" si="798"/>
        <v>0</v>
      </c>
      <c r="R171" s="142"/>
      <c r="T171" s="116"/>
      <c r="X171" s="170"/>
      <c r="Y171" s="170"/>
      <c r="Z171" s="170">
        <f t="shared" si="797"/>
        <v>0</v>
      </c>
      <c r="AA171" s="170">
        <f t="shared" si="797"/>
        <v>0</v>
      </c>
      <c r="AB171" s="170">
        <f t="shared" si="797"/>
        <v>0</v>
      </c>
      <c r="AC171" s="170">
        <f t="shared" si="797"/>
        <v>0</v>
      </c>
      <c r="AD171" s="170">
        <f t="shared" si="797"/>
        <v>0</v>
      </c>
      <c r="AE171" s="170">
        <f t="shared" si="797"/>
        <v>0</v>
      </c>
      <c r="AF171" s="170">
        <f>AF164-L132</f>
        <v>0</v>
      </c>
      <c r="AG171" s="170"/>
      <c r="AH171" s="170"/>
    </row>
    <row r="172" spans="2:34" ht="18" customHeight="1" x14ac:dyDescent="0.2">
      <c r="B172" s="66"/>
      <c r="C172" s="175" t="s">
        <v>250</v>
      </c>
      <c r="D172" s="176">
        <f>SUM(D157:D166)</f>
        <v>150</v>
      </c>
      <c r="E172" s="138">
        <f t="shared" ref="E172:N172" si="800">E157+E160+E163+E166</f>
        <v>60</v>
      </c>
      <c r="F172" s="139">
        <f t="shared" si="800"/>
        <v>3</v>
      </c>
      <c r="G172" s="139">
        <f t="shared" si="800"/>
        <v>27</v>
      </c>
      <c r="H172" s="139">
        <f t="shared" si="800"/>
        <v>11</v>
      </c>
      <c r="I172" s="139">
        <f t="shared" si="800"/>
        <v>3</v>
      </c>
      <c r="J172" s="38">
        <f t="shared" si="800"/>
        <v>9</v>
      </c>
      <c r="K172" s="191">
        <f t="shared" si="800"/>
        <v>7</v>
      </c>
      <c r="L172" s="192">
        <f t="shared" si="800"/>
        <v>23</v>
      </c>
      <c r="M172" s="141">
        <f t="shared" si="800"/>
        <v>77</v>
      </c>
      <c r="N172" s="141">
        <f t="shared" si="800"/>
        <v>13</v>
      </c>
      <c r="O172" s="118">
        <f t="shared" ref="O172:O173" si="801">E172+M172+N172</f>
        <v>150</v>
      </c>
      <c r="P172" s="118">
        <f t="shared" ref="P172" si="802">SUM(F172:K172)</f>
        <v>60</v>
      </c>
      <c r="Q172" s="142">
        <f t="shared" ref="Q172:R172" si="803">O172-D172</f>
        <v>0</v>
      </c>
      <c r="R172" s="142">
        <f t="shared" si="803"/>
        <v>0</v>
      </c>
      <c r="T172" s="116"/>
      <c r="X172" s="170"/>
      <c r="Y172" s="170"/>
      <c r="Z172" s="170"/>
      <c r="AA172" s="170"/>
      <c r="AB172" s="170"/>
      <c r="AC172" s="170"/>
      <c r="AD172" s="170"/>
      <c r="AE172" s="170"/>
      <c r="AF172" s="170"/>
      <c r="AG172" s="170"/>
      <c r="AH172" s="170"/>
    </row>
    <row r="173" spans="2:34" ht="18" customHeight="1" x14ac:dyDescent="0.2">
      <c r="B173" s="66"/>
      <c r="C173" s="171" t="s">
        <v>252</v>
      </c>
      <c r="D173" s="177"/>
      <c r="E173" s="143">
        <f>E172/D172</f>
        <v>0.4</v>
      </c>
      <c r="F173" s="144">
        <f>F172/D172</f>
        <v>0.02</v>
      </c>
      <c r="G173" s="144">
        <f>G172/D172</f>
        <v>0.18</v>
      </c>
      <c r="H173" s="144">
        <f>H172/D172</f>
        <v>7.3333333333333334E-2</v>
      </c>
      <c r="I173" s="144">
        <f>I172/D172</f>
        <v>0.02</v>
      </c>
      <c r="J173" s="145">
        <f>J172/D172</f>
        <v>0.06</v>
      </c>
      <c r="K173" s="193">
        <f>K172/D172</f>
        <v>4.6666666666666669E-2</v>
      </c>
      <c r="L173" s="194">
        <f>L172/D172</f>
        <v>0.15333333333333332</v>
      </c>
      <c r="M173" s="147">
        <f>M172/D172</f>
        <v>0.51333333333333331</v>
      </c>
      <c r="N173" s="147">
        <f>N172/D172</f>
        <v>8.666666666666667E-2</v>
      </c>
      <c r="O173" s="115">
        <f t="shared" si="801"/>
        <v>1</v>
      </c>
      <c r="P173" s="118"/>
      <c r="Q173" s="142">
        <f t="shared" ref="Q173:Q174" si="804">1-O173</f>
        <v>0</v>
      </c>
      <c r="R173" s="142"/>
      <c r="T173" s="116"/>
      <c r="X173" s="170">
        <f>X166-X162</f>
        <v>0</v>
      </c>
      <c r="Y173" s="170">
        <f t="shared" ref="Y173:AH173" si="805">Y166-Y162</f>
        <v>0</v>
      </c>
      <c r="Z173" s="170">
        <f t="shared" si="805"/>
        <v>0</v>
      </c>
      <c r="AA173" s="170">
        <f t="shared" si="805"/>
        <v>0</v>
      </c>
      <c r="AB173" s="170">
        <f t="shared" si="805"/>
        <v>0</v>
      </c>
      <c r="AC173" s="170">
        <f t="shared" si="805"/>
        <v>0</v>
      </c>
      <c r="AD173" s="170">
        <f t="shared" si="805"/>
        <v>0</v>
      </c>
      <c r="AE173" s="170">
        <f t="shared" si="805"/>
        <v>0</v>
      </c>
      <c r="AF173" s="170">
        <f t="shared" si="805"/>
        <v>0</v>
      </c>
      <c r="AG173" s="170">
        <f t="shared" si="805"/>
        <v>0</v>
      </c>
      <c r="AH173" s="170">
        <f t="shared" si="805"/>
        <v>0</v>
      </c>
    </row>
    <row r="174" spans="2:34" ht="18" customHeight="1" thickBot="1" x14ac:dyDescent="0.25">
      <c r="B174" s="100"/>
      <c r="C174" s="173"/>
      <c r="D174" s="174"/>
      <c r="E174" s="178"/>
      <c r="F174" s="179">
        <f>F172/E172</f>
        <v>0.05</v>
      </c>
      <c r="G174" s="179">
        <f>G172/E172</f>
        <v>0.45</v>
      </c>
      <c r="H174" s="179">
        <f>H172/E172</f>
        <v>0.18333333333333332</v>
      </c>
      <c r="I174" s="179">
        <f>I172/E172</f>
        <v>0.05</v>
      </c>
      <c r="J174" s="180">
        <f>J172/E172</f>
        <v>0.15</v>
      </c>
      <c r="K174" s="199">
        <f>K172/E172</f>
        <v>0.11666666666666667</v>
      </c>
      <c r="L174" s="200">
        <f>L172/E172</f>
        <v>0.38333333333333336</v>
      </c>
      <c r="M174" s="182"/>
      <c r="N174" s="182"/>
      <c r="O174" s="115">
        <f t="shared" ref="O174" si="806">SUM(F174:K174)</f>
        <v>1</v>
      </c>
      <c r="P174" s="115"/>
      <c r="Q174" s="142">
        <f t="shared" si="804"/>
        <v>0</v>
      </c>
      <c r="R174" s="142"/>
      <c r="T174" s="116"/>
      <c r="X174" s="170">
        <f>X167-X162</f>
        <v>0</v>
      </c>
      <c r="Y174" s="170">
        <f t="shared" ref="Y174:AH174" si="807">Y167-Y162</f>
        <v>0</v>
      </c>
      <c r="Z174" s="170">
        <f t="shared" si="807"/>
        <v>0</v>
      </c>
      <c r="AA174" s="170">
        <f t="shared" si="807"/>
        <v>0</v>
      </c>
      <c r="AB174" s="170">
        <f t="shared" si="807"/>
        <v>0</v>
      </c>
      <c r="AC174" s="170">
        <f t="shared" si="807"/>
        <v>0</v>
      </c>
      <c r="AD174" s="170">
        <f t="shared" si="807"/>
        <v>0</v>
      </c>
      <c r="AE174" s="170">
        <f t="shared" si="807"/>
        <v>0</v>
      </c>
      <c r="AF174" s="170">
        <f t="shared" si="807"/>
        <v>0</v>
      </c>
      <c r="AG174" s="170">
        <f t="shared" si="807"/>
        <v>0</v>
      </c>
      <c r="AH174" s="170">
        <f t="shared" si="807"/>
        <v>0</v>
      </c>
    </row>
    <row r="175" spans="2:34" x14ac:dyDescent="0.2">
      <c r="B175" s="183"/>
      <c r="C175" s="106"/>
      <c r="D175" s="107"/>
      <c r="E175" s="184"/>
      <c r="F175" s="185"/>
      <c r="G175" s="185"/>
      <c r="H175" s="185"/>
      <c r="I175" s="186"/>
      <c r="J175" s="186"/>
      <c r="K175" s="186"/>
      <c r="L175" s="186"/>
      <c r="M175" s="186"/>
      <c r="N175" s="186"/>
      <c r="O175" s="115"/>
      <c r="P175" s="115"/>
      <c r="Q175" s="142"/>
      <c r="R175" s="142"/>
    </row>
    <row r="176" spans="2:34" ht="14.4" x14ac:dyDescent="0.2">
      <c r="B176" s="114" t="s">
        <v>257</v>
      </c>
      <c r="O176" s="118"/>
      <c r="P176" s="118"/>
      <c r="Q176" s="142"/>
      <c r="R176" s="142"/>
    </row>
    <row r="177" spans="1:18" ht="7.5" customHeight="1" x14ac:dyDescent="0.2">
      <c r="B177" s="113"/>
      <c r="O177" s="115"/>
      <c r="P177" s="118"/>
      <c r="Q177" s="142"/>
      <c r="R177" s="142"/>
    </row>
    <row r="178" spans="1:18" x14ac:dyDescent="0.2">
      <c r="A178" s="116"/>
      <c r="B178" s="113"/>
      <c r="J178" s="117" t="s">
        <v>178</v>
      </c>
      <c r="O178" s="115"/>
      <c r="P178" s="115"/>
      <c r="Q178" s="142"/>
      <c r="R178" s="142"/>
    </row>
    <row r="179" spans="1:18" x14ac:dyDescent="0.2">
      <c r="A179" s="116"/>
      <c r="B179" s="113"/>
      <c r="J179" s="117" t="s">
        <v>222</v>
      </c>
      <c r="O179" s="118"/>
      <c r="P179" s="118"/>
      <c r="Q179" s="142"/>
      <c r="R179" s="142"/>
    </row>
    <row r="180" spans="1:18" x14ac:dyDescent="0.2">
      <c r="A180" s="116"/>
      <c r="B180" s="113"/>
      <c r="J180" s="117" t="s">
        <v>223</v>
      </c>
      <c r="O180" s="115"/>
      <c r="P180" s="118"/>
      <c r="Q180" s="142"/>
      <c r="R180" s="142"/>
    </row>
    <row r="181" spans="1:18" ht="7.5" customHeight="1" x14ac:dyDescent="0.2">
      <c r="A181" s="116"/>
      <c r="B181" s="113"/>
      <c r="J181" s="119"/>
      <c r="O181" s="115"/>
      <c r="P181" s="115"/>
      <c r="Q181" s="142"/>
      <c r="R181" s="142"/>
    </row>
    <row r="182" spans="1:18" ht="13.8" thickBot="1" x14ac:dyDescent="0.25">
      <c r="F182" s="120" t="s">
        <v>224</v>
      </c>
      <c r="G182" s="120" t="s">
        <v>225</v>
      </c>
      <c r="H182" s="120" t="s">
        <v>226</v>
      </c>
      <c r="I182" s="120" t="s">
        <v>227</v>
      </c>
      <c r="J182" s="120" t="s">
        <v>228</v>
      </c>
      <c r="K182" s="120"/>
      <c r="M182" s="107"/>
      <c r="N182" s="107" t="s">
        <v>229</v>
      </c>
      <c r="O182" s="118"/>
      <c r="P182" s="118"/>
      <c r="Q182" s="142"/>
      <c r="R182" s="142"/>
    </row>
    <row r="183" spans="1:18" ht="13.5" customHeight="1" x14ac:dyDescent="0.2">
      <c r="B183" s="121" t="s">
        <v>258</v>
      </c>
      <c r="C183" s="122"/>
      <c r="D183" s="23" t="s">
        <v>183</v>
      </c>
      <c r="E183" s="15" t="s">
        <v>231</v>
      </c>
      <c r="F183" s="123"/>
      <c r="G183" s="123"/>
      <c r="H183" s="123"/>
      <c r="I183" s="123"/>
      <c r="J183" s="123"/>
      <c r="K183" s="123"/>
      <c r="L183" s="125"/>
      <c r="M183" s="19" t="s">
        <v>232</v>
      </c>
      <c r="N183" s="19" t="s">
        <v>233</v>
      </c>
      <c r="O183" s="115"/>
      <c r="P183" s="118"/>
      <c r="Q183" s="142"/>
      <c r="R183" s="142"/>
    </row>
    <row r="184" spans="1:18" x14ac:dyDescent="0.2">
      <c r="B184" s="126"/>
      <c r="C184" s="127"/>
      <c r="D184" s="27"/>
      <c r="E184" s="21"/>
      <c r="F184" s="128" t="s">
        <v>234</v>
      </c>
      <c r="G184" s="129"/>
      <c r="H184" s="129"/>
      <c r="I184" s="130"/>
      <c r="J184" s="130"/>
      <c r="K184" s="130"/>
      <c r="L184" s="131"/>
      <c r="M184" s="25"/>
      <c r="N184" s="25"/>
      <c r="O184" s="115"/>
      <c r="P184" s="115"/>
      <c r="Q184" s="142"/>
      <c r="R184" s="142"/>
    </row>
    <row r="185" spans="1:18" ht="13.5" customHeight="1" x14ac:dyDescent="0.2">
      <c r="B185" s="126"/>
      <c r="C185" s="127"/>
      <c r="D185" s="27"/>
      <c r="E185" s="21"/>
      <c r="F185" s="22" t="s">
        <v>235</v>
      </c>
      <c r="G185" s="22" t="s">
        <v>236</v>
      </c>
      <c r="H185" s="22" t="s">
        <v>237</v>
      </c>
      <c r="I185" s="22" t="s">
        <v>238</v>
      </c>
      <c r="J185" s="23" t="s">
        <v>239</v>
      </c>
      <c r="K185" s="23" t="s">
        <v>240</v>
      </c>
      <c r="L185" s="132" t="s">
        <v>241</v>
      </c>
      <c r="M185" s="25"/>
      <c r="N185" s="25"/>
      <c r="O185" s="118"/>
      <c r="P185" s="118"/>
      <c r="Q185" s="142"/>
      <c r="R185" s="142"/>
    </row>
    <row r="186" spans="1:18" ht="13.5" customHeight="1" x14ac:dyDescent="0.2">
      <c r="B186" s="126"/>
      <c r="C186" s="127"/>
      <c r="D186" s="27"/>
      <c r="E186" s="21"/>
      <c r="F186" s="26"/>
      <c r="G186" s="26"/>
      <c r="H186" s="26"/>
      <c r="I186" s="26"/>
      <c r="J186" s="27"/>
      <c r="K186" s="27"/>
      <c r="L186" s="133" t="s">
        <v>242</v>
      </c>
      <c r="M186" s="25"/>
      <c r="N186" s="25"/>
      <c r="O186" s="115"/>
      <c r="P186" s="118"/>
      <c r="Q186" s="142"/>
      <c r="R186" s="142"/>
    </row>
    <row r="187" spans="1:18" ht="43.5" customHeight="1" x14ac:dyDescent="0.2">
      <c r="B187" s="134"/>
      <c r="C187" s="135"/>
      <c r="D187" s="32"/>
      <c r="E187" s="30"/>
      <c r="F187" s="31"/>
      <c r="G187" s="31"/>
      <c r="H187" s="31"/>
      <c r="I187" s="31"/>
      <c r="J187" s="32"/>
      <c r="K187" s="32"/>
      <c r="L187" s="136"/>
      <c r="M187" s="34"/>
      <c r="N187" s="34"/>
      <c r="O187" s="115"/>
      <c r="P187" s="115"/>
      <c r="Q187" s="142"/>
      <c r="R187" s="142"/>
    </row>
    <row r="188" spans="1:18" ht="17.25" customHeight="1" x14ac:dyDescent="0.2">
      <c r="B188" s="36" t="s">
        <v>243</v>
      </c>
      <c r="C188" s="37"/>
      <c r="D188" s="38">
        <f>D191+D194+D197+D200+D203+D206</f>
        <v>427</v>
      </c>
      <c r="E188" s="138">
        <f>E191+E194+E197+E200+E203+E206</f>
        <v>190</v>
      </c>
      <c r="F188" s="139">
        <f t="shared" ref="F188:N188" si="808">F191+F194+F197+F200+F203+F206</f>
        <v>9</v>
      </c>
      <c r="G188" s="139">
        <f t="shared" si="808"/>
        <v>91</v>
      </c>
      <c r="H188" s="139">
        <f t="shared" si="808"/>
        <v>53</v>
      </c>
      <c r="I188" s="139">
        <f t="shared" si="808"/>
        <v>4</v>
      </c>
      <c r="J188" s="38">
        <f t="shared" si="808"/>
        <v>11</v>
      </c>
      <c r="K188" s="191">
        <f t="shared" si="808"/>
        <v>22</v>
      </c>
      <c r="L188" s="192">
        <f t="shared" si="808"/>
        <v>68</v>
      </c>
      <c r="M188" s="141">
        <f t="shared" si="808"/>
        <v>175</v>
      </c>
      <c r="N188" s="141">
        <f t="shared" si="808"/>
        <v>62</v>
      </c>
      <c r="O188" s="118">
        <f>E188+M188+N188</f>
        <v>427</v>
      </c>
      <c r="P188" s="118">
        <f>SUM(F188:K188)</f>
        <v>190</v>
      </c>
      <c r="Q188" s="142">
        <f>O188-D188</f>
        <v>0</v>
      </c>
      <c r="R188" s="142">
        <f>P188-E188</f>
        <v>0</v>
      </c>
    </row>
    <row r="189" spans="1:18" ht="17.25" customHeight="1" x14ac:dyDescent="0.2">
      <c r="B189" s="44"/>
      <c r="C189" s="45"/>
      <c r="D189" s="46"/>
      <c r="E189" s="143">
        <f>E188/D188</f>
        <v>0.44496487119437939</v>
      </c>
      <c r="F189" s="144">
        <f>F188/D188</f>
        <v>2.1077283372365339E-2</v>
      </c>
      <c r="G189" s="144">
        <f>G188/D188</f>
        <v>0.21311475409836064</v>
      </c>
      <c r="H189" s="144">
        <f>H188/D188</f>
        <v>0.12412177985948478</v>
      </c>
      <c r="I189" s="144">
        <f>I188/D188</f>
        <v>9.3676814988290398E-3</v>
      </c>
      <c r="J189" s="145">
        <f>J188/D188</f>
        <v>2.576112412177986E-2</v>
      </c>
      <c r="K189" s="193">
        <f>K188/D188</f>
        <v>5.1522248243559721E-2</v>
      </c>
      <c r="L189" s="194">
        <f>L188/D188</f>
        <v>0.15925058548009369</v>
      </c>
      <c r="M189" s="147">
        <f>M188/D188</f>
        <v>0.4098360655737705</v>
      </c>
      <c r="N189" s="147">
        <f>N188/D188</f>
        <v>0.14519906323185011</v>
      </c>
      <c r="O189" s="115">
        <f>E189+M189+N189</f>
        <v>1</v>
      </c>
      <c r="P189" s="118"/>
      <c r="Q189" s="142">
        <f>1-O189</f>
        <v>0</v>
      </c>
      <c r="R189" s="142"/>
    </row>
    <row r="190" spans="1:18" ht="17.25" customHeight="1" thickBot="1" x14ac:dyDescent="0.25">
      <c r="B190" s="52"/>
      <c r="C190" s="53"/>
      <c r="D190" s="54"/>
      <c r="E190" s="148"/>
      <c r="F190" s="149">
        <f>F188/E188</f>
        <v>4.736842105263158E-2</v>
      </c>
      <c r="G190" s="149">
        <f>G188/E188</f>
        <v>0.47894736842105262</v>
      </c>
      <c r="H190" s="149">
        <f>H188/E188</f>
        <v>0.27894736842105261</v>
      </c>
      <c r="I190" s="149">
        <f>I188/E188</f>
        <v>2.1052631578947368E-2</v>
      </c>
      <c r="J190" s="150">
        <f>J188/E188</f>
        <v>5.7894736842105263E-2</v>
      </c>
      <c r="K190" s="195">
        <f>K188/E188</f>
        <v>0.11578947368421053</v>
      </c>
      <c r="L190" s="196">
        <f>L188/E188</f>
        <v>0.35789473684210527</v>
      </c>
      <c r="M190" s="153"/>
      <c r="N190" s="153"/>
      <c r="O190" s="115">
        <f>SUM(F190:K190)</f>
        <v>0.99999999999999989</v>
      </c>
      <c r="P190" s="115"/>
      <c r="Q190" s="142">
        <f>1-O190</f>
        <v>0</v>
      </c>
      <c r="R190" s="142"/>
    </row>
    <row r="191" spans="1:18" ht="17.25" customHeight="1" thickTop="1" x14ac:dyDescent="0.2">
      <c r="B191" s="59" t="s">
        <v>199</v>
      </c>
      <c r="C191" s="60" t="s">
        <v>244</v>
      </c>
      <c r="D191" s="61">
        <v>49</v>
      </c>
      <c r="E191" s="201">
        <f>SUM(F191:K191)</f>
        <v>20</v>
      </c>
      <c r="F191" s="155">
        <v>0</v>
      </c>
      <c r="G191" s="155">
        <v>13</v>
      </c>
      <c r="H191" s="155">
        <v>4</v>
      </c>
      <c r="I191" s="155">
        <v>0</v>
      </c>
      <c r="J191" s="156">
        <v>0</v>
      </c>
      <c r="K191" s="156">
        <v>3</v>
      </c>
      <c r="L191" s="157">
        <f>H191+I191+J191</f>
        <v>4</v>
      </c>
      <c r="M191" s="158">
        <v>22</v>
      </c>
      <c r="N191" s="158">
        <f>D191-E191-M191</f>
        <v>7</v>
      </c>
      <c r="O191" s="118">
        <f t="shared" ref="O191:O192" si="809">E191+M191+N191</f>
        <v>49</v>
      </c>
      <c r="P191" s="118">
        <f t="shared" ref="P191" si="810">SUM(F191:K191)</f>
        <v>20</v>
      </c>
      <c r="Q191" s="142">
        <f>O191-D191</f>
        <v>0</v>
      </c>
      <c r="R191" s="142">
        <f t="shared" ref="R191" si="811">P191-E191</f>
        <v>0</v>
      </c>
    </row>
    <row r="192" spans="1:18" ht="17.25" customHeight="1" x14ac:dyDescent="0.2">
      <c r="B192" s="66"/>
      <c r="C192" s="67"/>
      <c r="D192" s="68"/>
      <c r="E192" s="143">
        <f>E191/D191</f>
        <v>0.40816326530612246</v>
      </c>
      <c r="F192" s="144">
        <f>F191/D191</f>
        <v>0</v>
      </c>
      <c r="G192" s="144">
        <f>G191/D191</f>
        <v>0.26530612244897961</v>
      </c>
      <c r="H192" s="144">
        <f>H191/D191</f>
        <v>8.1632653061224483E-2</v>
      </c>
      <c r="I192" s="144">
        <f>I191/D191</f>
        <v>0</v>
      </c>
      <c r="J192" s="145">
        <f>J191/D191</f>
        <v>0</v>
      </c>
      <c r="K192" s="145">
        <f>K191/D191</f>
        <v>6.1224489795918366E-2</v>
      </c>
      <c r="L192" s="146">
        <f>L191/D191</f>
        <v>8.1632653061224483E-2</v>
      </c>
      <c r="M192" s="147">
        <f>M191/D191</f>
        <v>0.44897959183673469</v>
      </c>
      <c r="N192" s="147">
        <f>N191/D191</f>
        <v>0.14285714285714285</v>
      </c>
      <c r="O192" s="115">
        <f t="shared" si="809"/>
        <v>1</v>
      </c>
      <c r="P192" s="118"/>
      <c r="Q192" s="142">
        <f t="shared" ref="Q192:Q193" si="812">1-O192</f>
        <v>0</v>
      </c>
      <c r="R192" s="142"/>
    </row>
    <row r="193" spans="2:18" ht="17.25" customHeight="1" x14ac:dyDescent="0.2">
      <c r="B193" s="66"/>
      <c r="C193" s="69"/>
      <c r="D193" s="70"/>
      <c r="E193" s="159"/>
      <c r="F193" s="149">
        <f>F191/E191</f>
        <v>0</v>
      </c>
      <c r="G193" s="149">
        <f>G191/E191</f>
        <v>0.65</v>
      </c>
      <c r="H193" s="149">
        <f>H191/E191</f>
        <v>0.2</v>
      </c>
      <c r="I193" s="149">
        <f>I191/E191</f>
        <v>0</v>
      </c>
      <c r="J193" s="150">
        <f>J191/E191</f>
        <v>0</v>
      </c>
      <c r="K193" s="150">
        <f>K191/E191</f>
        <v>0.15</v>
      </c>
      <c r="L193" s="152">
        <f>L191/E191</f>
        <v>0.2</v>
      </c>
      <c r="M193" s="153"/>
      <c r="N193" s="153"/>
      <c r="O193" s="115">
        <f t="shared" ref="O193" si="813">SUM(F193:K193)</f>
        <v>1</v>
      </c>
      <c r="P193" s="115"/>
      <c r="Q193" s="142">
        <f t="shared" si="812"/>
        <v>0</v>
      </c>
      <c r="R193" s="142"/>
    </row>
    <row r="194" spans="2:18" ht="17.25" customHeight="1" x14ac:dyDescent="0.2">
      <c r="B194" s="66"/>
      <c r="C194" s="75" t="s">
        <v>245</v>
      </c>
      <c r="D194" s="76">
        <v>87</v>
      </c>
      <c r="E194" s="138">
        <f>SUM(F194:K194)</f>
        <v>40</v>
      </c>
      <c r="F194" s="139">
        <v>1</v>
      </c>
      <c r="G194" s="139">
        <v>21</v>
      </c>
      <c r="H194" s="139">
        <v>12</v>
      </c>
      <c r="I194" s="139">
        <v>1</v>
      </c>
      <c r="J194" s="38">
        <v>2</v>
      </c>
      <c r="K194" s="38">
        <v>3</v>
      </c>
      <c r="L194" s="140">
        <f t="shared" ref="L194" si="814">H194+I194+J194</f>
        <v>15</v>
      </c>
      <c r="M194" s="141">
        <v>36</v>
      </c>
      <c r="N194" s="141">
        <f>D194-E194-M194</f>
        <v>11</v>
      </c>
      <c r="O194" s="118">
        <f t="shared" ref="O194:O195" si="815">E194+M194+N194</f>
        <v>87</v>
      </c>
      <c r="P194" s="118">
        <f t="shared" ref="P194" si="816">SUM(F194:K194)</f>
        <v>40</v>
      </c>
      <c r="Q194" s="142">
        <f t="shared" ref="Q194:R194" si="817">O194-D194</f>
        <v>0</v>
      </c>
      <c r="R194" s="142">
        <f t="shared" si="817"/>
        <v>0</v>
      </c>
    </row>
    <row r="195" spans="2:18" ht="17.25" customHeight="1" x14ac:dyDescent="0.2">
      <c r="B195" s="66"/>
      <c r="C195" s="67"/>
      <c r="D195" s="68"/>
      <c r="E195" s="143">
        <f t="shared" ref="E195" si="818">E194/D194</f>
        <v>0.45977011494252873</v>
      </c>
      <c r="F195" s="144">
        <f t="shared" ref="F195" si="819">F194/D194</f>
        <v>1.1494252873563218E-2</v>
      </c>
      <c r="G195" s="144">
        <f t="shared" ref="G195" si="820">G194/D194</f>
        <v>0.2413793103448276</v>
      </c>
      <c r="H195" s="144">
        <f t="shared" ref="H195" si="821">H194/D194</f>
        <v>0.13793103448275862</v>
      </c>
      <c r="I195" s="144">
        <f t="shared" ref="I195" si="822">I194/D194</f>
        <v>1.1494252873563218E-2</v>
      </c>
      <c r="J195" s="145">
        <f t="shared" ref="J195" si="823">J194/D194</f>
        <v>2.2988505747126436E-2</v>
      </c>
      <c r="K195" s="145">
        <f t="shared" ref="K195" si="824">K194/D194</f>
        <v>3.4482758620689655E-2</v>
      </c>
      <c r="L195" s="146">
        <f t="shared" ref="L195" si="825">L194/D194</f>
        <v>0.17241379310344829</v>
      </c>
      <c r="M195" s="147">
        <f t="shared" ref="M195" si="826">M194/D194</f>
        <v>0.41379310344827586</v>
      </c>
      <c r="N195" s="147">
        <f t="shared" ref="N195" si="827">N194/D194</f>
        <v>0.12643678160919541</v>
      </c>
      <c r="O195" s="115">
        <f t="shared" si="815"/>
        <v>1</v>
      </c>
      <c r="P195" s="118"/>
      <c r="Q195" s="142">
        <f t="shared" ref="Q195:Q196" si="828">1-O195</f>
        <v>0</v>
      </c>
      <c r="R195" s="142"/>
    </row>
    <row r="196" spans="2:18" ht="17.25" customHeight="1" x14ac:dyDescent="0.2">
      <c r="B196" s="66"/>
      <c r="C196" s="69"/>
      <c r="D196" s="80"/>
      <c r="E196" s="159"/>
      <c r="F196" s="149">
        <f t="shared" ref="F196" si="829">F194/E194</f>
        <v>2.5000000000000001E-2</v>
      </c>
      <c r="G196" s="149">
        <f t="shared" ref="G196" si="830">G194/E194</f>
        <v>0.52500000000000002</v>
      </c>
      <c r="H196" s="149">
        <f t="shared" ref="H196" si="831">H194/E194</f>
        <v>0.3</v>
      </c>
      <c r="I196" s="149">
        <f t="shared" ref="I196" si="832">I194/E194</f>
        <v>2.5000000000000001E-2</v>
      </c>
      <c r="J196" s="150">
        <f t="shared" ref="J196" si="833">J194/E194</f>
        <v>0.05</v>
      </c>
      <c r="K196" s="150">
        <f t="shared" ref="K196" si="834">K194/E194</f>
        <v>7.4999999999999997E-2</v>
      </c>
      <c r="L196" s="152">
        <f t="shared" ref="L196" si="835">L194/E194</f>
        <v>0.375</v>
      </c>
      <c r="M196" s="153"/>
      <c r="N196" s="153"/>
      <c r="O196" s="115">
        <f t="shared" ref="O196" si="836">SUM(F196:K196)</f>
        <v>1.0000000000000002</v>
      </c>
      <c r="P196" s="115"/>
      <c r="Q196" s="142">
        <f t="shared" si="828"/>
        <v>0</v>
      </c>
      <c r="R196" s="142"/>
    </row>
    <row r="197" spans="2:18" ht="17.25" customHeight="1" x14ac:dyDescent="0.2">
      <c r="B197" s="66"/>
      <c r="C197" s="22" t="s">
        <v>202</v>
      </c>
      <c r="D197" s="81">
        <v>25</v>
      </c>
      <c r="E197" s="138">
        <f t="shared" ref="E197" si="837">SUM(F197:K197)</f>
        <v>13</v>
      </c>
      <c r="F197" s="139">
        <v>1</v>
      </c>
      <c r="G197" s="139">
        <v>7</v>
      </c>
      <c r="H197" s="139">
        <v>4</v>
      </c>
      <c r="I197" s="139">
        <v>0</v>
      </c>
      <c r="J197" s="38">
        <v>1</v>
      </c>
      <c r="K197" s="38">
        <v>0</v>
      </c>
      <c r="L197" s="140">
        <f t="shared" ref="L197" si="838">H197+I197+J197</f>
        <v>5</v>
      </c>
      <c r="M197" s="141">
        <v>10</v>
      </c>
      <c r="N197" s="141">
        <f>D197-E197-M197</f>
        <v>2</v>
      </c>
      <c r="O197" s="118">
        <f>E197+M197+N197</f>
        <v>25</v>
      </c>
      <c r="P197" s="118">
        <f t="shared" ref="P197" si="839">SUM(F197:K197)</f>
        <v>13</v>
      </c>
      <c r="Q197" s="142">
        <f t="shared" ref="Q197:R197" si="840">O197-D197</f>
        <v>0</v>
      </c>
      <c r="R197" s="142">
        <f t="shared" si="840"/>
        <v>0</v>
      </c>
    </row>
    <row r="198" spans="2:18" ht="17.25" customHeight="1" x14ac:dyDescent="0.2">
      <c r="B198" s="66"/>
      <c r="C198" s="26"/>
      <c r="D198" s="68"/>
      <c r="E198" s="143">
        <f t="shared" ref="E198" si="841">E197/D197</f>
        <v>0.52</v>
      </c>
      <c r="F198" s="144">
        <f t="shared" ref="F198" si="842">F197/D197</f>
        <v>0.04</v>
      </c>
      <c r="G198" s="144">
        <f t="shared" ref="G198" si="843">G197/D197</f>
        <v>0.28000000000000003</v>
      </c>
      <c r="H198" s="144">
        <f t="shared" ref="H198" si="844">H197/D197</f>
        <v>0.16</v>
      </c>
      <c r="I198" s="144">
        <f t="shared" ref="I198" si="845">I197/D197</f>
        <v>0</v>
      </c>
      <c r="J198" s="145">
        <f t="shared" ref="J198" si="846">J197/D197</f>
        <v>0.04</v>
      </c>
      <c r="K198" s="145">
        <f t="shared" ref="K198" si="847">K197/D197</f>
        <v>0</v>
      </c>
      <c r="L198" s="146">
        <f t="shared" ref="L198" si="848">L197/D197</f>
        <v>0.2</v>
      </c>
      <c r="M198" s="147">
        <f t="shared" ref="M198" si="849">M197/D197</f>
        <v>0.4</v>
      </c>
      <c r="N198" s="147">
        <f t="shared" ref="N198" si="850">N197/D197</f>
        <v>0.08</v>
      </c>
      <c r="O198" s="115">
        <f t="shared" ref="O198" si="851">E198+M198+N198</f>
        <v>1</v>
      </c>
      <c r="P198" s="118"/>
      <c r="Q198" s="142">
        <f t="shared" ref="Q198:Q199" si="852">1-O198</f>
        <v>0</v>
      </c>
      <c r="R198" s="142"/>
    </row>
    <row r="199" spans="2:18" ht="17.25" customHeight="1" x14ac:dyDescent="0.2">
      <c r="B199" s="66"/>
      <c r="C199" s="26"/>
      <c r="D199" s="80"/>
      <c r="E199" s="159"/>
      <c r="F199" s="149">
        <f t="shared" ref="F199" si="853">F197/E197</f>
        <v>7.6923076923076927E-2</v>
      </c>
      <c r="G199" s="149">
        <f t="shared" ref="G199" si="854">G197/E197</f>
        <v>0.53846153846153844</v>
      </c>
      <c r="H199" s="149">
        <f t="shared" ref="H199" si="855">H197/E197</f>
        <v>0.30769230769230771</v>
      </c>
      <c r="I199" s="149">
        <f t="shared" ref="I199" si="856">I197/E197</f>
        <v>0</v>
      </c>
      <c r="J199" s="150">
        <f t="shared" ref="J199" si="857">J197/E197</f>
        <v>7.6923076923076927E-2</v>
      </c>
      <c r="K199" s="150">
        <f t="shared" ref="K199" si="858">K197/E197</f>
        <v>0</v>
      </c>
      <c r="L199" s="152">
        <f t="shared" ref="L199" si="859">L197/E197</f>
        <v>0.38461538461538464</v>
      </c>
      <c r="M199" s="153"/>
      <c r="N199" s="153"/>
      <c r="O199" s="115">
        <f t="shared" ref="O199" si="860">SUM(F199:K199)</f>
        <v>1</v>
      </c>
      <c r="P199" s="115"/>
      <c r="Q199" s="142">
        <f t="shared" si="852"/>
        <v>0</v>
      </c>
      <c r="R199" s="142"/>
    </row>
    <row r="200" spans="2:18" ht="17.25" customHeight="1" x14ac:dyDescent="0.2">
      <c r="B200" s="66"/>
      <c r="C200" s="75" t="s">
        <v>246</v>
      </c>
      <c r="D200" s="81">
        <v>82</v>
      </c>
      <c r="E200" s="138">
        <f t="shared" ref="E200" si="861">SUM(F200:K200)</f>
        <v>28</v>
      </c>
      <c r="F200" s="139">
        <v>5</v>
      </c>
      <c r="G200" s="139">
        <v>10</v>
      </c>
      <c r="H200" s="139">
        <v>7</v>
      </c>
      <c r="I200" s="139">
        <v>0</v>
      </c>
      <c r="J200" s="38">
        <v>2</v>
      </c>
      <c r="K200" s="38">
        <v>4</v>
      </c>
      <c r="L200" s="140">
        <f t="shared" ref="L200" si="862">H200+I200+J200</f>
        <v>9</v>
      </c>
      <c r="M200" s="141">
        <v>40</v>
      </c>
      <c r="N200" s="141">
        <f>D200-E200-M200</f>
        <v>14</v>
      </c>
      <c r="O200" s="118">
        <f t="shared" ref="O200:O201" si="863">E200+M200+N200</f>
        <v>82</v>
      </c>
      <c r="P200" s="118">
        <f t="shared" ref="P200" si="864">SUM(F200:K200)</f>
        <v>28</v>
      </c>
      <c r="Q200" s="142">
        <f t="shared" ref="Q200:R200" si="865">O200-D200</f>
        <v>0</v>
      </c>
      <c r="R200" s="142">
        <f t="shared" si="865"/>
        <v>0</v>
      </c>
    </row>
    <row r="201" spans="2:18" ht="17.25" customHeight="1" x14ac:dyDescent="0.2">
      <c r="B201" s="66"/>
      <c r="C201" s="67"/>
      <c r="D201" s="68"/>
      <c r="E201" s="143">
        <f t="shared" ref="E201" si="866">E200/D200</f>
        <v>0.34146341463414637</v>
      </c>
      <c r="F201" s="144">
        <f t="shared" ref="F201" si="867">F200/D200</f>
        <v>6.097560975609756E-2</v>
      </c>
      <c r="G201" s="144">
        <f t="shared" ref="G201" si="868">G200/D200</f>
        <v>0.12195121951219512</v>
      </c>
      <c r="H201" s="144">
        <f t="shared" ref="H201" si="869">H200/D200</f>
        <v>8.5365853658536592E-2</v>
      </c>
      <c r="I201" s="144">
        <f t="shared" ref="I201" si="870">I200/D200</f>
        <v>0</v>
      </c>
      <c r="J201" s="145">
        <f t="shared" ref="J201" si="871">J200/D200</f>
        <v>2.4390243902439025E-2</v>
      </c>
      <c r="K201" s="145">
        <f t="shared" ref="K201" si="872">K200/D200</f>
        <v>4.878048780487805E-2</v>
      </c>
      <c r="L201" s="146">
        <f t="shared" ref="L201" si="873">L200/D200</f>
        <v>0.10975609756097561</v>
      </c>
      <c r="M201" s="147">
        <f t="shared" ref="M201" si="874">M200/D200</f>
        <v>0.48780487804878048</v>
      </c>
      <c r="N201" s="147">
        <f t="shared" ref="N201" si="875">N200/D200</f>
        <v>0.17073170731707318</v>
      </c>
      <c r="O201" s="115">
        <f t="shared" si="863"/>
        <v>1</v>
      </c>
      <c r="P201" s="118"/>
      <c r="Q201" s="142">
        <f t="shared" ref="Q201:Q202" si="876">1-O201</f>
        <v>0</v>
      </c>
      <c r="R201" s="142"/>
    </row>
    <row r="202" spans="2:18" ht="17.25" customHeight="1" x14ac:dyDescent="0.2">
      <c r="B202" s="66"/>
      <c r="C202" s="69"/>
      <c r="D202" s="80"/>
      <c r="E202" s="159"/>
      <c r="F202" s="149">
        <f t="shared" ref="F202" si="877">F200/E200</f>
        <v>0.17857142857142858</v>
      </c>
      <c r="G202" s="149">
        <f t="shared" ref="G202" si="878">G200/E200</f>
        <v>0.35714285714285715</v>
      </c>
      <c r="H202" s="149">
        <f t="shared" ref="H202" si="879">H200/E200</f>
        <v>0.25</v>
      </c>
      <c r="I202" s="149">
        <f t="shared" ref="I202" si="880">I200/E200</f>
        <v>0</v>
      </c>
      <c r="J202" s="150">
        <f t="shared" ref="J202" si="881">J200/E200</f>
        <v>7.1428571428571425E-2</v>
      </c>
      <c r="K202" s="150">
        <f t="shared" ref="K202" si="882">K200/E200</f>
        <v>0.14285714285714285</v>
      </c>
      <c r="L202" s="152">
        <f t="shared" ref="L202" si="883">L200/E200</f>
        <v>0.32142857142857145</v>
      </c>
      <c r="M202" s="153"/>
      <c r="N202" s="153"/>
      <c r="O202" s="115">
        <f t="shared" ref="O202" si="884">SUM(F202:K202)</f>
        <v>1</v>
      </c>
      <c r="P202" s="115"/>
      <c r="Q202" s="142">
        <f t="shared" si="876"/>
        <v>0</v>
      </c>
      <c r="R202" s="142"/>
    </row>
    <row r="203" spans="2:18" ht="17.25" customHeight="1" x14ac:dyDescent="0.2">
      <c r="B203" s="66"/>
      <c r="C203" s="75" t="s">
        <v>247</v>
      </c>
      <c r="D203" s="81">
        <v>8</v>
      </c>
      <c r="E203" s="138">
        <f t="shared" ref="E203" si="885">SUM(F203:K203)</f>
        <v>5</v>
      </c>
      <c r="F203" s="139">
        <v>0</v>
      </c>
      <c r="G203" s="139">
        <v>1</v>
      </c>
      <c r="H203" s="139">
        <v>2</v>
      </c>
      <c r="I203" s="139">
        <v>1</v>
      </c>
      <c r="J203" s="38">
        <v>0</v>
      </c>
      <c r="K203" s="38">
        <v>1</v>
      </c>
      <c r="L203" s="140">
        <f t="shared" ref="L203" si="886">H203+I203+J203</f>
        <v>3</v>
      </c>
      <c r="M203" s="141">
        <v>2</v>
      </c>
      <c r="N203" s="141">
        <f>D203-E203-M203</f>
        <v>1</v>
      </c>
      <c r="O203" s="118">
        <f t="shared" ref="O203:O204" si="887">E203+M203+N203</f>
        <v>8</v>
      </c>
      <c r="P203" s="118">
        <f t="shared" ref="P203" si="888">SUM(F203:K203)</f>
        <v>5</v>
      </c>
      <c r="Q203" s="142">
        <f t="shared" ref="Q203:R203" si="889">O203-D203</f>
        <v>0</v>
      </c>
      <c r="R203" s="142">
        <f t="shared" si="889"/>
        <v>0</v>
      </c>
    </row>
    <row r="204" spans="2:18" ht="17.25" customHeight="1" x14ac:dyDescent="0.2">
      <c r="B204" s="66"/>
      <c r="C204" s="67"/>
      <c r="D204" s="68"/>
      <c r="E204" s="143">
        <f t="shared" ref="E204" si="890">E203/D203</f>
        <v>0.625</v>
      </c>
      <c r="F204" s="144">
        <f t="shared" ref="F204" si="891">F203/D203</f>
        <v>0</v>
      </c>
      <c r="G204" s="144">
        <f t="shared" ref="G204" si="892">G203/D203</f>
        <v>0.125</v>
      </c>
      <c r="H204" s="144">
        <f t="shared" ref="H204" si="893">H203/D203</f>
        <v>0.25</v>
      </c>
      <c r="I204" s="144">
        <f t="shared" ref="I204" si="894">I203/D203</f>
        <v>0.125</v>
      </c>
      <c r="J204" s="145">
        <f t="shared" ref="J204" si="895">J203/D203</f>
        <v>0</v>
      </c>
      <c r="K204" s="145">
        <f t="shared" ref="K204" si="896">K203/D203</f>
        <v>0.125</v>
      </c>
      <c r="L204" s="146">
        <f t="shared" ref="L204" si="897">L203/D203</f>
        <v>0.375</v>
      </c>
      <c r="M204" s="147">
        <f t="shared" ref="M204" si="898">M203/D203</f>
        <v>0.25</v>
      </c>
      <c r="N204" s="147">
        <f t="shared" ref="N204" si="899">N203/D203</f>
        <v>0.125</v>
      </c>
      <c r="O204" s="115">
        <f t="shared" si="887"/>
        <v>1</v>
      </c>
      <c r="P204" s="118"/>
      <c r="Q204" s="142">
        <f t="shared" ref="Q204:Q205" si="900">1-O204</f>
        <v>0</v>
      </c>
      <c r="R204" s="142"/>
    </row>
    <row r="205" spans="2:18" ht="17.25" customHeight="1" x14ac:dyDescent="0.2">
      <c r="B205" s="66"/>
      <c r="C205" s="69"/>
      <c r="D205" s="80"/>
      <c r="E205" s="159"/>
      <c r="F205" s="149">
        <f t="shared" ref="F205" si="901">F203/E203</f>
        <v>0</v>
      </c>
      <c r="G205" s="149">
        <f t="shared" ref="G205" si="902">G203/E203</f>
        <v>0.2</v>
      </c>
      <c r="H205" s="149">
        <f t="shared" ref="H205" si="903">H203/E203</f>
        <v>0.4</v>
      </c>
      <c r="I205" s="149">
        <f t="shared" ref="I205" si="904">I203/E203</f>
        <v>0.2</v>
      </c>
      <c r="J205" s="150">
        <f t="shared" ref="J205" si="905">J203/E203</f>
        <v>0</v>
      </c>
      <c r="K205" s="150">
        <f t="shared" ref="K205" si="906">K203/E203</f>
        <v>0.2</v>
      </c>
      <c r="L205" s="152">
        <f t="shared" ref="L205" si="907">L203/E203</f>
        <v>0.6</v>
      </c>
      <c r="M205" s="153"/>
      <c r="N205" s="153"/>
      <c r="O205" s="115">
        <f t="shared" ref="O205" si="908">SUM(F205:K205)</f>
        <v>1</v>
      </c>
      <c r="P205" s="115"/>
      <c r="Q205" s="142">
        <f t="shared" si="900"/>
        <v>0</v>
      </c>
      <c r="R205" s="142"/>
    </row>
    <row r="206" spans="2:18" ht="17.25" customHeight="1" x14ac:dyDescent="0.2">
      <c r="B206" s="66"/>
      <c r="C206" s="75" t="s">
        <v>248</v>
      </c>
      <c r="D206" s="81">
        <v>176</v>
      </c>
      <c r="E206" s="138">
        <f t="shared" ref="E206" si="909">SUM(F206:K206)</f>
        <v>84</v>
      </c>
      <c r="F206" s="139">
        <v>2</v>
      </c>
      <c r="G206" s="139">
        <v>39</v>
      </c>
      <c r="H206" s="139">
        <v>24</v>
      </c>
      <c r="I206" s="139">
        <v>2</v>
      </c>
      <c r="J206" s="38">
        <v>6</v>
      </c>
      <c r="K206" s="38">
        <v>11</v>
      </c>
      <c r="L206" s="140">
        <f t="shared" ref="L206" si="910">H206+I206+J206</f>
        <v>32</v>
      </c>
      <c r="M206" s="141">
        <v>65</v>
      </c>
      <c r="N206" s="141">
        <f>D206-E206-M206</f>
        <v>27</v>
      </c>
      <c r="O206" s="118">
        <f t="shared" ref="O206:O207" si="911">E206+M206+N206</f>
        <v>176</v>
      </c>
      <c r="P206" s="118">
        <f t="shared" ref="P206" si="912">SUM(F206:K206)</f>
        <v>84</v>
      </c>
      <c r="Q206" s="142">
        <f t="shared" ref="Q206:R206" si="913">O206-D206</f>
        <v>0</v>
      </c>
      <c r="R206" s="142">
        <f t="shared" si="913"/>
        <v>0</v>
      </c>
    </row>
    <row r="207" spans="2:18" ht="17.25" customHeight="1" x14ac:dyDescent="0.2">
      <c r="B207" s="66"/>
      <c r="C207" s="67"/>
      <c r="D207" s="68"/>
      <c r="E207" s="143">
        <f t="shared" ref="E207" si="914">E206/D206</f>
        <v>0.47727272727272729</v>
      </c>
      <c r="F207" s="144">
        <f t="shared" ref="F207" si="915">F206/D206</f>
        <v>1.1363636363636364E-2</v>
      </c>
      <c r="G207" s="144">
        <f t="shared" ref="G207" si="916">G206/D206</f>
        <v>0.22159090909090909</v>
      </c>
      <c r="H207" s="144">
        <f t="shared" ref="H207" si="917">H206/D206</f>
        <v>0.13636363636363635</v>
      </c>
      <c r="I207" s="144">
        <f t="shared" ref="I207" si="918">I206/D206</f>
        <v>1.1363636363636364E-2</v>
      </c>
      <c r="J207" s="145">
        <f t="shared" ref="J207" si="919">J206/D206</f>
        <v>3.4090909090909088E-2</v>
      </c>
      <c r="K207" s="145">
        <f t="shared" ref="K207" si="920">K206/D206</f>
        <v>6.25E-2</v>
      </c>
      <c r="L207" s="146">
        <f t="shared" ref="L207" si="921">L206/D206</f>
        <v>0.18181818181818182</v>
      </c>
      <c r="M207" s="147">
        <f t="shared" ref="M207" si="922">M206/D206</f>
        <v>0.36931818181818182</v>
      </c>
      <c r="N207" s="147">
        <f t="shared" ref="N207" si="923">N206/D206</f>
        <v>0.15340909090909091</v>
      </c>
      <c r="O207" s="115">
        <f t="shared" si="911"/>
        <v>1</v>
      </c>
      <c r="P207" s="118"/>
      <c r="Q207" s="142">
        <f t="shared" ref="Q207:Q208" si="924">1-O207</f>
        <v>0</v>
      </c>
      <c r="R207" s="142"/>
    </row>
    <row r="208" spans="2:18" ht="17.25" customHeight="1" thickBot="1" x14ac:dyDescent="0.25">
      <c r="B208" s="83"/>
      <c r="C208" s="69"/>
      <c r="D208" s="85"/>
      <c r="E208" s="159"/>
      <c r="F208" s="149">
        <f t="shared" ref="F208" si="925">F206/E206</f>
        <v>2.3809523809523808E-2</v>
      </c>
      <c r="G208" s="149">
        <f t="shared" ref="G208" si="926">G206/E206</f>
        <v>0.4642857142857143</v>
      </c>
      <c r="H208" s="149">
        <f t="shared" ref="H208" si="927">H206/E206</f>
        <v>0.2857142857142857</v>
      </c>
      <c r="I208" s="149">
        <f t="shared" ref="I208" si="928">I206/E206</f>
        <v>2.3809523809523808E-2</v>
      </c>
      <c r="J208" s="150">
        <f t="shared" ref="J208" si="929">J206/E206</f>
        <v>7.1428571428571425E-2</v>
      </c>
      <c r="K208" s="150">
        <f t="shared" ref="K208" si="930">K206/E206</f>
        <v>0.13095238095238096</v>
      </c>
      <c r="L208" s="152">
        <f t="shared" ref="L208" si="931">L206/E206</f>
        <v>0.38095238095238093</v>
      </c>
      <c r="M208" s="153"/>
      <c r="N208" s="153"/>
      <c r="O208" s="115">
        <f t="shared" ref="O208" si="932">SUM(F208:K208)</f>
        <v>1</v>
      </c>
      <c r="P208" s="115"/>
      <c r="Q208" s="142">
        <f t="shared" si="924"/>
        <v>0</v>
      </c>
      <c r="R208" s="142"/>
    </row>
    <row r="209" spans="2:34" ht="17.25" customHeight="1" thickTop="1" x14ac:dyDescent="0.2">
      <c r="B209" s="59" t="s">
        <v>206</v>
      </c>
      <c r="C209" s="60" t="s">
        <v>207</v>
      </c>
      <c r="D209" s="81">
        <v>106</v>
      </c>
      <c r="E209" s="154">
        <f t="shared" ref="E209" si="933">SUM(F209:K209)</f>
        <v>24</v>
      </c>
      <c r="F209" s="155">
        <v>4</v>
      </c>
      <c r="G209" s="155">
        <v>11</v>
      </c>
      <c r="H209" s="155">
        <v>1</v>
      </c>
      <c r="I209" s="155">
        <v>1</v>
      </c>
      <c r="J209" s="156">
        <v>3</v>
      </c>
      <c r="K209" s="156">
        <v>4</v>
      </c>
      <c r="L209" s="157">
        <f t="shared" ref="L209" si="934">H209+I209+J209</f>
        <v>5</v>
      </c>
      <c r="M209" s="158">
        <v>56</v>
      </c>
      <c r="N209" s="158">
        <f>D209-E209-M209</f>
        <v>26</v>
      </c>
      <c r="O209" s="118">
        <f>E209+M209+N209</f>
        <v>106</v>
      </c>
      <c r="P209" s="118">
        <f t="shared" ref="P209" si="935">SUM(F209:K209)</f>
        <v>24</v>
      </c>
      <c r="Q209" s="142">
        <f t="shared" ref="Q209:R209" si="936">O209-D209</f>
        <v>0</v>
      </c>
      <c r="R209" s="142">
        <f t="shared" si="936"/>
        <v>0</v>
      </c>
    </row>
    <row r="210" spans="2:34" ht="17.25" customHeight="1" x14ac:dyDescent="0.2">
      <c r="B210" s="66"/>
      <c r="C210" s="67"/>
      <c r="D210" s="68"/>
      <c r="E210" s="143">
        <f t="shared" ref="E210" si="937">E209/D209</f>
        <v>0.22641509433962265</v>
      </c>
      <c r="F210" s="144">
        <f t="shared" ref="F210" si="938">F209/D209</f>
        <v>3.7735849056603772E-2</v>
      </c>
      <c r="G210" s="144">
        <f t="shared" ref="G210" si="939">G209/D209</f>
        <v>0.10377358490566038</v>
      </c>
      <c r="H210" s="144">
        <f t="shared" ref="H210" si="940">H209/D209</f>
        <v>9.433962264150943E-3</v>
      </c>
      <c r="I210" s="144">
        <f t="shared" ref="I210" si="941">I209/D209</f>
        <v>9.433962264150943E-3</v>
      </c>
      <c r="J210" s="145">
        <f t="shared" ref="J210" si="942">J209/D209</f>
        <v>2.8301886792452831E-2</v>
      </c>
      <c r="K210" s="145">
        <f t="shared" ref="K210" si="943">K209/D209</f>
        <v>3.7735849056603772E-2</v>
      </c>
      <c r="L210" s="146">
        <f t="shared" ref="L210" si="944">L209/D209</f>
        <v>4.716981132075472E-2</v>
      </c>
      <c r="M210" s="147">
        <f t="shared" ref="M210" si="945">M209/D209</f>
        <v>0.52830188679245282</v>
      </c>
      <c r="N210" s="147">
        <f t="shared" ref="N210" si="946">N209/D209</f>
        <v>0.24528301886792453</v>
      </c>
      <c r="O210" s="115">
        <f t="shared" ref="O210" si="947">E210+M210+N210</f>
        <v>1</v>
      </c>
      <c r="P210" s="118"/>
      <c r="Q210" s="142">
        <f t="shared" ref="Q210:Q211" si="948">1-O210</f>
        <v>0</v>
      </c>
      <c r="R210" s="142"/>
    </row>
    <row r="211" spans="2:34" ht="17.25" customHeight="1" x14ac:dyDescent="0.2">
      <c r="B211" s="66"/>
      <c r="C211" s="69"/>
      <c r="D211" s="80"/>
      <c r="E211" s="159"/>
      <c r="F211" s="160">
        <f t="shared" ref="F211" si="949">F209/E209</f>
        <v>0.16666666666666666</v>
      </c>
      <c r="G211" s="160">
        <f t="shared" ref="G211" si="950">G209/E209</f>
        <v>0.45833333333333331</v>
      </c>
      <c r="H211" s="160">
        <f t="shared" ref="H211" si="951">H209/E209</f>
        <v>4.1666666666666664E-2</v>
      </c>
      <c r="I211" s="160">
        <f t="shared" ref="I211" si="952">I209/E209</f>
        <v>4.1666666666666664E-2</v>
      </c>
      <c r="J211" s="161">
        <f t="shared" ref="J211" si="953">J209/E209</f>
        <v>0.125</v>
      </c>
      <c r="K211" s="161">
        <f t="shared" ref="K211" si="954">K209/E209</f>
        <v>0.16666666666666666</v>
      </c>
      <c r="L211" s="162">
        <f t="shared" ref="L211" si="955">L209/E209</f>
        <v>0.20833333333333334</v>
      </c>
      <c r="M211" s="163"/>
      <c r="N211" s="163"/>
      <c r="O211" s="115">
        <f t="shared" ref="O211" si="956">SUM(F211:K211)</f>
        <v>0.99999999999999989</v>
      </c>
      <c r="P211" s="115"/>
      <c r="Q211" s="142">
        <f t="shared" si="948"/>
        <v>0</v>
      </c>
      <c r="R211" s="142"/>
    </row>
    <row r="212" spans="2:34" ht="17.25" customHeight="1" x14ac:dyDescent="0.2">
      <c r="B212" s="66"/>
      <c r="C212" s="75" t="s">
        <v>208</v>
      </c>
      <c r="D212" s="81">
        <v>171</v>
      </c>
      <c r="E212" s="138">
        <f t="shared" ref="E212" si="957">SUM(F212:K212)</f>
        <v>68</v>
      </c>
      <c r="F212" s="139">
        <v>1</v>
      </c>
      <c r="G212" s="139">
        <v>34</v>
      </c>
      <c r="H212" s="139">
        <v>20</v>
      </c>
      <c r="I212" s="139">
        <v>1</v>
      </c>
      <c r="J212" s="38">
        <v>4</v>
      </c>
      <c r="K212" s="38">
        <v>8</v>
      </c>
      <c r="L212" s="140">
        <f t="shared" ref="L212" si="958">H212+I212+J212</f>
        <v>25</v>
      </c>
      <c r="M212" s="141">
        <v>81</v>
      </c>
      <c r="N212" s="141">
        <f>D212-E212-M212</f>
        <v>22</v>
      </c>
      <c r="O212" s="118">
        <f t="shared" ref="O212:O213" si="959">E212+M212+N212</f>
        <v>171</v>
      </c>
      <c r="P212" s="118">
        <f t="shared" ref="P212" si="960">SUM(F212:K212)</f>
        <v>68</v>
      </c>
      <c r="Q212" s="142">
        <f t="shared" ref="Q212:R212" si="961">O212-D212</f>
        <v>0</v>
      </c>
      <c r="R212" s="142">
        <f t="shared" si="961"/>
        <v>0</v>
      </c>
    </row>
    <row r="213" spans="2:34" ht="17.25" customHeight="1" x14ac:dyDescent="0.2">
      <c r="B213" s="66"/>
      <c r="C213" s="67"/>
      <c r="D213" s="68"/>
      <c r="E213" s="143">
        <f t="shared" ref="E213" si="962">E212/D212</f>
        <v>0.39766081871345027</v>
      </c>
      <c r="F213" s="144">
        <f t="shared" ref="F213" si="963">F212/D212</f>
        <v>5.8479532163742687E-3</v>
      </c>
      <c r="G213" s="144">
        <f t="shared" ref="G213" si="964">G212/D212</f>
        <v>0.19883040935672514</v>
      </c>
      <c r="H213" s="144">
        <f t="shared" ref="H213" si="965">H212/D212</f>
        <v>0.11695906432748537</v>
      </c>
      <c r="I213" s="144">
        <f t="shared" ref="I213" si="966">I212/D212</f>
        <v>5.8479532163742687E-3</v>
      </c>
      <c r="J213" s="145">
        <f t="shared" ref="J213" si="967">J212/D212</f>
        <v>2.3391812865497075E-2</v>
      </c>
      <c r="K213" s="145">
        <f t="shared" ref="K213" si="968">K212/D212</f>
        <v>4.6783625730994149E-2</v>
      </c>
      <c r="L213" s="146">
        <f t="shared" ref="L213" si="969">L212/D212</f>
        <v>0.14619883040935672</v>
      </c>
      <c r="M213" s="147">
        <f t="shared" ref="M213" si="970">M212/D212</f>
        <v>0.47368421052631576</v>
      </c>
      <c r="N213" s="147">
        <f t="shared" ref="N213" si="971">N212/D212</f>
        <v>0.12865497076023391</v>
      </c>
      <c r="O213" s="115">
        <f t="shared" si="959"/>
        <v>0.99999999999999989</v>
      </c>
      <c r="P213" s="118"/>
      <c r="Q213" s="142">
        <f t="shared" ref="Q213:Q214" si="972">1-O213</f>
        <v>0</v>
      </c>
      <c r="R213" s="142"/>
    </row>
    <row r="214" spans="2:34" ht="17.25" customHeight="1" x14ac:dyDescent="0.2">
      <c r="B214" s="66"/>
      <c r="C214" s="69"/>
      <c r="D214" s="80"/>
      <c r="E214" s="159"/>
      <c r="F214" s="160">
        <f t="shared" ref="F214" si="973">F212/E212</f>
        <v>1.4705882352941176E-2</v>
      </c>
      <c r="G214" s="160">
        <f t="shared" ref="G214" si="974">G212/E212</f>
        <v>0.5</v>
      </c>
      <c r="H214" s="160">
        <f t="shared" ref="H214" si="975">H212/E212</f>
        <v>0.29411764705882354</v>
      </c>
      <c r="I214" s="160">
        <f t="shared" ref="I214" si="976">I212/E212</f>
        <v>1.4705882352941176E-2</v>
      </c>
      <c r="J214" s="161">
        <f t="shared" ref="J214" si="977">J212/E212</f>
        <v>5.8823529411764705E-2</v>
      </c>
      <c r="K214" s="161">
        <f t="shared" ref="K214" si="978">K212/E212</f>
        <v>0.11764705882352941</v>
      </c>
      <c r="L214" s="162">
        <f t="shared" ref="L214" si="979">L212/E212</f>
        <v>0.36764705882352944</v>
      </c>
      <c r="M214" s="163"/>
      <c r="N214" s="163"/>
      <c r="O214" s="115">
        <f>SUM(F214:K214)</f>
        <v>1</v>
      </c>
      <c r="P214" s="115"/>
      <c r="Q214" s="142">
        <f t="shared" si="972"/>
        <v>0</v>
      </c>
      <c r="R214" s="142"/>
    </row>
    <row r="215" spans="2:34" ht="17.25" customHeight="1" x14ac:dyDescent="0.2">
      <c r="B215" s="66"/>
      <c r="C215" s="75" t="s">
        <v>209</v>
      </c>
      <c r="D215" s="81">
        <v>49</v>
      </c>
      <c r="E215" s="138">
        <f t="shared" ref="E215" si="980">SUM(F215:K215)</f>
        <v>24</v>
      </c>
      <c r="F215" s="139">
        <v>1</v>
      </c>
      <c r="G215" s="139">
        <v>11</v>
      </c>
      <c r="H215" s="139">
        <v>6</v>
      </c>
      <c r="I215" s="139">
        <v>0</v>
      </c>
      <c r="J215" s="38">
        <v>2</v>
      </c>
      <c r="K215" s="38">
        <v>4</v>
      </c>
      <c r="L215" s="140">
        <f t="shared" ref="L215" si="981">H215+I215+J215</f>
        <v>8</v>
      </c>
      <c r="M215" s="141">
        <v>18</v>
      </c>
      <c r="N215" s="141">
        <f>D215-E215-M215</f>
        <v>7</v>
      </c>
      <c r="O215" s="118">
        <f t="shared" ref="O215:O216" si="982">E215+M215+N215</f>
        <v>49</v>
      </c>
      <c r="P215" s="118">
        <f t="shared" ref="P215" si="983">SUM(F215:K215)</f>
        <v>24</v>
      </c>
      <c r="Q215" s="142">
        <f t="shared" ref="Q215:R215" si="984">O215-D215</f>
        <v>0</v>
      </c>
      <c r="R215" s="142">
        <f t="shared" si="984"/>
        <v>0</v>
      </c>
    </row>
    <row r="216" spans="2:34" ht="17.25" customHeight="1" x14ac:dyDescent="0.2">
      <c r="B216" s="66"/>
      <c r="C216" s="67"/>
      <c r="D216" s="68"/>
      <c r="E216" s="143">
        <f t="shared" ref="E216" si="985">E215/D215</f>
        <v>0.48979591836734693</v>
      </c>
      <c r="F216" s="144">
        <f t="shared" ref="F216" si="986">F215/D215</f>
        <v>2.0408163265306121E-2</v>
      </c>
      <c r="G216" s="144">
        <f t="shared" ref="G216" si="987">G215/D215</f>
        <v>0.22448979591836735</v>
      </c>
      <c r="H216" s="144">
        <f t="shared" ref="H216" si="988">H215/D215</f>
        <v>0.12244897959183673</v>
      </c>
      <c r="I216" s="144">
        <f t="shared" ref="I216" si="989">I215/D215</f>
        <v>0</v>
      </c>
      <c r="J216" s="145">
        <f t="shared" ref="J216" si="990">J215/D215</f>
        <v>4.0816326530612242E-2</v>
      </c>
      <c r="K216" s="145">
        <f t="shared" ref="K216" si="991">K215/D215</f>
        <v>8.1632653061224483E-2</v>
      </c>
      <c r="L216" s="146">
        <f t="shared" ref="L216" si="992">L215/D215</f>
        <v>0.16326530612244897</v>
      </c>
      <c r="M216" s="147">
        <f t="shared" ref="M216" si="993">M215/D215</f>
        <v>0.36734693877551022</v>
      </c>
      <c r="N216" s="147">
        <f t="shared" ref="N216" si="994">N215/D215</f>
        <v>0.14285714285714285</v>
      </c>
      <c r="O216" s="115">
        <f t="shared" si="982"/>
        <v>1</v>
      </c>
      <c r="P216" s="118"/>
      <c r="Q216" s="142">
        <f t="shared" ref="Q216:Q217" si="995">1-O216</f>
        <v>0</v>
      </c>
      <c r="R216" s="142"/>
    </row>
    <row r="217" spans="2:34" ht="17.25" customHeight="1" x14ac:dyDescent="0.2">
      <c r="B217" s="66"/>
      <c r="C217" s="69"/>
      <c r="D217" s="80"/>
      <c r="E217" s="159"/>
      <c r="F217" s="160">
        <f t="shared" ref="F217" si="996">F215/E215</f>
        <v>4.1666666666666664E-2</v>
      </c>
      <c r="G217" s="160">
        <f t="shared" ref="G217" si="997">G215/E215</f>
        <v>0.45833333333333331</v>
      </c>
      <c r="H217" s="160">
        <f t="shared" ref="H217" si="998">H215/E215</f>
        <v>0.25</v>
      </c>
      <c r="I217" s="160">
        <f t="shared" ref="I217" si="999">I215/E215</f>
        <v>0</v>
      </c>
      <c r="J217" s="161">
        <f t="shared" ref="J217" si="1000">J215/E215</f>
        <v>8.3333333333333329E-2</v>
      </c>
      <c r="K217" s="161">
        <f t="shared" ref="K217" si="1001">K215/E215</f>
        <v>0.16666666666666666</v>
      </c>
      <c r="L217" s="162">
        <f t="shared" ref="L217" si="1002">L215/E215</f>
        <v>0.33333333333333331</v>
      </c>
      <c r="M217" s="163"/>
      <c r="N217" s="163"/>
      <c r="O217" s="115">
        <f t="shared" ref="O217" si="1003">SUM(F217:K217)</f>
        <v>1</v>
      </c>
      <c r="P217" s="115"/>
      <c r="Q217" s="142">
        <f t="shared" si="995"/>
        <v>0</v>
      </c>
      <c r="R217" s="142"/>
    </row>
    <row r="218" spans="2:34" ht="17.25" customHeight="1" x14ac:dyDescent="0.2">
      <c r="B218" s="66"/>
      <c r="C218" s="75" t="s">
        <v>210</v>
      </c>
      <c r="D218" s="81">
        <v>38</v>
      </c>
      <c r="E218" s="138">
        <f t="shared" ref="E218" si="1004">SUM(F218:K218)</f>
        <v>21</v>
      </c>
      <c r="F218" s="139">
        <v>1</v>
      </c>
      <c r="G218" s="139">
        <v>10</v>
      </c>
      <c r="H218" s="139">
        <v>7</v>
      </c>
      <c r="I218" s="139">
        <v>0</v>
      </c>
      <c r="J218" s="38">
        <v>1</v>
      </c>
      <c r="K218" s="38">
        <v>2</v>
      </c>
      <c r="L218" s="140">
        <f t="shared" ref="L218" si="1005">H218+I218+J218</f>
        <v>8</v>
      </c>
      <c r="M218" s="141">
        <v>15</v>
      </c>
      <c r="N218" s="141">
        <f>D218-E218-M218</f>
        <v>2</v>
      </c>
      <c r="O218" s="118">
        <f t="shared" ref="O218:O219" si="1006">E218+M218+N218</f>
        <v>38</v>
      </c>
      <c r="P218" s="118">
        <f t="shared" ref="P218" si="1007">SUM(F218:K218)</f>
        <v>21</v>
      </c>
      <c r="Q218" s="142">
        <f t="shared" ref="Q218:R218" si="1008">O218-D218</f>
        <v>0</v>
      </c>
      <c r="R218" s="142">
        <f t="shared" si="1008"/>
        <v>0</v>
      </c>
    </row>
    <row r="219" spans="2:34" ht="17.25" customHeight="1" x14ac:dyDescent="0.2">
      <c r="B219" s="66"/>
      <c r="C219" s="67"/>
      <c r="D219" s="68"/>
      <c r="E219" s="143">
        <f t="shared" ref="E219" si="1009">E218/D218</f>
        <v>0.55263157894736847</v>
      </c>
      <c r="F219" s="144">
        <f t="shared" ref="F219" si="1010">F218/D218</f>
        <v>2.6315789473684209E-2</v>
      </c>
      <c r="G219" s="144">
        <f t="shared" ref="G219" si="1011">G218/D218</f>
        <v>0.26315789473684209</v>
      </c>
      <c r="H219" s="144">
        <f t="shared" ref="H219" si="1012">H218/D218</f>
        <v>0.18421052631578946</v>
      </c>
      <c r="I219" s="144">
        <f t="shared" ref="I219" si="1013">I218/D218</f>
        <v>0</v>
      </c>
      <c r="J219" s="145">
        <f t="shared" ref="J219" si="1014">J218/D218</f>
        <v>2.6315789473684209E-2</v>
      </c>
      <c r="K219" s="145">
        <f t="shared" ref="K219" si="1015">K218/D218</f>
        <v>5.2631578947368418E-2</v>
      </c>
      <c r="L219" s="146">
        <f t="shared" ref="L219" si="1016">L218/D218</f>
        <v>0.21052631578947367</v>
      </c>
      <c r="M219" s="147">
        <f t="shared" ref="M219" si="1017">M218/D218</f>
        <v>0.39473684210526316</v>
      </c>
      <c r="N219" s="147">
        <f t="shared" ref="N219" si="1018">N218/D218</f>
        <v>5.2631578947368418E-2</v>
      </c>
      <c r="O219" s="115">
        <f t="shared" si="1006"/>
        <v>1</v>
      </c>
      <c r="P219" s="118"/>
      <c r="Q219" s="142">
        <f t="shared" ref="Q219:Q220" si="1019">1-O219</f>
        <v>0</v>
      </c>
      <c r="R219" s="142"/>
    </row>
    <row r="220" spans="2:34" ht="17.25" customHeight="1" x14ac:dyDescent="0.2">
      <c r="B220" s="66"/>
      <c r="C220" s="69"/>
      <c r="D220" s="80"/>
      <c r="E220" s="159"/>
      <c r="F220" s="160">
        <f t="shared" ref="F220" si="1020">F218/E218</f>
        <v>4.7619047619047616E-2</v>
      </c>
      <c r="G220" s="160">
        <f t="shared" ref="G220" si="1021">G218/E218</f>
        <v>0.47619047619047616</v>
      </c>
      <c r="H220" s="160">
        <f t="shared" ref="H220" si="1022">H218/E218</f>
        <v>0.33333333333333331</v>
      </c>
      <c r="I220" s="160">
        <f t="shared" ref="I220" si="1023">I218/E218</f>
        <v>0</v>
      </c>
      <c r="J220" s="161">
        <f t="shared" ref="J220" si="1024">J218/E218</f>
        <v>4.7619047619047616E-2</v>
      </c>
      <c r="K220" s="161">
        <f t="shared" ref="K220" si="1025">K218/E218</f>
        <v>9.5238095238095233E-2</v>
      </c>
      <c r="L220" s="162">
        <f t="shared" ref="L220" si="1026">L218/E218</f>
        <v>0.38095238095238093</v>
      </c>
      <c r="M220" s="163"/>
      <c r="N220" s="163"/>
      <c r="O220" s="115">
        <f t="shared" ref="O220" si="1027">SUM(F220:K220)</f>
        <v>0.99999999999999989</v>
      </c>
      <c r="P220" s="115"/>
      <c r="Q220" s="142">
        <f t="shared" si="1019"/>
        <v>0</v>
      </c>
      <c r="R220" s="142"/>
      <c r="T220" s="113" t="s">
        <v>216</v>
      </c>
      <c r="X220" s="113">
        <f>D224+D221+D218+D215+D212+D209</f>
        <v>427</v>
      </c>
      <c r="Y220" s="113">
        <f t="shared" ref="Y220:AH220" si="1028">E224+E221+E218+E215+E212+E209</f>
        <v>190</v>
      </c>
      <c r="Z220" s="113">
        <f t="shared" si="1028"/>
        <v>9</v>
      </c>
      <c r="AA220" s="113">
        <f t="shared" si="1028"/>
        <v>91</v>
      </c>
      <c r="AB220" s="113">
        <f t="shared" si="1028"/>
        <v>53</v>
      </c>
      <c r="AC220" s="113">
        <f t="shared" si="1028"/>
        <v>4</v>
      </c>
      <c r="AD220" s="113">
        <f t="shared" si="1028"/>
        <v>11</v>
      </c>
      <c r="AE220" s="113">
        <f t="shared" si="1028"/>
        <v>22</v>
      </c>
      <c r="AF220" s="113">
        <f t="shared" si="1028"/>
        <v>68</v>
      </c>
      <c r="AG220" s="113">
        <f t="shared" si="1028"/>
        <v>175</v>
      </c>
      <c r="AH220" s="113">
        <f t="shared" si="1028"/>
        <v>62</v>
      </c>
    </row>
    <row r="221" spans="2:34" ht="17.25" customHeight="1" x14ac:dyDescent="0.2">
      <c r="B221" s="66"/>
      <c r="C221" s="75" t="s">
        <v>211</v>
      </c>
      <c r="D221" s="81">
        <v>33</v>
      </c>
      <c r="E221" s="138">
        <f t="shared" ref="E221" si="1029">SUM(F221:K221)</f>
        <v>25</v>
      </c>
      <c r="F221" s="139">
        <v>2</v>
      </c>
      <c r="G221" s="139">
        <v>13</v>
      </c>
      <c r="H221" s="139">
        <v>9</v>
      </c>
      <c r="I221" s="139">
        <v>0</v>
      </c>
      <c r="J221" s="38">
        <v>0</v>
      </c>
      <c r="K221" s="38">
        <v>1</v>
      </c>
      <c r="L221" s="140">
        <f t="shared" ref="L221" si="1030">H221+I221+J221</f>
        <v>9</v>
      </c>
      <c r="M221" s="141">
        <v>4</v>
      </c>
      <c r="N221" s="141">
        <f>D221-E221-M221</f>
        <v>4</v>
      </c>
      <c r="O221" s="118">
        <f t="shared" ref="O221:O222" si="1031">E221+M221+N221</f>
        <v>33</v>
      </c>
      <c r="P221" s="118">
        <f t="shared" ref="P221" si="1032">SUM(F221:K221)</f>
        <v>25</v>
      </c>
      <c r="Q221" s="142">
        <f t="shared" ref="Q221:R221" si="1033">O221-D221</f>
        <v>0</v>
      </c>
      <c r="R221" s="142">
        <f t="shared" si="1033"/>
        <v>0</v>
      </c>
      <c r="T221" s="115" t="s">
        <v>217</v>
      </c>
      <c r="Y221" s="115">
        <f>Y220/X220</f>
        <v>0.44496487119437939</v>
      </c>
      <c r="Z221" s="115">
        <f>Z220/X220</f>
        <v>2.1077283372365339E-2</v>
      </c>
      <c r="AA221" s="115">
        <f>AA220/X220</f>
        <v>0.21311475409836064</v>
      </c>
      <c r="AB221" s="115">
        <f>AB220/X220</f>
        <v>0.12412177985948478</v>
      </c>
      <c r="AC221" s="115">
        <f>AC220/X220</f>
        <v>9.3676814988290398E-3</v>
      </c>
      <c r="AD221" s="115">
        <f>AD220/X220</f>
        <v>2.576112412177986E-2</v>
      </c>
      <c r="AE221" s="115">
        <f>AE220/X220</f>
        <v>5.1522248243559721E-2</v>
      </c>
      <c r="AF221" s="115">
        <f>AF220/X220</f>
        <v>0.15925058548009369</v>
      </c>
      <c r="AG221" s="115">
        <f>AG220/X220</f>
        <v>0.4098360655737705</v>
      </c>
      <c r="AH221" s="115">
        <f>AH220/X220</f>
        <v>0.14519906323185011</v>
      </c>
    </row>
    <row r="222" spans="2:34" ht="17.25" customHeight="1" x14ac:dyDescent="0.2">
      <c r="B222" s="66"/>
      <c r="C222" s="67"/>
      <c r="D222" s="68"/>
      <c r="E222" s="143">
        <f t="shared" ref="E222" si="1034">E221/D221</f>
        <v>0.75757575757575757</v>
      </c>
      <c r="F222" s="144">
        <f t="shared" ref="F222" si="1035">F221/D221</f>
        <v>6.0606060606060608E-2</v>
      </c>
      <c r="G222" s="144">
        <f t="shared" ref="G222" si="1036">G221/D221</f>
        <v>0.39393939393939392</v>
      </c>
      <c r="H222" s="144">
        <f t="shared" ref="H222" si="1037">H221/D221</f>
        <v>0.27272727272727271</v>
      </c>
      <c r="I222" s="144">
        <f t="shared" ref="I222" si="1038">I221/D221</f>
        <v>0</v>
      </c>
      <c r="J222" s="145">
        <f t="shared" ref="J222" si="1039">J221/D221</f>
        <v>0</v>
      </c>
      <c r="K222" s="145">
        <f t="shared" ref="K222" si="1040">K221/D221</f>
        <v>3.0303030303030304E-2</v>
      </c>
      <c r="L222" s="146">
        <f t="shared" ref="L222" si="1041">L221/D221</f>
        <v>0.27272727272727271</v>
      </c>
      <c r="M222" s="147">
        <f t="shared" ref="M222" si="1042">M221/D221</f>
        <v>0.12121212121212122</v>
      </c>
      <c r="N222" s="147">
        <f t="shared" ref="N222" si="1043">N221/D221</f>
        <v>0.12121212121212122</v>
      </c>
      <c r="O222" s="115">
        <f t="shared" si="1031"/>
        <v>1</v>
      </c>
      <c r="P222" s="118"/>
      <c r="Q222" s="142">
        <f t="shared" ref="Q222:Q223" si="1044">1-O222</f>
        <v>0</v>
      </c>
      <c r="R222" s="142"/>
      <c r="T222" s="115" t="s">
        <v>249</v>
      </c>
      <c r="Y222" s="115"/>
      <c r="Z222" s="115">
        <f>Z220/Y220</f>
        <v>4.736842105263158E-2</v>
      </c>
      <c r="AA222" s="115">
        <f>AA220/Y220</f>
        <v>0.47894736842105262</v>
      </c>
      <c r="AB222" s="115">
        <f>AB220/Y220</f>
        <v>0.27894736842105261</v>
      </c>
      <c r="AC222" s="115">
        <f>AC220/Y220</f>
        <v>2.1052631578947368E-2</v>
      </c>
      <c r="AD222" s="115">
        <f>AD220/Y220</f>
        <v>5.7894736842105263E-2</v>
      </c>
      <c r="AE222" s="115">
        <f>AE220/Y220</f>
        <v>0.11578947368421053</v>
      </c>
      <c r="AF222" s="115">
        <f>AF220/Y220</f>
        <v>0.35789473684210527</v>
      </c>
      <c r="AG222" s="115"/>
      <c r="AH222" s="115"/>
    </row>
    <row r="223" spans="2:34" ht="17.25" customHeight="1" x14ac:dyDescent="0.2">
      <c r="B223" s="66"/>
      <c r="C223" s="69"/>
      <c r="D223" s="80"/>
      <c r="E223" s="159"/>
      <c r="F223" s="160">
        <f t="shared" ref="F223" si="1045">F221/E221</f>
        <v>0.08</v>
      </c>
      <c r="G223" s="160">
        <f t="shared" ref="G223" si="1046">G221/E221</f>
        <v>0.52</v>
      </c>
      <c r="H223" s="160">
        <f t="shared" ref="H223" si="1047">H221/E221</f>
        <v>0.36</v>
      </c>
      <c r="I223" s="160">
        <f t="shared" ref="I223" si="1048">I221/E221</f>
        <v>0</v>
      </c>
      <c r="J223" s="161">
        <f t="shared" ref="J223" si="1049">J221/E221</f>
        <v>0</v>
      </c>
      <c r="K223" s="161">
        <f t="shared" ref="K223" si="1050">K221/E221</f>
        <v>0.04</v>
      </c>
      <c r="L223" s="162">
        <f t="shared" ref="L223" si="1051">L221/E221</f>
        <v>0.36</v>
      </c>
      <c r="M223" s="163"/>
      <c r="N223" s="163"/>
      <c r="O223" s="115">
        <f t="shared" ref="O223" si="1052">SUM(F223:K223)</f>
        <v>1</v>
      </c>
      <c r="P223" s="115"/>
      <c r="Q223" s="142">
        <f t="shared" si="1044"/>
        <v>0</v>
      </c>
      <c r="R223" s="142"/>
      <c r="T223" s="116"/>
    </row>
    <row r="224" spans="2:34" ht="17.25" customHeight="1" x14ac:dyDescent="0.2">
      <c r="B224" s="66"/>
      <c r="C224" s="75" t="s">
        <v>212</v>
      </c>
      <c r="D224" s="81">
        <v>30</v>
      </c>
      <c r="E224" s="138">
        <f>SUM(F224:K224)</f>
        <v>28</v>
      </c>
      <c r="F224" s="139">
        <v>0</v>
      </c>
      <c r="G224" s="139">
        <v>12</v>
      </c>
      <c r="H224" s="139">
        <v>10</v>
      </c>
      <c r="I224" s="139">
        <v>2</v>
      </c>
      <c r="J224" s="38">
        <v>1</v>
      </c>
      <c r="K224" s="38">
        <v>3</v>
      </c>
      <c r="L224" s="140">
        <f t="shared" ref="L224" si="1053">H224+I224+J224</f>
        <v>13</v>
      </c>
      <c r="M224" s="141">
        <v>1</v>
      </c>
      <c r="N224" s="141">
        <f>D224-E224-M224</f>
        <v>1</v>
      </c>
      <c r="O224" s="118">
        <f>E224+M224+N224</f>
        <v>30</v>
      </c>
      <c r="P224" s="118">
        <f>SUM(F224:K224)</f>
        <v>28</v>
      </c>
      <c r="Q224" s="142">
        <f t="shared" ref="Q224:R224" si="1054">O224-D224</f>
        <v>0</v>
      </c>
      <c r="R224" s="142">
        <f t="shared" si="1054"/>
        <v>0</v>
      </c>
      <c r="T224" s="113" t="s">
        <v>219</v>
      </c>
      <c r="X224" s="113">
        <f>D227+D224+D209</f>
        <v>427</v>
      </c>
      <c r="Y224" s="113">
        <f t="shared" ref="Y224:AH224" si="1055">E227+E224+E209</f>
        <v>190</v>
      </c>
      <c r="Z224" s="113">
        <f t="shared" si="1055"/>
        <v>9</v>
      </c>
      <c r="AA224" s="113">
        <f t="shared" si="1055"/>
        <v>91</v>
      </c>
      <c r="AB224" s="113">
        <f t="shared" si="1055"/>
        <v>53</v>
      </c>
      <c r="AC224" s="113">
        <f t="shared" si="1055"/>
        <v>4</v>
      </c>
      <c r="AD224" s="113">
        <f t="shared" si="1055"/>
        <v>11</v>
      </c>
      <c r="AE224" s="113">
        <f t="shared" si="1055"/>
        <v>22</v>
      </c>
      <c r="AF224" s="113">
        <f t="shared" si="1055"/>
        <v>68</v>
      </c>
      <c r="AG224" s="113">
        <f t="shared" si="1055"/>
        <v>175</v>
      </c>
      <c r="AH224" s="113">
        <f t="shared" si="1055"/>
        <v>62</v>
      </c>
    </row>
    <row r="225" spans="1:34" ht="17.25" customHeight="1" x14ac:dyDescent="0.2">
      <c r="B225" s="66"/>
      <c r="C225" s="67"/>
      <c r="D225" s="68"/>
      <c r="E225" s="143">
        <f t="shared" ref="E225" si="1056">E224/D224</f>
        <v>0.93333333333333335</v>
      </c>
      <c r="F225" s="144">
        <f t="shared" ref="F225" si="1057">F224/D224</f>
        <v>0</v>
      </c>
      <c r="G225" s="144">
        <f t="shared" ref="G225" si="1058">G224/D224</f>
        <v>0.4</v>
      </c>
      <c r="H225" s="144">
        <f t="shared" ref="H225" si="1059">H224/D224</f>
        <v>0.33333333333333331</v>
      </c>
      <c r="I225" s="144">
        <f t="shared" ref="I225" si="1060">I224/D224</f>
        <v>6.6666666666666666E-2</v>
      </c>
      <c r="J225" s="145">
        <f t="shared" ref="J225" si="1061">J224/D224</f>
        <v>3.3333333333333333E-2</v>
      </c>
      <c r="K225" s="145">
        <f t="shared" ref="K225" si="1062">K224/D224</f>
        <v>0.1</v>
      </c>
      <c r="L225" s="146">
        <f t="shared" ref="L225" si="1063">L224/D224</f>
        <v>0.43333333333333335</v>
      </c>
      <c r="M225" s="147">
        <f t="shared" ref="M225" si="1064">M224/D224</f>
        <v>3.3333333333333333E-2</v>
      </c>
      <c r="N225" s="147">
        <f t="shared" ref="N225" si="1065">N224/D224</f>
        <v>3.3333333333333333E-2</v>
      </c>
      <c r="O225" s="115">
        <f t="shared" ref="O225" si="1066">E225+M225+N225</f>
        <v>1</v>
      </c>
      <c r="P225" s="118"/>
      <c r="Q225" s="142">
        <f t="shared" ref="Q225:Q226" si="1067">1-O225</f>
        <v>0</v>
      </c>
      <c r="R225" s="142"/>
      <c r="X225" s="113">
        <f>D230+D212+D209</f>
        <v>427</v>
      </c>
      <c r="Y225" s="113">
        <f t="shared" ref="Y225:AH225" si="1068">E230+E212+E209</f>
        <v>190</v>
      </c>
      <c r="Z225" s="113">
        <f t="shared" si="1068"/>
        <v>9</v>
      </c>
      <c r="AA225" s="113">
        <f t="shared" si="1068"/>
        <v>91</v>
      </c>
      <c r="AB225" s="113">
        <f t="shared" si="1068"/>
        <v>53</v>
      </c>
      <c r="AC225" s="113">
        <f t="shared" si="1068"/>
        <v>4</v>
      </c>
      <c r="AD225" s="113">
        <f t="shared" si="1068"/>
        <v>11</v>
      </c>
      <c r="AE225" s="113">
        <f t="shared" si="1068"/>
        <v>22</v>
      </c>
      <c r="AF225" s="113">
        <f t="shared" si="1068"/>
        <v>68</v>
      </c>
      <c r="AG225" s="113">
        <f t="shared" si="1068"/>
        <v>175</v>
      </c>
      <c r="AH225" s="113">
        <f t="shared" si="1068"/>
        <v>62</v>
      </c>
    </row>
    <row r="226" spans="1:34" ht="17.25" customHeight="1" thickBot="1" x14ac:dyDescent="0.25">
      <c r="B226" s="66"/>
      <c r="C226" s="84"/>
      <c r="D226" s="85"/>
      <c r="E226" s="164"/>
      <c r="F226" s="165">
        <f t="shared" ref="F226" si="1069">F224/E224</f>
        <v>0</v>
      </c>
      <c r="G226" s="165">
        <f t="shared" ref="G226" si="1070">G224/E224</f>
        <v>0.42857142857142855</v>
      </c>
      <c r="H226" s="165">
        <f t="shared" ref="H226" si="1071">H224/E224</f>
        <v>0.35714285714285715</v>
      </c>
      <c r="I226" s="165">
        <f t="shared" ref="I226" si="1072">I224/E224</f>
        <v>7.1428571428571425E-2</v>
      </c>
      <c r="J226" s="151">
        <f t="shared" ref="J226" si="1073">J224/E224</f>
        <v>3.5714285714285712E-2</v>
      </c>
      <c r="K226" s="151">
        <f t="shared" ref="K226" si="1074">K224/E224</f>
        <v>0.10714285714285714</v>
      </c>
      <c r="L226" s="166">
        <f t="shared" ref="L226" si="1075">L224/E224</f>
        <v>0.4642857142857143</v>
      </c>
      <c r="M226" s="167"/>
      <c r="N226" s="167"/>
      <c r="O226" s="115">
        <f t="shared" ref="O226" si="1076">SUM(F226:K226)</f>
        <v>0.99999999999999989</v>
      </c>
      <c r="P226" s="115"/>
      <c r="Q226" s="142">
        <f t="shared" si="1067"/>
        <v>0</v>
      </c>
      <c r="R226" s="142"/>
    </row>
    <row r="227" spans="1:34" ht="17.25" customHeight="1" thickTop="1" x14ac:dyDescent="0.2">
      <c r="B227" s="66"/>
      <c r="C227" s="168" t="s">
        <v>250</v>
      </c>
      <c r="D227" s="169">
        <f>D212+D215+D218+D221</f>
        <v>291</v>
      </c>
      <c r="E227" s="138">
        <f t="shared" ref="E227:N227" si="1077">E212+E215+E218+E221</f>
        <v>138</v>
      </c>
      <c r="F227" s="139">
        <f t="shared" si="1077"/>
        <v>5</v>
      </c>
      <c r="G227" s="139">
        <f t="shared" si="1077"/>
        <v>68</v>
      </c>
      <c r="H227" s="139">
        <f t="shared" si="1077"/>
        <v>42</v>
      </c>
      <c r="I227" s="139">
        <f t="shared" si="1077"/>
        <v>1</v>
      </c>
      <c r="J227" s="38">
        <f t="shared" si="1077"/>
        <v>7</v>
      </c>
      <c r="K227" s="191">
        <f t="shared" si="1077"/>
        <v>15</v>
      </c>
      <c r="L227" s="192">
        <f t="shared" si="1077"/>
        <v>50</v>
      </c>
      <c r="M227" s="141">
        <f t="shared" si="1077"/>
        <v>118</v>
      </c>
      <c r="N227" s="141">
        <f t="shared" si="1077"/>
        <v>35</v>
      </c>
      <c r="O227" s="118">
        <f t="shared" ref="O227:O228" si="1078">E227+M227+N227</f>
        <v>291</v>
      </c>
      <c r="P227" s="118">
        <f t="shared" ref="P227" si="1079">SUM(F227:K227)</f>
        <v>138</v>
      </c>
      <c r="Q227" s="142">
        <f t="shared" ref="Q227:R227" si="1080">O227-D227</f>
        <v>0</v>
      </c>
      <c r="R227" s="142">
        <f t="shared" si="1080"/>
        <v>0</v>
      </c>
      <c r="T227" s="142" t="s">
        <v>220</v>
      </c>
      <c r="X227" s="170">
        <f t="shared" ref="X227:AH229" si="1081">X220-D188</f>
        <v>0</v>
      </c>
      <c r="Y227" s="170">
        <f t="shared" si="1081"/>
        <v>0</v>
      </c>
      <c r="Z227" s="170">
        <f t="shared" si="1081"/>
        <v>0</v>
      </c>
      <c r="AA227" s="170">
        <f t="shared" si="1081"/>
        <v>0</v>
      </c>
      <c r="AB227" s="170">
        <f t="shared" si="1081"/>
        <v>0</v>
      </c>
      <c r="AC227" s="170">
        <f t="shared" si="1081"/>
        <v>0</v>
      </c>
      <c r="AD227" s="170">
        <f t="shared" si="1081"/>
        <v>0</v>
      </c>
      <c r="AE227" s="170">
        <f t="shared" si="1081"/>
        <v>0</v>
      </c>
      <c r="AF227" s="170">
        <f t="shared" si="1081"/>
        <v>0</v>
      </c>
      <c r="AG227" s="170">
        <f t="shared" si="1081"/>
        <v>0</v>
      </c>
      <c r="AH227" s="170">
        <f t="shared" si="1081"/>
        <v>0</v>
      </c>
    </row>
    <row r="228" spans="1:34" ht="17.25" customHeight="1" x14ac:dyDescent="0.2">
      <c r="B228" s="66"/>
      <c r="C228" s="171" t="s">
        <v>251</v>
      </c>
      <c r="D228" s="172"/>
      <c r="E228" s="143">
        <f>E227/D227</f>
        <v>0.47422680412371132</v>
      </c>
      <c r="F228" s="144">
        <f>F227/D227</f>
        <v>1.7182130584192441E-2</v>
      </c>
      <c r="G228" s="144">
        <f>G227/D227</f>
        <v>0.23367697594501718</v>
      </c>
      <c r="H228" s="144">
        <f>H227/D227</f>
        <v>0.14432989690721648</v>
      </c>
      <c r="I228" s="144">
        <f>I227/D227</f>
        <v>3.4364261168384879E-3</v>
      </c>
      <c r="J228" s="145">
        <f>J227/D227</f>
        <v>2.4054982817869417E-2</v>
      </c>
      <c r="K228" s="193">
        <f>K227/D227</f>
        <v>5.1546391752577317E-2</v>
      </c>
      <c r="L228" s="194">
        <f>L227/D227</f>
        <v>0.1718213058419244</v>
      </c>
      <c r="M228" s="147">
        <f>M227/D227</f>
        <v>0.40549828178694158</v>
      </c>
      <c r="N228" s="147">
        <f>N227/D227</f>
        <v>0.12027491408934708</v>
      </c>
      <c r="O228" s="115">
        <f t="shared" si="1078"/>
        <v>1</v>
      </c>
      <c r="P228" s="118"/>
      <c r="Q228" s="142">
        <f t="shared" ref="Q228" si="1082">1-O228</f>
        <v>0</v>
      </c>
      <c r="R228" s="142"/>
      <c r="T228" s="116"/>
      <c r="X228" s="170"/>
      <c r="Y228" s="170">
        <f t="shared" si="1081"/>
        <v>0</v>
      </c>
      <c r="Z228" s="170">
        <f t="shared" si="1081"/>
        <v>0</v>
      </c>
      <c r="AA228" s="170">
        <f t="shared" si="1081"/>
        <v>0</v>
      </c>
      <c r="AB228" s="170">
        <f t="shared" si="1081"/>
        <v>0</v>
      </c>
      <c r="AC228" s="170">
        <f t="shared" si="1081"/>
        <v>0</v>
      </c>
      <c r="AD228" s="170">
        <f t="shared" si="1081"/>
        <v>0</v>
      </c>
      <c r="AE228" s="170">
        <f t="shared" si="1081"/>
        <v>0</v>
      </c>
      <c r="AF228" s="170">
        <f t="shared" si="1081"/>
        <v>0</v>
      </c>
      <c r="AG228" s="170">
        <f t="shared" si="1081"/>
        <v>0</v>
      </c>
      <c r="AH228" s="170">
        <f t="shared" si="1081"/>
        <v>0</v>
      </c>
    </row>
    <row r="229" spans="1:34" ht="17.25" customHeight="1" x14ac:dyDescent="0.2">
      <c r="B229" s="66"/>
      <c r="C229" s="173"/>
      <c r="D229" s="174"/>
      <c r="E229" s="159"/>
      <c r="F229" s="160">
        <f>F227/E227</f>
        <v>3.6231884057971016E-2</v>
      </c>
      <c r="G229" s="160">
        <f>G227/E227</f>
        <v>0.49275362318840582</v>
      </c>
      <c r="H229" s="160">
        <f>H227/E227</f>
        <v>0.30434782608695654</v>
      </c>
      <c r="I229" s="160">
        <f>I227/E227</f>
        <v>7.246376811594203E-3</v>
      </c>
      <c r="J229" s="161">
        <f>J227/E227</f>
        <v>5.0724637681159424E-2</v>
      </c>
      <c r="K229" s="197">
        <f>K227/E227</f>
        <v>0.10869565217391304</v>
      </c>
      <c r="L229" s="198">
        <f>L227/E227</f>
        <v>0.36231884057971014</v>
      </c>
      <c r="M229" s="163"/>
      <c r="N229" s="163"/>
      <c r="O229" s="115">
        <f>SUM(F229:K229)</f>
        <v>1</v>
      </c>
      <c r="P229" s="115"/>
      <c r="Q229" s="142">
        <f>1-O229</f>
        <v>0</v>
      </c>
      <c r="R229" s="142"/>
      <c r="T229" s="116"/>
      <c r="X229" s="170"/>
      <c r="Y229" s="170"/>
      <c r="Z229" s="170">
        <f t="shared" si="1081"/>
        <v>0</v>
      </c>
      <c r="AA229" s="170">
        <f t="shared" si="1081"/>
        <v>0</v>
      </c>
      <c r="AB229" s="170">
        <f t="shared" si="1081"/>
        <v>0</v>
      </c>
      <c r="AC229" s="170">
        <f t="shared" si="1081"/>
        <v>0</v>
      </c>
      <c r="AD229" s="170">
        <f t="shared" si="1081"/>
        <v>0</v>
      </c>
      <c r="AE229" s="170">
        <f t="shared" si="1081"/>
        <v>0</v>
      </c>
      <c r="AF229" s="170">
        <f t="shared" si="1081"/>
        <v>0</v>
      </c>
      <c r="AG229" s="170"/>
      <c r="AH229" s="170"/>
    </row>
    <row r="230" spans="1:34" ht="17.25" customHeight="1" x14ac:dyDescent="0.2">
      <c r="B230" s="66"/>
      <c r="C230" s="175" t="s">
        <v>250</v>
      </c>
      <c r="D230" s="176">
        <f>SUM(D215:D224)</f>
        <v>150</v>
      </c>
      <c r="E230" s="138">
        <f t="shared" ref="E230:N230" si="1083">E215+E218+E221+E224</f>
        <v>98</v>
      </c>
      <c r="F230" s="139">
        <f t="shared" si="1083"/>
        <v>4</v>
      </c>
      <c r="G230" s="139">
        <f t="shared" si="1083"/>
        <v>46</v>
      </c>
      <c r="H230" s="139">
        <f t="shared" si="1083"/>
        <v>32</v>
      </c>
      <c r="I230" s="139">
        <f t="shared" si="1083"/>
        <v>2</v>
      </c>
      <c r="J230" s="38">
        <f t="shared" si="1083"/>
        <v>4</v>
      </c>
      <c r="K230" s="191">
        <f t="shared" si="1083"/>
        <v>10</v>
      </c>
      <c r="L230" s="192">
        <f t="shared" si="1083"/>
        <v>38</v>
      </c>
      <c r="M230" s="141">
        <f t="shared" si="1083"/>
        <v>38</v>
      </c>
      <c r="N230" s="141">
        <f t="shared" si="1083"/>
        <v>14</v>
      </c>
      <c r="O230" s="118">
        <f t="shared" ref="O230:O231" si="1084">E230+M230+N230</f>
        <v>150</v>
      </c>
      <c r="P230" s="118">
        <f t="shared" ref="P230" si="1085">SUM(F230:K230)</f>
        <v>98</v>
      </c>
      <c r="Q230" s="142">
        <f t="shared" ref="Q230:R230" si="1086">O230-D230</f>
        <v>0</v>
      </c>
      <c r="R230" s="142">
        <f t="shared" si="1086"/>
        <v>0</v>
      </c>
      <c r="T230" s="116"/>
      <c r="X230" s="170"/>
      <c r="Y230" s="170"/>
      <c r="Z230" s="170"/>
      <c r="AA230" s="170"/>
      <c r="AB230" s="170"/>
      <c r="AC230" s="170"/>
      <c r="AD230" s="170"/>
      <c r="AE230" s="170"/>
      <c r="AF230" s="170"/>
      <c r="AG230" s="170"/>
      <c r="AH230" s="170"/>
    </row>
    <row r="231" spans="1:34" ht="17.25" customHeight="1" x14ac:dyDescent="0.2">
      <c r="B231" s="66"/>
      <c r="C231" s="171" t="s">
        <v>252</v>
      </c>
      <c r="D231" s="177"/>
      <c r="E231" s="143">
        <f>E230/D230</f>
        <v>0.65333333333333332</v>
      </c>
      <c r="F231" s="144">
        <f>F230/D230</f>
        <v>2.6666666666666668E-2</v>
      </c>
      <c r="G231" s="144">
        <f>G230/D230</f>
        <v>0.30666666666666664</v>
      </c>
      <c r="H231" s="144">
        <f>H230/D230</f>
        <v>0.21333333333333335</v>
      </c>
      <c r="I231" s="144">
        <f>I230/D230</f>
        <v>1.3333333333333334E-2</v>
      </c>
      <c r="J231" s="145">
        <f>J230/D230</f>
        <v>2.6666666666666668E-2</v>
      </c>
      <c r="K231" s="193">
        <f>K230/D230</f>
        <v>6.6666666666666666E-2</v>
      </c>
      <c r="L231" s="194">
        <f>L230/D230</f>
        <v>0.25333333333333335</v>
      </c>
      <c r="M231" s="147">
        <f>M230/D230</f>
        <v>0.25333333333333335</v>
      </c>
      <c r="N231" s="147">
        <f>N230/D230</f>
        <v>9.3333333333333338E-2</v>
      </c>
      <c r="O231" s="115">
        <f t="shared" si="1084"/>
        <v>1</v>
      </c>
      <c r="P231" s="118"/>
      <c r="Q231" s="142">
        <f t="shared" ref="Q231:Q232" si="1087">1-O231</f>
        <v>0</v>
      </c>
      <c r="R231" s="142"/>
      <c r="T231" s="116"/>
      <c r="X231" s="170">
        <f>X224-X220</f>
        <v>0</v>
      </c>
      <c r="Y231" s="170">
        <f t="shared" ref="Y231:AH231" si="1088">Y224-Y220</f>
        <v>0</v>
      </c>
      <c r="Z231" s="170">
        <f t="shared" si="1088"/>
        <v>0</v>
      </c>
      <c r="AA231" s="170">
        <f t="shared" si="1088"/>
        <v>0</v>
      </c>
      <c r="AB231" s="170">
        <f t="shared" si="1088"/>
        <v>0</v>
      </c>
      <c r="AC231" s="170">
        <f t="shared" si="1088"/>
        <v>0</v>
      </c>
      <c r="AD231" s="170">
        <f t="shared" si="1088"/>
        <v>0</v>
      </c>
      <c r="AE231" s="170">
        <f t="shared" si="1088"/>
        <v>0</v>
      </c>
      <c r="AF231" s="170">
        <f t="shared" si="1088"/>
        <v>0</v>
      </c>
      <c r="AG231" s="170">
        <f t="shared" si="1088"/>
        <v>0</v>
      </c>
      <c r="AH231" s="170">
        <f t="shared" si="1088"/>
        <v>0</v>
      </c>
    </row>
    <row r="232" spans="1:34" ht="17.25" customHeight="1" thickBot="1" x14ac:dyDescent="0.25">
      <c r="B232" s="100"/>
      <c r="C232" s="173"/>
      <c r="D232" s="174"/>
      <c r="E232" s="178"/>
      <c r="F232" s="179">
        <f>F230/E230</f>
        <v>4.0816326530612242E-2</v>
      </c>
      <c r="G232" s="179">
        <f>G230/E230</f>
        <v>0.46938775510204084</v>
      </c>
      <c r="H232" s="179">
        <f>H230/E230</f>
        <v>0.32653061224489793</v>
      </c>
      <c r="I232" s="179">
        <f>I230/E230</f>
        <v>2.0408163265306121E-2</v>
      </c>
      <c r="J232" s="180">
        <f>J230/E230</f>
        <v>4.0816326530612242E-2</v>
      </c>
      <c r="K232" s="199">
        <f>K230/E230</f>
        <v>0.10204081632653061</v>
      </c>
      <c r="L232" s="200">
        <f>L230/E230</f>
        <v>0.38775510204081631</v>
      </c>
      <c r="M232" s="182"/>
      <c r="N232" s="182"/>
      <c r="O232" s="115">
        <f t="shared" ref="O232" si="1089">SUM(F232:K232)</f>
        <v>1</v>
      </c>
      <c r="P232" s="115"/>
      <c r="Q232" s="142">
        <f t="shared" si="1087"/>
        <v>0</v>
      </c>
      <c r="R232" s="142"/>
      <c r="T232" s="116"/>
      <c r="X232" s="170">
        <f>X225-X220</f>
        <v>0</v>
      </c>
      <c r="Y232" s="170">
        <f t="shared" ref="Y232:AH232" si="1090">Y225-Y220</f>
        <v>0</v>
      </c>
      <c r="Z232" s="170">
        <f t="shared" si="1090"/>
        <v>0</v>
      </c>
      <c r="AA232" s="170">
        <f t="shared" si="1090"/>
        <v>0</v>
      </c>
      <c r="AB232" s="170">
        <f t="shared" si="1090"/>
        <v>0</v>
      </c>
      <c r="AC232" s="170">
        <f t="shared" si="1090"/>
        <v>0</v>
      </c>
      <c r="AD232" s="170">
        <f t="shared" si="1090"/>
        <v>0</v>
      </c>
      <c r="AE232" s="170">
        <f t="shared" si="1090"/>
        <v>0</v>
      </c>
      <c r="AF232" s="170">
        <f t="shared" si="1090"/>
        <v>0</v>
      </c>
      <c r="AG232" s="170">
        <f t="shared" si="1090"/>
        <v>0</v>
      </c>
      <c r="AH232" s="170">
        <f t="shared" si="1090"/>
        <v>0</v>
      </c>
    </row>
    <row r="233" spans="1:34" x14ac:dyDescent="0.2">
      <c r="B233" s="183"/>
      <c r="C233" s="106"/>
      <c r="D233" s="107"/>
      <c r="E233" s="184"/>
      <c r="F233" s="185"/>
      <c r="G233" s="185"/>
      <c r="H233" s="185"/>
      <c r="I233" s="186"/>
      <c r="J233" s="186"/>
      <c r="K233" s="186"/>
      <c r="L233" s="186"/>
      <c r="M233" s="186"/>
      <c r="N233" s="186"/>
      <c r="O233" s="118"/>
      <c r="P233" s="118"/>
      <c r="Q233" s="142"/>
      <c r="R233" s="142"/>
    </row>
    <row r="234" spans="1:34" ht="14.4" x14ac:dyDescent="0.2">
      <c r="B234" s="114" t="s">
        <v>259</v>
      </c>
      <c r="O234" s="115"/>
      <c r="P234" s="118"/>
      <c r="Q234" s="142"/>
      <c r="R234" s="142"/>
    </row>
    <row r="235" spans="1:34" ht="7.5" customHeight="1" x14ac:dyDescent="0.2">
      <c r="B235" s="113"/>
      <c r="O235" s="115"/>
      <c r="P235" s="115"/>
      <c r="Q235" s="142"/>
      <c r="R235" s="142"/>
    </row>
    <row r="236" spans="1:34" x14ac:dyDescent="0.2">
      <c r="A236" s="116"/>
      <c r="B236" s="113"/>
      <c r="J236" s="117" t="s">
        <v>178</v>
      </c>
      <c r="O236" s="118"/>
      <c r="P236" s="118"/>
      <c r="Q236" s="142"/>
      <c r="R236" s="142"/>
    </row>
    <row r="237" spans="1:34" x14ac:dyDescent="0.2">
      <c r="A237" s="116"/>
      <c r="B237" s="113"/>
      <c r="J237" s="117" t="s">
        <v>222</v>
      </c>
      <c r="O237" s="115"/>
      <c r="P237" s="118"/>
      <c r="Q237" s="142"/>
      <c r="R237" s="142"/>
    </row>
    <row r="238" spans="1:34" x14ac:dyDescent="0.2">
      <c r="A238" s="116"/>
      <c r="B238" s="113"/>
      <c r="J238" s="117" t="s">
        <v>223</v>
      </c>
      <c r="O238" s="115"/>
      <c r="P238" s="115"/>
      <c r="Q238" s="142"/>
      <c r="R238" s="142"/>
    </row>
    <row r="239" spans="1:34" ht="7.5" customHeight="1" x14ac:dyDescent="0.2">
      <c r="A239" s="116"/>
      <c r="B239" s="113"/>
      <c r="J239" s="119"/>
      <c r="O239" s="118"/>
      <c r="P239" s="118"/>
      <c r="Q239" s="142"/>
      <c r="R239" s="142"/>
    </row>
    <row r="240" spans="1:34" ht="13.8" thickBot="1" x14ac:dyDescent="0.25">
      <c r="F240" s="120" t="s">
        <v>224</v>
      </c>
      <c r="G240" s="120" t="s">
        <v>225</v>
      </c>
      <c r="H240" s="120" t="s">
        <v>226</v>
      </c>
      <c r="I240" s="120" t="s">
        <v>227</v>
      </c>
      <c r="J240" s="120" t="s">
        <v>228</v>
      </c>
      <c r="K240" s="120"/>
      <c r="M240" s="107"/>
      <c r="N240" s="107" t="s">
        <v>229</v>
      </c>
      <c r="O240" s="115"/>
      <c r="P240" s="118"/>
      <c r="Q240" s="142"/>
      <c r="R240" s="142"/>
    </row>
    <row r="241" spans="2:18" ht="13.5" customHeight="1" x14ac:dyDescent="0.2">
      <c r="B241" s="121" t="s">
        <v>191</v>
      </c>
      <c r="C241" s="122"/>
      <c r="D241" s="23" t="s">
        <v>183</v>
      </c>
      <c r="E241" s="15" t="s">
        <v>231</v>
      </c>
      <c r="F241" s="123"/>
      <c r="G241" s="123"/>
      <c r="H241" s="123"/>
      <c r="I241" s="123"/>
      <c r="J241" s="123"/>
      <c r="K241" s="123"/>
      <c r="L241" s="125"/>
      <c r="M241" s="19" t="s">
        <v>232</v>
      </c>
      <c r="N241" s="19" t="s">
        <v>233</v>
      </c>
      <c r="O241" s="115"/>
      <c r="P241" s="115"/>
      <c r="Q241" s="142"/>
      <c r="R241" s="142"/>
    </row>
    <row r="242" spans="2:18" x14ac:dyDescent="0.2">
      <c r="B242" s="126"/>
      <c r="C242" s="127"/>
      <c r="D242" s="27"/>
      <c r="E242" s="21"/>
      <c r="F242" s="128" t="s">
        <v>234</v>
      </c>
      <c r="G242" s="129"/>
      <c r="H242" s="129"/>
      <c r="I242" s="130"/>
      <c r="J242" s="130"/>
      <c r="K242" s="130"/>
      <c r="L242" s="131"/>
      <c r="M242" s="25"/>
      <c r="N242" s="25"/>
      <c r="O242" s="118"/>
      <c r="P242" s="118"/>
      <c r="Q242" s="142"/>
      <c r="R242" s="142"/>
    </row>
    <row r="243" spans="2:18" ht="13.5" customHeight="1" x14ac:dyDescent="0.2">
      <c r="B243" s="126"/>
      <c r="C243" s="127"/>
      <c r="D243" s="27"/>
      <c r="E243" s="21"/>
      <c r="F243" s="22" t="s">
        <v>235</v>
      </c>
      <c r="G243" s="22" t="s">
        <v>236</v>
      </c>
      <c r="H243" s="22" t="s">
        <v>237</v>
      </c>
      <c r="I243" s="22" t="s">
        <v>238</v>
      </c>
      <c r="J243" s="23" t="s">
        <v>239</v>
      </c>
      <c r="K243" s="23" t="s">
        <v>240</v>
      </c>
      <c r="L243" s="132" t="s">
        <v>241</v>
      </c>
      <c r="M243" s="25"/>
      <c r="N243" s="25"/>
      <c r="O243" s="115"/>
      <c r="P243" s="118"/>
      <c r="Q243" s="142"/>
      <c r="R243" s="142"/>
    </row>
    <row r="244" spans="2:18" ht="13.5" customHeight="1" x14ac:dyDescent="0.2">
      <c r="B244" s="126"/>
      <c r="C244" s="127"/>
      <c r="D244" s="27"/>
      <c r="E244" s="21"/>
      <c r="F244" s="26"/>
      <c r="G244" s="26"/>
      <c r="H244" s="26"/>
      <c r="I244" s="26"/>
      <c r="J244" s="27"/>
      <c r="K244" s="27"/>
      <c r="L244" s="133" t="s">
        <v>242</v>
      </c>
      <c r="M244" s="25"/>
      <c r="N244" s="25"/>
      <c r="O244" s="115"/>
      <c r="P244" s="115"/>
      <c r="Q244" s="142"/>
      <c r="R244" s="142"/>
    </row>
    <row r="245" spans="2:18" ht="40.5" customHeight="1" x14ac:dyDescent="0.2">
      <c r="B245" s="134"/>
      <c r="C245" s="135"/>
      <c r="D245" s="32"/>
      <c r="E245" s="30"/>
      <c r="F245" s="31"/>
      <c r="G245" s="31"/>
      <c r="H245" s="31"/>
      <c r="I245" s="31"/>
      <c r="J245" s="32"/>
      <c r="K245" s="32"/>
      <c r="L245" s="136"/>
      <c r="M245" s="34"/>
      <c r="N245" s="34"/>
      <c r="O245" s="118"/>
      <c r="P245" s="118"/>
      <c r="Q245" s="142"/>
      <c r="R245" s="142"/>
    </row>
    <row r="246" spans="2:18" ht="13.5" customHeight="1" x14ac:dyDescent="0.2">
      <c r="B246" s="36" t="s">
        <v>243</v>
      </c>
      <c r="C246" s="37"/>
      <c r="D246" s="38">
        <f>D249+D252+D255+D258+D261+D264</f>
        <v>427</v>
      </c>
      <c r="E246" s="138">
        <f>E249+E252+E255+E258+E261+E264</f>
        <v>39</v>
      </c>
      <c r="F246" s="139">
        <f t="shared" ref="F246:N246" si="1091">F249+F252+F255+F258+F261+F264</f>
        <v>2</v>
      </c>
      <c r="G246" s="139">
        <f t="shared" si="1091"/>
        <v>2</v>
      </c>
      <c r="H246" s="139">
        <f t="shared" si="1091"/>
        <v>4</v>
      </c>
      <c r="I246" s="139">
        <f t="shared" si="1091"/>
        <v>4</v>
      </c>
      <c r="J246" s="38">
        <f t="shared" si="1091"/>
        <v>21</v>
      </c>
      <c r="K246" s="191">
        <f t="shared" si="1091"/>
        <v>6</v>
      </c>
      <c r="L246" s="192">
        <f t="shared" si="1091"/>
        <v>29</v>
      </c>
      <c r="M246" s="141">
        <f t="shared" si="1091"/>
        <v>318</v>
      </c>
      <c r="N246" s="141">
        <f t="shared" si="1091"/>
        <v>70</v>
      </c>
      <c r="O246" s="118">
        <f>E246+M246+N246</f>
        <v>427</v>
      </c>
      <c r="P246" s="118">
        <f>SUM(F246:K246)</f>
        <v>39</v>
      </c>
      <c r="Q246" s="142">
        <f>O246-D246</f>
        <v>0</v>
      </c>
      <c r="R246" s="142">
        <f>P246-E246</f>
        <v>0</v>
      </c>
    </row>
    <row r="247" spans="2:18" x14ac:dyDescent="0.2">
      <c r="B247" s="44"/>
      <c r="C247" s="45"/>
      <c r="D247" s="46"/>
      <c r="E247" s="143">
        <f>E246/D246</f>
        <v>9.1334894613583142E-2</v>
      </c>
      <c r="F247" s="144">
        <f>F246/D246</f>
        <v>4.6838407494145199E-3</v>
      </c>
      <c r="G247" s="144">
        <f>G246/D246</f>
        <v>4.6838407494145199E-3</v>
      </c>
      <c r="H247" s="144">
        <f>H246/D246</f>
        <v>9.3676814988290398E-3</v>
      </c>
      <c r="I247" s="144">
        <f>I246/D246</f>
        <v>9.3676814988290398E-3</v>
      </c>
      <c r="J247" s="145">
        <f>J246/D246</f>
        <v>4.9180327868852458E-2</v>
      </c>
      <c r="K247" s="193">
        <f>K246/D246</f>
        <v>1.405152224824356E-2</v>
      </c>
      <c r="L247" s="194">
        <f>L246/D246</f>
        <v>6.7915690866510545E-2</v>
      </c>
      <c r="M247" s="147">
        <f>M246/D246</f>
        <v>0.74473067915690871</v>
      </c>
      <c r="N247" s="147">
        <f>N246/D246</f>
        <v>0.16393442622950818</v>
      </c>
      <c r="O247" s="115">
        <f>E247+M247+N247</f>
        <v>1</v>
      </c>
      <c r="P247" s="118"/>
      <c r="Q247" s="142">
        <f>1-O247</f>
        <v>0</v>
      </c>
      <c r="R247" s="142"/>
    </row>
    <row r="248" spans="2:18" ht="13.8" thickBot="1" x14ac:dyDescent="0.25">
      <c r="B248" s="52"/>
      <c r="C248" s="53"/>
      <c r="D248" s="54"/>
      <c r="E248" s="148"/>
      <c r="F248" s="202">
        <f>F246/E246</f>
        <v>5.128205128205128E-2</v>
      </c>
      <c r="G248" s="202">
        <f>G246/E246</f>
        <v>5.128205128205128E-2</v>
      </c>
      <c r="H248" s="202">
        <f>H246/E246</f>
        <v>0.10256410256410256</v>
      </c>
      <c r="I248" s="202">
        <f>I246/E246</f>
        <v>0.10256410256410256</v>
      </c>
      <c r="J248" s="202">
        <f>J246/E246</f>
        <v>0.53846153846153844</v>
      </c>
      <c r="K248" s="195">
        <f>K246/E246</f>
        <v>0.15384615384615385</v>
      </c>
      <c r="L248" s="196">
        <f>L246/E246</f>
        <v>0.74358974358974361</v>
      </c>
      <c r="M248" s="153"/>
      <c r="N248" s="153"/>
      <c r="O248" s="115">
        <f>SUM(F248:K248)</f>
        <v>1</v>
      </c>
      <c r="P248" s="115"/>
      <c r="Q248" s="142">
        <f>1-O248</f>
        <v>0</v>
      </c>
      <c r="R248" s="142"/>
    </row>
    <row r="249" spans="2:18" ht="17.25" customHeight="1" thickTop="1" x14ac:dyDescent="0.2">
      <c r="B249" s="59" t="s">
        <v>199</v>
      </c>
      <c r="C249" s="60" t="s">
        <v>244</v>
      </c>
      <c r="D249" s="61">
        <v>49</v>
      </c>
      <c r="E249" s="154">
        <f>SUM(F249:K249)</f>
        <v>6</v>
      </c>
      <c r="F249" s="155">
        <v>2</v>
      </c>
      <c r="G249" s="155">
        <v>1</v>
      </c>
      <c r="H249" s="155">
        <v>1</v>
      </c>
      <c r="I249" s="155">
        <v>0</v>
      </c>
      <c r="J249" s="156">
        <v>1</v>
      </c>
      <c r="K249" s="156">
        <v>1</v>
      </c>
      <c r="L249" s="157">
        <f>H249+I249+J249</f>
        <v>2</v>
      </c>
      <c r="M249" s="158">
        <v>33</v>
      </c>
      <c r="N249" s="158">
        <f>D249-E249-M249</f>
        <v>10</v>
      </c>
      <c r="O249" s="118">
        <f t="shared" ref="O249:O250" si="1092">E249+M249+N249</f>
        <v>49</v>
      </c>
      <c r="P249" s="118">
        <f t="shared" ref="P249" si="1093">SUM(F249:K249)</f>
        <v>6</v>
      </c>
      <c r="Q249" s="142">
        <f t="shared" ref="Q249:R249" si="1094">O249-D249</f>
        <v>0</v>
      </c>
      <c r="R249" s="142">
        <f t="shared" si="1094"/>
        <v>0</v>
      </c>
    </row>
    <row r="250" spans="2:18" ht="17.25" customHeight="1" x14ac:dyDescent="0.2">
      <c r="B250" s="66"/>
      <c r="C250" s="67"/>
      <c r="D250" s="68"/>
      <c r="E250" s="143">
        <f>E249/D249</f>
        <v>0.12244897959183673</v>
      </c>
      <c r="F250" s="144">
        <f>F249/D249</f>
        <v>4.0816326530612242E-2</v>
      </c>
      <c r="G250" s="144">
        <f>G249/D249</f>
        <v>2.0408163265306121E-2</v>
      </c>
      <c r="H250" s="144">
        <f>H249/D249</f>
        <v>2.0408163265306121E-2</v>
      </c>
      <c r="I250" s="144">
        <f>I249/D249</f>
        <v>0</v>
      </c>
      <c r="J250" s="145">
        <f>J249/D249</f>
        <v>2.0408163265306121E-2</v>
      </c>
      <c r="K250" s="145">
        <f>K249/D249</f>
        <v>2.0408163265306121E-2</v>
      </c>
      <c r="L250" s="146">
        <f>L249/D249</f>
        <v>4.0816326530612242E-2</v>
      </c>
      <c r="M250" s="147">
        <f>M249/D249</f>
        <v>0.67346938775510201</v>
      </c>
      <c r="N250" s="147">
        <f>N249/D249</f>
        <v>0.20408163265306123</v>
      </c>
      <c r="O250" s="115">
        <f t="shared" si="1092"/>
        <v>1</v>
      </c>
      <c r="P250" s="118"/>
      <c r="Q250" s="142">
        <f>1-O250</f>
        <v>0</v>
      </c>
      <c r="R250" s="142"/>
    </row>
    <row r="251" spans="2:18" ht="17.25" customHeight="1" x14ac:dyDescent="0.2">
      <c r="B251" s="66"/>
      <c r="C251" s="69"/>
      <c r="D251" s="70"/>
      <c r="E251" s="159"/>
      <c r="F251" s="149">
        <f t="shared" ref="F251" si="1095">F249/E249</f>
        <v>0.33333333333333331</v>
      </c>
      <c r="G251" s="149">
        <f t="shared" ref="G251" si="1096">G249/E249</f>
        <v>0.16666666666666666</v>
      </c>
      <c r="H251" s="149">
        <f t="shared" ref="H251" si="1097">H249/E249</f>
        <v>0.16666666666666666</v>
      </c>
      <c r="I251" s="149">
        <f t="shared" ref="I251" si="1098">I249/E249</f>
        <v>0</v>
      </c>
      <c r="J251" s="150">
        <f t="shared" ref="J251" si="1099">J249/E249</f>
        <v>0.16666666666666666</v>
      </c>
      <c r="K251" s="150">
        <f t="shared" ref="K251" si="1100">K249/E249</f>
        <v>0.16666666666666666</v>
      </c>
      <c r="L251" s="203">
        <v>0</v>
      </c>
      <c r="M251" s="153"/>
      <c r="N251" s="153"/>
      <c r="O251" s="115">
        <f t="shared" ref="O251" si="1101">SUM(F251:K251)</f>
        <v>0.99999999999999989</v>
      </c>
      <c r="P251" s="115"/>
      <c r="Q251" s="142">
        <f>1-O251</f>
        <v>0</v>
      </c>
      <c r="R251" s="142"/>
    </row>
    <row r="252" spans="2:18" ht="17.25" customHeight="1" x14ac:dyDescent="0.2">
      <c r="B252" s="66"/>
      <c r="C252" s="75" t="s">
        <v>245</v>
      </c>
      <c r="D252" s="76">
        <v>87</v>
      </c>
      <c r="E252" s="138">
        <f t="shared" ref="E252" si="1102">SUM(F252:K252)</f>
        <v>8</v>
      </c>
      <c r="F252" s="139">
        <v>0</v>
      </c>
      <c r="G252" s="139">
        <v>0</v>
      </c>
      <c r="H252" s="139">
        <v>0</v>
      </c>
      <c r="I252" s="139">
        <v>1</v>
      </c>
      <c r="J252" s="38">
        <v>7</v>
      </c>
      <c r="K252" s="38">
        <v>0</v>
      </c>
      <c r="L252" s="140">
        <f t="shared" ref="L252" si="1103">H252+I252+J252</f>
        <v>8</v>
      </c>
      <c r="M252" s="141">
        <v>66</v>
      </c>
      <c r="N252" s="141">
        <f>D252-E252-M252</f>
        <v>13</v>
      </c>
      <c r="O252" s="118">
        <f t="shared" ref="O252:O253" si="1104">E252+M252+N252</f>
        <v>87</v>
      </c>
      <c r="P252" s="118">
        <f t="shared" ref="P252" si="1105">SUM(F252:K252)</f>
        <v>8</v>
      </c>
      <c r="Q252" s="142">
        <f t="shared" ref="Q252:R252" si="1106">O252-D252</f>
        <v>0</v>
      </c>
      <c r="R252" s="142">
        <f t="shared" si="1106"/>
        <v>0</v>
      </c>
    </row>
    <row r="253" spans="2:18" ht="17.25" customHeight="1" x14ac:dyDescent="0.2">
      <c r="B253" s="66"/>
      <c r="C253" s="67"/>
      <c r="D253" s="68"/>
      <c r="E253" s="143">
        <f t="shared" ref="E253" si="1107">E252/D252</f>
        <v>9.1954022988505746E-2</v>
      </c>
      <c r="F253" s="144">
        <f t="shared" ref="F253" si="1108">F252/D252</f>
        <v>0</v>
      </c>
      <c r="G253" s="144">
        <f t="shared" ref="G253" si="1109">G252/D252</f>
        <v>0</v>
      </c>
      <c r="H253" s="144">
        <f t="shared" ref="H253" si="1110">H252/D252</f>
        <v>0</v>
      </c>
      <c r="I253" s="144">
        <f t="shared" ref="I253" si="1111">I252/D252</f>
        <v>1.1494252873563218E-2</v>
      </c>
      <c r="J253" s="145">
        <f t="shared" ref="J253" si="1112">J252/D252</f>
        <v>8.0459770114942528E-2</v>
      </c>
      <c r="K253" s="145">
        <f t="shared" ref="K253" si="1113">K252/D252</f>
        <v>0</v>
      </c>
      <c r="L253" s="146">
        <f t="shared" ref="L253" si="1114">L252/D252</f>
        <v>9.1954022988505746E-2</v>
      </c>
      <c r="M253" s="147">
        <f t="shared" ref="M253" si="1115">M252/D252</f>
        <v>0.75862068965517238</v>
      </c>
      <c r="N253" s="147">
        <f t="shared" ref="N253" si="1116">N252/D252</f>
        <v>0.14942528735632185</v>
      </c>
      <c r="O253" s="115">
        <f t="shared" si="1104"/>
        <v>1</v>
      </c>
      <c r="P253" s="118"/>
      <c r="Q253" s="142">
        <f t="shared" ref="Q253:Q254" si="1117">1-O253</f>
        <v>0</v>
      </c>
      <c r="R253" s="142"/>
    </row>
    <row r="254" spans="2:18" ht="17.25" customHeight="1" x14ac:dyDescent="0.2">
      <c r="B254" s="66"/>
      <c r="C254" s="69"/>
      <c r="D254" s="80"/>
      <c r="E254" s="159"/>
      <c r="F254" s="149">
        <f t="shared" ref="F254" si="1118">F252/E252</f>
        <v>0</v>
      </c>
      <c r="G254" s="149">
        <f t="shared" ref="G254" si="1119">G252/E252</f>
        <v>0</v>
      </c>
      <c r="H254" s="149">
        <f t="shared" ref="H254" si="1120">H252/E252</f>
        <v>0</v>
      </c>
      <c r="I254" s="149">
        <f t="shared" ref="I254" si="1121">I252/E252</f>
        <v>0.125</v>
      </c>
      <c r="J254" s="150">
        <f t="shared" ref="J254" si="1122">J252/E252</f>
        <v>0.875</v>
      </c>
      <c r="K254" s="150">
        <f t="shared" ref="K254" si="1123">K252/E252</f>
        <v>0</v>
      </c>
      <c r="L254" s="152">
        <f t="shared" ref="L254" si="1124">L252/E252</f>
        <v>1</v>
      </c>
      <c r="M254" s="153"/>
      <c r="N254" s="153"/>
      <c r="O254" s="115">
        <f t="shared" ref="O254" si="1125">SUM(F254:K254)</f>
        <v>1</v>
      </c>
      <c r="P254" s="115"/>
      <c r="Q254" s="142">
        <f t="shared" si="1117"/>
        <v>0</v>
      </c>
      <c r="R254" s="142"/>
    </row>
    <row r="255" spans="2:18" ht="17.25" customHeight="1" x14ac:dyDescent="0.2">
      <c r="B255" s="66"/>
      <c r="C255" s="22" t="s">
        <v>202</v>
      </c>
      <c r="D255" s="81">
        <v>25</v>
      </c>
      <c r="E255" s="138">
        <f t="shared" ref="E255" si="1126">SUM(F255:K255)</f>
        <v>7</v>
      </c>
      <c r="F255" s="139">
        <v>0</v>
      </c>
      <c r="G255" s="139">
        <v>0</v>
      </c>
      <c r="H255" s="139">
        <v>1</v>
      </c>
      <c r="I255" s="139">
        <v>0</v>
      </c>
      <c r="J255" s="38">
        <v>5</v>
      </c>
      <c r="K255" s="38">
        <v>1</v>
      </c>
      <c r="L255" s="140">
        <f t="shared" ref="L255" si="1127">H255+I255+J255</f>
        <v>6</v>
      </c>
      <c r="M255" s="141">
        <v>15</v>
      </c>
      <c r="N255" s="141">
        <f>D255-E255-M255</f>
        <v>3</v>
      </c>
      <c r="O255" s="118">
        <f t="shared" ref="O255:O256" si="1128">E255+M255+N255</f>
        <v>25</v>
      </c>
      <c r="P255" s="118">
        <f t="shared" ref="P255" si="1129">SUM(F255:K255)</f>
        <v>7</v>
      </c>
      <c r="Q255" s="142">
        <f t="shared" ref="Q255:R255" si="1130">O255-D255</f>
        <v>0</v>
      </c>
      <c r="R255" s="142">
        <f t="shared" si="1130"/>
        <v>0</v>
      </c>
    </row>
    <row r="256" spans="2:18" ht="17.25" customHeight="1" x14ac:dyDescent="0.2">
      <c r="B256" s="66"/>
      <c r="C256" s="26"/>
      <c r="D256" s="68"/>
      <c r="E256" s="143">
        <f t="shared" ref="E256" si="1131">E255/D255</f>
        <v>0.28000000000000003</v>
      </c>
      <c r="F256" s="144">
        <f t="shared" ref="F256" si="1132">F255/D255</f>
        <v>0</v>
      </c>
      <c r="G256" s="144">
        <f t="shared" ref="G256" si="1133">G255/D255</f>
        <v>0</v>
      </c>
      <c r="H256" s="144">
        <f t="shared" ref="H256" si="1134">H255/D255</f>
        <v>0.04</v>
      </c>
      <c r="I256" s="144">
        <f t="shared" ref="I256" si="1135">I255/D255</f>
        <v>0</v>
      </c>
      <c r="J256" s="145">
        <f t="shared" ref="J256" si="1136">J255/D255</f>
        <v>0.2</v>
      </c>
      <c r="K256" s="145">
        <f t="shared" ref="K256" si="1137">K255/D255</f>
        <v>0.04</v>
      </c>
      <c r="L256" s="146">
        <f t="shared" ref="L256" si="1138">L255/D255</f>
        <v>0.24</v>
      </c>
      <c r="M256" s="147">
        <f t="shared" ref="M256" si="1139">M255/D255</f>
        <v>0.6</v>
      </c>
      <c r="N256" s="147">
        <f t="shared" ref="N256" si="1140">N255/D255</f>
        <v>0.12</v>
      </c>
      <c r="O256" s="115">
        <f t="shared" si="1128"/>
        <v>1</v>
      </c>
      <c r="P256" s="118"/>
      <c r="Q256" s="142">
        <f t="shared" ref="Q256:Q257" si="1141">1-O256</f>
        <v>0</v>
      </c>
      <c r="R256" s="142"/>
    </row>
    <row r="257" spans="2:18" ht="17.25" customHeight="1" x14ac:dyDescent="0.2">
      <c r="B257" s="66"/>
      <c r="C257" s="26"/>
      <c r="D257" s="80"/>
      <c r="E257" s="159"/>
      <c r="F257" s="204">
        <f t="shared" ref="F257" si="1142">F255/E255</f>
        <v>0</v>
      </c>
      <c r="G257" s="204">
        <f t="shared" ref="G257" si="1143">G255/E255</f>
        <v>0</v>
      </c>
      <c r="H257" s="204">
        <f t="shared" ref="H257" si="1144">H255/E255</f>
        <v>0.14285714285714285</v>
      </c>
      <c r="I257" s="204">
        <f t="shared" ref="I257" si="1145">I255/E255</f>
        <v>0</v>
      </c>
      <c r="J257" s="205">
        <f t="shared" ref="J257" si="1146">J255/E255</f>
        <v>0.7142857142857143</v>
      </c>
      <c r="K257" s="205">
        <f t="shared" ref="K257" si="1147">K255/E255</f>
        <v>0.14285714285714285</v>
      </c>
      <c r="L257" s="203">
        <f t="shared" ref="L257" si="1148">L255/E255</f>
        <v>0.8571428571428571</v>
      </c>
      <c r="M257" s="153"/>
      <c r="N257" s="153"/>
      <c r="O257" s="115">
        <f t="shared" ref="O257" si="1149">SUM(F257:K257)</f>
        <v>1</v>
      </c>
      <c r="P257" s="115"/>
      <c r="Q257" s="142">
        <f t="shared" si="1141"/>
        <v>0</v>
      </c>
      <c r="R257" s="142"/>
    </row>
    <row r="258" spans="2:18" ht="17.25" customHeight="1" x14ac:dyDescent="0.2">
      <c r="B258" s="66"/>
      <c r="C258" s="75" t="s">
        <v>246</v>
      </c>
      <c r="D258" s="81">
        <v>82</v>
      </c>
      <c r="E258" s="138">
        <f t="shared" ref="E258" si="1150">SUM(F258:K258)</f>
        <v>9</v>
      </c>
      <c r="F258" s="139">
        <v>0</v>
      </c>
      <c r="G258" s="139">
        <v>0</v>
      </c>
      <c r="H258" s="139">
        <v>2</v>
      </c>
      <c r="I258" s="139">
        <v>2</v>
      </c>
      <c r="J258" s="38">
        <v>2</v>
      </c>
      <c r="K258" s="38">
        <v>3</v>
      </c>
      <c r="L258" s="140">
        <f t="shared" ref="L258" si="1151">H258+I258+J258</f>
        <v>6</v>
      </c>
      <c r="M258" s="141">
        <v>62</v>
      </c>
      <c r="N258" s="141">
        <f>D258-E258-M258</f>
        <v>11</v>
      </c>
      <c r="O258" s="118">
        <f t="shared" ref="O258:O259" si="1152">E258+M258+N258</f>
        <v>82</v>
      </c>
      <c r="P258" s="118">
        <f t="shared" ref="P258" si="1153">SUM(F258:K258)</f>
        <v>9</v>
      </c>
      <c r="Q258" s="142">
        <f t="shared" ref="Q258:R258" si="1154">O258-D258</f>
        <v>0</v>
      </c>
      <c r="R258" s="142">
        <f t="shared" si="1154"/>
        <v>0</v>
      </c>
    </row>
    <row r="259" spans="2:18" ht="17.25" customHeight="1" x14ac:dyDescent="0.2">
      <c r="B259" s="66"/>
      <c r="C259" s="67"/>
      <c r="D259" s="68"/>
      <c r="E259" s="143">
        <f t="shared" ref="E259" si="1155">E258/D258</f>
        <v>0.10975609756097561</v>
      </c>
      <c r="F259" s="144">
        <f t="shared" ref="F259" si="1156">F258/D258</f>
        <v>0</v>
      </c>
      <c r="G259" s="144">
        <f t="shared" ref="G259" si="1157">G258/D258</f>
        <v>0</v>
      </c>
      <c r="H259" s="144">
        <f t="shared" ref="H259" si="1158">H258/D258</f>
        <v>2.4390243902439025E-2</v>
      </c>
      <c r="I259" s="144">
        <f t="shared" ref="I259" si="1159">I258/D258</f>
        <v>2.4390243902439025E-2</v>
      </c>
      <c r="J259" s="145">
        <f t="shared" ref="J259" si="1160">J258/D258</f>
        <v>2.4390243902439025E-2</v>
      </c>
      <c r="K259" s="145">
        <f t="shared" ref="K259" si="1161">K258/D258</f>
        <v>3.6585365853658534E-2</v>
      </c>
      <c r="L259" s="146">
        <f t="shared" ref="L259" si="1162">L258/D258</f>
        <v>7.3170731707317069E-2</v>
      </c>
      <c r="M259" s="147">
        <f t="shared" ref="M259" si="1163">M258/D258</f>
        <v>0.75609756097560976</v>
      </c>
      <c r="N259" s="147">
        <f t="shared" ref="N259" si="1164">N258/D258</f>
        <v>0.13414634146341464</v>
      </c>
      <c r="O259" s="115">
        <f t="shared" si="1152"/>
        <v>1</v>
      </c>
      <c r="P259" s="118"/>
      <c r="Q259" s="142">
        <f t="shared" ref="Q259" si="1165">1-O259</f>
        <v>0</v>
      </c>
      <c r="R259" s="142"/>
    </row>
    <row r="260" spans="2:18" ht="17.25" customHeight="1" x14ac:dyDescent="0.2">
      <c r="B260" s="66"/>
      <c r="C260" s="69"/>
      <c r="D260" s="80"/>
      <c r="E260" s="159"/>
      <c r="F260" s="204">
        <f>F258/E258</f>
        <v>0</v>
      </c>
      <c r="G260" s="204">
        <v>0</v>
      </c>
      <c r="H260" s="204">
        <v>0</v>
      </c>
      <c r="I260" s="204">
        <v>0</v>
      </c>
      <c r="J260" s="205">
        <v>0</v>
      </c>
      <c r="K260" s="205">
        <f t="shared" ref="K260" si="1166">K258/E258</f>
        <v>0.33333333333333331</v>
      </c>
      <c r="L260" s="203">
        <f>L258/E258</f>
        <v>0.66666666666666663</v>
      </c>
      <c r="M260" s="153"/>
      <c r="N260" s="153"/>
      <c r="O260" s="115">
        <f t="shared" ref="O260" si="1167">SUM(F260:K260)</f>
        <v>0.33333333333333331</v>
      </c>
      <c r="P260" s="115"/>
      <c r="Q260" s="142">
        <f>1-O260</f>
        <v>0.66666666666666674</v>
      </c>
      <c r="R260" s="142"/>
    </row>
    <row r="261" spans="2:18" ht="17.25" customHeight="1" x14ac:dyDescent="0.2">
      <c r="B261" s="66"/>
      <c r="C261" s="75" t="s">
        <v>247</v>
      </c>
      <c r="D261" s="81">
        <v>8</v>
      </c>
      <c r="E261" s="138">
        <f t="shared" ref="E261" si="1168">SUM(F261:K261)</f>
        <v>0</v>
      </c>
      <c r="F261" s="139">
        <v>0</v>
      </c>
      <c r="G261" s="139">
        <v>0</v>
      </c>
      <c r="H261" s="139">
        <v>0</v>
      </c>
      <c r="I261" s="139">
        <v>0</v>
      </c>
      <c r="J261" s="38">
        <v>0</v>
      </c>
      <c r="K261" s="38">
        <v>0</v>
      </c>
      <c r="L261" s="140">
        <f t="shared" ref="L261" si="1169">H261+I261+J261</f>
        <v>0</v>
      </c>
      <c r="M261" s="141">
        <v>7</v>
      </c>
      <c r="N261" s="141">
        <f>D261-E261-M261</f>
        <v>1</v>
      </c>
      <c r="O261" s="118">
        <f t="shared" ref="O261:O262" si="1170">E261+M261+N261</f>
        <v>8</v>
      </c>
      <c r="P261" s="118">
        <f t="shared" ref="P261" si="1171">SUM(F261:K261)</f>
        <v>0</v>
      </c>
      <c r="Q261" s="142">
        <f t="shared" ref="Q261:R261" si="1172">O261-D261</f>
        <v>0</v>
      </c>
      <c r="R261" s="142">
        <f t="shared" si="1172"/>
        <v>0</v>
      </c>
    </row>
    <row r="262" spans="2:18" ht="17.25" customHeight="1" x14ac:dyDescent="0.2">
      <c r="B262" s="66"/>
      <c r="C262" s="67"/>
      <c r="D262" s="68"/>
      <c r="E262" s="143">
        <f t="shared" ref="E262" si="1173">E261/D261</f>
        <v>0</v>
      </c>
      <c r="F262" s="144">
        <f t="shared" ref="F262" si="1174">F261/D261</f>
        <v>0</v>
      </c>
      <c r="G262" s="144">
        <f t="shared" ref="G262" si="1175">G261/D261</f>
        <v>0</v>
      </c>
      <c r="H262" s="144">
        <f t="shared" ref="H262" si="1176">H261/D261</f>
        <v>0</v>
      </c>
      <c r="I262" s="144">
        <f t="shared" ref="I262" si="1177">I261/D261</f>
        <v>0</v>
      </c>
      <c r="J262" s="145">
        <f t="shared" ref="J262" si="1178">J261/D261</f>
        <v>0</v>
      </c>
      <c r="K262" s="145">
        <f t="shared" ref="K262" si="1179">K261/D261</f>
        <v>0</v>
      </c>
      <c r="L262" s="146">
        <f t="shared" ref="L262" si="1180">L261/D261</f>
        <v>0</v>
      </c>
      <c r="M262" s="147">
        <f t="shared" ref="M262" si="1181">M261/D261</f>
        <v>0.875</v>
      </c>
      <c r="N262" s="147">
        <f t="shared" ref="N262" si="1182">N261/D261</f>
        <v>0.125</v>
      </c>
      <c r="O262" s="115">
        <f t="shared" si="1170"/>
        <v>1</v>
      </c>
      <c r="P262" s="118"/>
      <c r="Q262" s="142">
        <f t="shared" ref="Q262" si="1183">1-O262</f>
        <v>0</v>
      </c>
      <c r="R262" s="142"/>
    </row>
    <row r="263" spans="2:18" ht="17.25" customHeight="1" x14ac:dyDescent="0.2">
      <c r="B263" s="66"/>
      <c r="C263" s="69"/>
      <c r="D263" s="80"/>
      <c r="E263" s="159"/>
      <c r="F263" s="204">
        <v>0</v>
      </c>
      <c r="G263" s="204">
        <v>0</v>
      </c>
      <c r="H263" s="204">
        <v>0</v>
      </c>
      <c r="I263" s="204">
        <v>0</v>
      </c>
      <c r="J263" s="204">
        <v>0</v>
      </c>
      <c r="K263" s="204">
        <v>0</v>
      </c>
      <c r="L263" s="203">
        <v>0</v>
      </c>
      <c r="M263" s="153"/>
      <c r="N263" s="153"/>
      <c r="O263" s="115">
        <f t="shared" ref="O263" si="1184">SUM(F263:K263)</f>
        <v>0</v>
      </c>
      <c r="P263" s="115"/>
      <c r="Q263" s="142">
        <f>1-O263</f>
        <v>1</v>
      </c>
      <c r="R263" s="142"/>
    </row>
    <row r="264" spans="2:18" ht="17.25" customHeight="1" x14ac:dyDescent="0.2">
      <c r="B264" s="66"/>
      <c r="C264" s="75" t="s">
        <v>248</v>
      </c>
      <c r="D264" s="81">
        <v>176</v>
      </c>
      <c r="E264" s="138">
        <f t="shared" ref="E264" si="1185">SUM(F264:K264)</f>
        <v>9</v>
      </c>
      <c r="F264" s="139">
        <v>0</v>
      </c>
      <c r="G264" s="139">
        <v>1</v>
      </c>
      <c r="H264" s="139">
        <v>0</v>
      </c>
      <c r="I264" s="139">
        <v>1</v>
      </c>
      <c r="J264" s="38">
        <v>6</v>
      </c>
      <c r="K264" s="38">
        <v>1</v>
      </c>
      <c r="L264" s="140">
        <f t="shared" ref="L264" si="1186">H264+I264+J264</f>
        <v>7</v>
      </c>
      <c r="M264" s="141">
        <v>135</v>
      </c>
      <c r="N264" s="141">
        <f>D264-E264-M264</f>
        <v>32</v>
      </c>
      <c r="O264" s="118">
        <f t="shared" ref="O264:O265" si="1187">E264+M264+N264</f>
        <v>176</v>
      </c>
      <c r="P264" s="118">
        <f t="shared" ref="P264" si="1188">SUM(F264:K264)</f>
        <v>9</v>
      </c>
      <c r="Q264" s="142">
        <f t="shared" ref="Q264:R264" si="1189">O264-D264</f>
        <v>0</v>
      </c>
      <c r="R264" s="142">
        <f t="shared" si="1189"/>
        <v>0</v>
      </c>
    </row>
    <row r="265" spans="2:18" ht="17.25" customHeight="1" x14ac:dyDescent="0.2">
      <c r="B265" s="66"/>
      <c r="C265" s="67"/>
      <c r="D265" s="68"/>
      <c r="E265" s="143">
        <f t="shared" ref="E265" si="1190">E264/D264</f>
        <v>5.113636363636364E-2</v>
      </c>
      <c r="F265" s="144">
        <f t="shared" ref="F265" si="1191">F264/D264</f>
        <v>0</v>
      </c>
      <c r="G265" s="144">
        <f t="shared" ref="G265" si="1192">G264/D264</f>
        <v>5.681818181818182E-3</v>
      </c>
      <c r="H265" s="144">
        <f t="shared" ref="H265" si="1193">H264/D264</f>
        <v>0</v>
      </c>
      <c r="I265" s="144">
        <f t="shared" ref="I265" si="1194">I264/D264</f>
        <v>5.681818181818182E-3</v>
      </c>
      <c r="J265" s="145">
        <f t="shared" ref="J265" si="1195">J264/D264</f>
        <v>3.4090909090909088E-2</v>
      </c>
      <c r="K265" s="145">
        <f t="shared" ref="K265" si="1196">K264/D264</f>
        <v>5.681818181818182E-3</v>
      </c>
      <c r="L265" s="146">
        <f t="shared" ref="L265" si="1197">L264/D264</f>
        <v>3.9772727272727272E-2</v>
      </c>
      <c r="M265" s="147">
        <f t="shared" ref="M265" si="1198">M264/D264</f>
        <v>0.76704545454545459</v>
      </c>
      <c r="N265" s="147">
        <f t="shared" ref="N265" si="1199">N264/D264</f>
        <v>0.18181818181818182</v>
      </c>
      <c r="O265" s="115">
        <f t="shared" si="1187"/>
        <v>1</v>
      </c>
      <c r="P265" s="118"/>
      <c r="Q265" s="142">
        <f t="shared" ref="Q265:Q266" si="1200">1-O265</f>
        <v>0</v>
      </c>
      <c r="R265" s="142"/>
    </row>
    <row r="266" spans="2:18" ht="17.25" customHeight="1" thickBot="1" x14ac:dyDescent="0.25">
      <c r="B266" s="83"/>
      <c r="C266" s="69"/>
      <c r="D266" s="85"/>
      <c r="E266" s="159"/>
      <c r="F266" s="149">
        <f t="shared" ref="F266" si="1201">F264/E264</f>
        <v>0</v>
      </c>
      <c r="G266" s="149">
        <f t="shared" ref="G266" si="1202">G264/E264</f>
        <v>0.1111111111111111</v>
      </c>
      <c r="H266" s="149">
        <f t="shared" ref="H266" si="1203">H264/E264</f>
        <v>0</v>
      </c>
      <c r="I266" s="149">
        <f t="shared" ref="I266" si="1204">I264/E264</f>
        <v>0.1111111111111111</v>
      </c>
      <c r="J266" s="150">
        <f t="shared" ref="J266" si="1205">J264/E264</f>
        <v>0.66666666666666663</v>
      </c>
      <c r="K266" s="150">
        <f t="shared" ref="K266" si="1206">K264/E264</f>
        <v>0.1111111111111111</v>
      </c>
      <c r="L266" s="152">
        <f t="shared" ref="L266" si="1207">L264/E264</f>
        <v>0.77777777777777779</v>
      </c>
      <c r="M266" s="153"/>
      <c r="N266" s="153"/>
      <c r="O266" s="115">
        <f t="shared" ref="O266" si="1208">SUM(F266:K266)</f>
        <v>1</v>
      </c>
      <c r="P266" s="115"/>
      <c r="Q266" s="142">
        <f t="shared" si="1200"/>
        <v>0</v>
      </c>
      <c r="R266" s="142"/>
    </row>
    <row r="267" spans="2:18" ht="17.25" customHeight="1" thickTop="1" x14ac:dyDescent="0.2">
      <c r="B267" s="59" t="s">
        <v>206</v>
      </c>
      <c r="C267" s="60" t="s">
        <v>207</v>
      </c>
      <c r="D267" s="81">
        <v>106</v>
      </c>
      <c r="E267" s="154">
        <f t="shared" ref="E267" si="1209">SUM(F267:K267)</f>
        <v>4</v>
      </c>
      <c r="F267" s="155">
        <v>0</v>
      </c>
      <c r="G267" s="155">
        <v>1</v>
      </c>
      <c r="H267" s="155">
        <v>0</v>
      </c>
      <c r="I267" s="155">
        <v>0</v>
      </c>
      <c r="J267" s="156">
        <v>2</v>
      </c>
      <c r="K267" s="156">
        <v>1</v>
      </c>
      <c r="L267" s="157">
        <f t="shared" ref="L267" si="1210">H267+I267+J267</f>
        <v>2</v>
      </c>
      <c r="M267" s="158">
        <v>75</v>
      </c>
      <c r="N267" s="158">
        <f>D267-E267-M267</f>
        <v>27</v>
      </c>
      <c r="O267" s="118">
        <f t="shared" ref="O267:O268" si="1211">E267+M267+N267</f>
        <v>106</v>
      </c>
      <c r="P267" s="118">
        <f t="shared" ref="P267" si="1212">SUM(F267:K267)</f>
        <v>4</v>
      </c>
      <c r="Q267" s="142">
        <f t="shared" ref="Q267:R267" si="1213">O267-D267</f>
        <v>0</v>
      </c>
      <c r="R267" s="142">
        <f t="shared" si="1213"/>
        <v>0</v>
      </c>
    </row>
    <row r="268" spans="2:18" ht="17.25" customHeight="1" x14ac:dyDescent="0.2">
      <c r="B268" s="66"/>
      <c r="C268" s="67"/>
      <c r="D268" s="68"/>
      <c r="E268" s="143">
        <f t="shared" ref="E268" si="1214">E267/D267</f>
        <v>3.7735849056603772E-2</v>
      </c>
      <c r="F268" s="144">
        <f t="shared" ref="F268" si="1215">F267/D267</f>
        <v>0</v>
      </c>
      <c r="G268" s="144">
        <f t="shared" ref="G268" si="1216">G267/D267</f>
        <v>9.433962264150943E-3</v>
      </c>
      <c r="H268" s="144">
        <f t="shared" ref="H268" si="1217">H267/D267</f>
        <v>0</v>
      </c>
      <c r="I268" s="144">
        <f t="shared" ref="I268" si="1218">I267/D267</f>
        <v>0</v>
      </c>
      <c r="J268" s="145">
        <f t="shared" ref="J268" si="1219">J267/D267</f>
        <v>1.8867924528301886E-2</v>
      </c>
      <c r="K268" s="145">
        <f t="shared" ref="K268" si="1220">K267/D267</f>
        <v>9.433962264150943E-3</v>
      </c>
      <c r="L268" s="146">
        <f t="shared" ref="L268" si="1221">L267/D267</f>
        <v>1.8867924528301886E-2</v>
      </c>
      <c r="M268" s="147">
        <f t="shared" ref="M268" si="1222">M267/D267</f>
        <v>0.70754716981132071</v>
      </c>
      <c r="N268" s="147">
        <f t="shared" ref="N268" si="1223">N267/D267</f>
        <v>0.25471698113207547</v>
      </c>
      <c r="O268" s="115">
        <f t="shared" si="1211"/>
        <v>1</v>
      </c>
      <c r="P268" s="118"/>
      <c r="Q268" s="142">
        <f t="shared" ref="Q268:Q269" si="1224">1-O268</f>
        <v>0</v>
      </c>
      <c r="R268" s="142"/>
    </row>
    <row r="269" spans="2:18" ht="17.25" customHeight="1" x14ac:dyDescent="0.2">
      <c r="B269" s="66"/>
      <c r="C269" s="69"/>
      <c r="D269" s="80"/>
      <c r="E269" s="159"/>
      <c r="F269" s="204">
        <f>F267/$E$267</f>
        <v>0</v>
      </c>
      <c r="G269" s="204">
        <f t="shared" ref="G269:K269" si="1225">G267/$E$267</f>
        <v>0.25</v>
      </c>
      <c r="H269" s="204">
        <f t="shared" si="1225"/>
        <v>0</v>
      </c>
      <c r="I269" s="204">
        <f>I267/$E$267</f>
        <v>0</v>
      </c>
      <c r="J269" s="204">
        <f t="shared" si="1225"/>
        <v>0.5</v>
      </c>
      <c r="K269" s="204">
        <f t="shared" si="1225"/>
        <v>0.25</v>
      </c>
      <c r="L269" s="203">
        <f>L267/E267</f>
        <v>0.5</v>
      </c>
      <c r="M269" s="163"/>
      <c r="N269" s="163"/>
      <c r="O269" s="115">
        <f t="shared" ref="O269" si="1226">SUM(F269:K269)</f>
        <v>1</v>
      </c>
      <c r="P269" s="115"/>
      <c r="Q269" s="142">
        <f t="shared" si="1224"/>
        <v>0</v>
      </c>
      <c r="R269" s="142"/>
    </row>
    <row r="270" spans="2:18" ht="17.25" customHeight="1" x14ac:dyDescent="0.2">
      <c r="B270" s="66"/>
      <c r="C270" s="75" t="s">
        <v>208</v>
      </c>
      <c r="D270" s="81">
        <v>171</v>
      </c>
      <c r="E270" s="138">
        <f t="shared" ref="E270" si="1227">SUM(F270:K270)</f>
        <v>15</v>
      </c>
      <c r="F270" s="139">
        <v>2</v>
      </c>
      <c r="G270" s="139">
        <v>1</v>
      </c>
      <c r="H270" s="139">
        <v>2</v>
      </c>
      <c r="I270" s="139">
        <v>1</v>
      </c>
      <c r="J270" s="38">
        <v>7</v>
      </c>
      <c r="K270" s="38">
        <v>2</v>
      </c>
      <c r="L270" s="140">
        <f t="shared" ref="L270" si="1228">H270+I270+J270</f>
        <v>10</v>
      </c>
      <c r="M270" s="141">
        <v>130</v>
      </c>
      <c r="N270" s="141">
        <f>D270-E270-M270</f>
        <v>26</v>
      </c>
      <c r="O270" s="118">
        <f t="shared" ref="O270:O271" si="1229">E270+M270+N270</f>
        <v>171</v>
      </c>
      <c r="P270" s="118">
        <f t="shared" ref="P270" si="1230">SUM(F270:K270)</f>
        <v>15</v>
      </c>
      <c r="Q270" s="142">
        <f t="shared" ref="Q270:R270" si="1231">O270-D270</f>
        <v>0</v>
      </c>
      <c r="R270" s="142">
        <f t="shared" si="1231"/>
        <v>0</v>
      </c>
    </row>
    <row r="271" spans="2:18" ht="17.25" customHeight="1" x14ac:dyDescent="0.2">
      <c r="B271" s="66"/>
      <c r="C271" s="67"/>
      <c r="D271" s="68"/>
      <c r="E271" s="143">
        <f t="shared" ref="E271" si="1232">E270/D270</f>
        <v>8.771929824561403E-2</v>
      </c>
      <c r="F271" s="144">
        <f t="shared" ref="F271" si="1233">F270/D270</f>
        <v>1.1695906432748537E-2</v>
      </c>
      <c r="G271" s="144">
        <f t="shared" ref="G271" si="1234">G270/D270</f>
        <v>5.8479532163742687E-3</v>
      </c>
      <c r="H271" s="144">
        <f t="shared" ref="H271" si="1235">H270/D270</f>
        <v>1.1695906432748537E-2</v>
      </c>
      <c r="I271" s="144">
        <f t="shared" ref="I271" si="1236">I270/D270</f>
        <v>5.8479532163742687E-3</v>
      </c>
      <c r="J271" s="145">
        <f t="shared" ref="J271" si="1237">J270/D270</f>
        <v>4.0935672514619881E-2</v>
      </c>
      <c r="K271" s="145">
        <f t="shared" ref="K271" si="1238">K270/D270</f>
        <v>1.1695906432748537E-2</v>
      </c>
      <c r="L271" s="146">
        <f t="shared" ref="L271" si="1239">L270/D270</f>
        <v>5.8479532163742687E-2</v>
      </c>
      <c r="M271" s="147">
        <f t="shared" ref="M271" si="1240">M270/D270</f>
        <v>0.76023391812865493</v>
      </c>
      <c r="N271" s="147">
        <f t="shared" ref="N271" si="1241">N270/D270</f>
        <v>0.15204678362573099</v>
      </c>
      <c r="O271" s="115">
        <f t="shared" si="1229"/>
        <v>0.99999999999999989</v>
      </c>
      <c r="P271" s="118"/>
      <c r="Q271" s="142">
        <f t="shared" ref="Q271" si="1242">1-O271</f>
        <v>0</v>
      </c>
      <c r="R271" s="142"/>
    </row>
    <row r="272" spans="2:18" ht="17.25" customHeight="1" x14ac:dyDescent="0.2">
      <c r="B272" s="66"/>
      <c r="C272" s="69"/>
      <c r="D272" s="80"/>
      <c r="E272" s="159"/>
      <c r="F272" s="160">
        <v>0</v>
      </c>
      <c r="G272" s="160">
        <v>0</v>
      </c>
      <c r="H272" s="160">
        <v>0</v>
      </c>
      <c r="I272" s="160">
        <v>0</v>
      </c>
      <c r="J272" s="161">
        <v>0</v>
      </c>
      <c r="K272" s="161">
        <v>0</v>
      </c>
      <c r="L272" s="162">
        <v>0</v>
      </c>
      <c r="M272" s="163"/>
      <c r="N272" s="163"/>
      <c r="O272" s="115">
        <f t="shared" ref="O272" si="1243">SUM(F272:K272)</f>
        <v>0</v>
      </c>
      <c r="P272" s="115"/>
      <c r="Q272" s="142">
        <f>1-O272</f>
        <v>1</v>
      </c>
      <c r="R272" s="142"/>
    </row>
    <row r="273" spans="2:34" ht="17.25" customHeight="1" x14ac:dyDescent="0.2">
      <c r="B273" s="66"/>
      <c r="C273" s="75" t="s">
        <v>209</v>
      </c>
      <c r="D273" s="81">
        <v>49</v>
      </c>
      <c r="E273" s="138">
        <f t="shared" ref="E273" si="1244">SUM(F273:K273)</f>
        <v>3</v>
      </c>
      <c r="F273" s="139">
        <v>0</v>
      </c>
      <c r="G273" s="139">
        <v>0</v>
      </c>
      <c r="H273" s="139">
        <v>1</v>
      </c>
      <c r="I273" s="139">
        <v>1</v>
      </c>
      <c r="J273" s="38">
        <v>1</v>
      </c>
      <c r="K273" s="38">
        <v>0</v>
      </c>
      <c r="L273" s="140">
        <f t="shared" ref="L273" si="1245">H273+I273+J273</f>
        <v>3</v>
      </c>
      <c r="M273" s="141">
        <v>39</v>
      </c>
      <c r="N273" s="141">
        <f>D273-E273-M273</f>
        <v>7</v>
      </c>
      <c r="O273" s="118">
        <f t="shared" ref="O273:O274" si="1246">E273+M273+N273</f>
        <v>49</v>
      </c>
      <c r="P273" s="118">
        <f t="shared" ref="P273" si="1247">SUM(F273:K273)</f>
        <v>3</v>
      </c>
      <c r="Q273" s="142">
        <f t="shared" ref="Q273:R273" si="1248">O273-D273</f>
        <v>0</v>
      </c>
      <c r="R273" s="142">
        <f t="shared" si="1248"/>
        <v>0</v>
      </c>
    </row>
    <row r="274" spans="2:34" ht="17.25" customHeight="1" x14ac:dyDescent="0.2">
      <c r="B274" s="66"/>
      <c r="C274" s="67"/>
      <c r="D274" s="68"/>
      <c r="E274" s="143">
        <f t="shared" ref="E274" si="1249">E273/D273</f>
        <v>6.1224489795918366E-2</v>
      </c>
      <c r="F274" s="144">
        <f t="shared" ref="F274" si="1250">F273/D273</f>
        <v>0</v>
      </c>
      <c r="G274" s="144">
        <f t="shared" ref="G274" si="1251">G273/D273</f>
        <v>0</v>
      </c>
      <c r="H274" s="144">
        <f t="shared" ref="H274" si="1252">H273/D273</f>
        <v>2.0408163265306121E-2</v>
      </c>
      <c r="I274" s="144">
        <f t="shared" ref="I274" si="1253">I273/D273</f>
        <v>2.0408163265306121E-2</v>
      </c>
      <c r="J274" s="145">
        <f t="shared" ref="J274" si="1254">J273/D273</f>
        <v>2.0408163265306121E-2</v>
      </c>
      <c r="K274" s="145">
        <f t="shared" ref="K274" si="1255">K273/D273</f>
        <v>0</v>
      </c>
      <c r="L274" s="146">
        <f t="shared" ref="L274" si="1256">L273/D273</f>
        <v>6.1224489795918366E-2</v>
      </c>
      <c r="M274" s="147">
        <f t="shared" ref="M274" si="1257">M273/D273</f>
        <v>0.79591836734693877</v>
      </c>
      <c r="N274" s="147">
        <f t="shared" ref="N274" si="1258">N273/D273</f>
        <v>0.14285714285714285</v>
      </c>
      <c r="O274" s="115">
        <f t="shared" si="1246"/>
        <v>1</v>
      </c>
      <c r="P274" s="118"/>
      <c r="Q274" s="142">
        <f t="shared" ref="Q274:Q275" si="1259">1-O274</f>
        <v>0</v>
      </c>
      <c r="R274" s="142"/>
    </row>
    <row r="275" spans="2:34" ht="17.25" customHeight="1" x14ac:dyDescent="0.2">
      <c r="B275" s="66"/>
      <c r="C275" s="69"/>
      <c r="D275" s="80"/>
      <c r="E275" s="159"/>
      <c r="F275" s="204">
        <f>F273/E273</f>
        <v>0</v>
      </c>
      <c r="G275" s="204">
        <v>0</v>
      </c>
      <c r="H275" s="204">
        <v>0</v>
      </c>
      <c r="I275" s="204">
        <v>0</v>
      </c>
      <c r="J275" s="205">
        <v>0</v>
      </c>
      <c r="K275" s="205">
        <v>0</v>
      </c>
      <c r="L275" s="203">
        <v>0</v>
      </c>
      <c r="M275" s="163"/>
      <c r="N275" s="163"/>
      <c r="O275" s="115">
        <f t="shared" ref="O275" si="1260">SUM(F275:K275)</f>
        <v>0</v>
      </c>
      <c r="P275" s="115"/>
      <c r="Q275" s="142">
        <f t="shared" si="1259"/>
        <v>1</v>
      </c>
      <c r="R275" s="142"/>
    </row>
    <row r="276" spans="2:34" ht="17.25" customHeight="1" x14ac:dyDescent="0.2">
      <c r="B276" s="66"/>
      <c r="C276" s="75" t="s">
        <v>210</v>
      </c>
      <c r="D276" s="81">
        <v>38</v>
      </c>
      <c r="E276" s="138">
        <f t="shared" ref="E276" si="1261">SUM(F276:K276)</f>
        <v>2</v>
      </c>
      <c r="F276" s="139">
        <v>0</v>
      </c>
      <c r="G276" s="139">
        <v>0</v>
      </c>
      <c r="H276" s="139">
        <v>1</v>
      </c>
      <c r="I276" s="139">
        <v>0</v>
      </c>
      <c r="J276" s="38">
        <v>1</v>
      </c>
      <c r="K276" s="38">
        <v>0</v>
      </c>
      <c r="L276" s="140">
        <f t="shared" ref="L276" si="1262">H276+I276+J276</f>
        <v>2</v>
      </c>
      <c r="M276" s="141">
        <v>31</v>
      </c>
      <c r="N276" s="141">
        <f>D276-E276-M276</f>
        <v>5</v>
      </c>
      <c r="O276" s="118">
        <f t="shared" ref="O276:O277" si="1263">E276+M276+N276</f>
        <v>38</v>
      </c>
      <c r="P276" s="118">
        <f t="shared" ref="P276" si="1264">SUM(F276:K276)</f>
        <v>2</v>
      </c>
      <c r="Q276" s="142">
        <f t="shared" ref="Q276:R276" si="1265">O276-D276</f>
        <v>0</v>
      </c>
      <c r="R276" s="142">
        <f t="shared" si="1265"/>
        <v>0</v>
      </c>
    </row>
    <row r="277" spans="2:34" ht="17.25" customHeight="1" x14ac:dyDescent="0.2">
      <c r="B277" s="66"/>
      <c r="C277" s="67"/>
      <c r="D277" s="68"/>
      <c r="E277" s="143">
        <f t="shared" ref="E277" si="1266">E276/D276</f>
        <v>5.2631578947368418E-2</v>
      </c>
      <c r="F277" s="144">
        <f t="shared" ref="F277" si="1267">F276/D276</f>
        <v>0</v>
      </c>
      <c r="G277" s="144">
        <f t="shared" ref="G277" si="1268">G276/D276</f>
        <v>0</v>
      </c>
      <c r="H277" s="144">
        <f t="shared" ref="H277" si="1269">H276/D276</f>
        <v>2.6315789473684209E-2</v>
      </c>
      <c r="I277" s="144">
        <f t="shared" ref="I277" si="1270">I276/D276</f>
        <v>0</v>
      </c>
      <c r="J277" s="145">
        <f t="shared" ref="J277" si="1271">J276/D276</f>
        <v>2.6315789473684209E-2</v>
      </c>
      <c r="K277" s="145">
        <f t="shared" ref="K277" si="1272">K276/D276</f>
        <v>0</v>
      </c>
      <c r="L277" s="146">
        <f t="shared" ref="L277" si="1273">L276/D276</f>
        <v>5.2631578947368418E-2</v>
      </c>
      <c r="M277" s="147">
        <f t="shared" ref="M277" si="1274">M276/D276</f>
        <v>0.81578947368421051</v>
      </c>
      <c r="N277" s="147">
        <f t="shared" ref="N277" si="1275">N276/D276</f>
        <v>0.13157894736842105</v>
      </c>
      <c r="O277" s="115">
        <f t="shared" si="1263"/>
        <v>1</v>
      </c>
      <c r="P277" s="118"/>
      <c r="Q277" s="142">
        <f t="shared" ref="Q277" si="1276">1-O277</f>
        <v>0</v>
      </c>
      <c r="R277" s="142"/>
    </row>
    <row r="278" spans="2:34" ht="17.25" customHeight="1" x14ac:dyDescent="0.2">
      <c r="B278" s="66"/>
      <c r="C278" s="69"/>
      <c r="D278" s="80"/>
      <c r="E278" s="159"/>
      <c r="F278" s="204">
        <v>0</v>
      </c>
      <c r="G278" s="204">
        <v>0</v>
      </c>
      <c r="H278" s="204">
        <v>0</v>
      </c>
      <c r="I278" s="204">
        <f>I276/E276</f>
        <v>0</v>
      </c>
      <c r="J278" s="205">
        <v>0</v>
      </c>
      <c r="K278" s="205">
        <v>0</v>
      </c>
      <c r="L278" s="203">
        <f>L276/E276</f>
        <v>1</v>
      </c>
      <c r="M278" s="163"/>
      <c r="N278" s="163"/>
      <c r="O278" s="115">
        <f t="shared" ref="O278" si="1277">SUM(F278:K278)</f>
        <v>0</v>
      </c>
      <c r="P278" s="115"/>
      <c r="Q278" s="142">
        <f>1-O278</f>
        <v>1</v>
      </c>
      <c r="R278" s="142"/>
      <c r="T278" s="113" t="s">
        <v>216</v>
      </c>
      <c r="X278" s="113">
        <f>D282+D279+D276+D273+D270+D267</f>
        <v>427</v>
      </c>
      <c r="Y278" s="113">
        <f t="shared" ref="Y278:AH278" si="1278">E282+E279+E276+E273+E270+E267</f>
        <v>39</v>
      </c>
      <c r="Z278" s="113">
        <f t="shared" si="1278"/>
        <v>2</v>
      </c>
      <c r="AA278" s="113">
        <f t="shared" si="1278"/>
        <v>2</v>
      </c>
      <c r="AB278" s="113">
        <f t="shared" si="1278"/>
        <v>4</v>
      </c>
      <c r="AC278" s="113">
        <f t="shared" si="1278"/>
        <v>4</v>
      </c>
      <c r="AD278" s="113">
        <f t="shared" si="1278"/>
        <v>21</v>
      </c>
      <c r="AE278" s="113">
        <f t="shared" si="1278"/>
        <v>6</v>
      </c>
      <c r="AF278" s="113">
        <f t="shared" si="1278"/>
        <v>29</v>
      </c>
      <c r="AG278" s="113">
        <f t="shared" si="1278"/>
        <v>318</v>
      </c>
      <c r="AH278" s="113">
        <f t="shared" si="1278"/>
        <v>70</v>
      </c>
    </row>
    <row r="279" spans="2:34" ht="17.25" customHeight="1" x14ac:dyDescent="0.2">
      <c r="B279" s="66"/>
      <c r="C279" s="75" t="s">
        <v>211</v>
      </c>
      <c r="D279" s="81">
        <v>33</v>
      </c>
      <c r="E279" s="138">
        <f t="shared" ref="E279" si="1279">SUM(F279:K279)</f>
        <v>5</v>
      </c>
      <c r="F279" s="139">
        <v>0</v>
      </c>
      <c r="G279" s="139">
        <v>0</v>
      </c>
      <c r="H279" s="139">
        <v>0</v>
      </c>
      <c r="I279" s="139">
        <v>0</v>
      </c>
      <c r="J279" s="38">
        <v>3</v>
      </c>
      <c r="K279" s="38">
        <v>2</v>
      </c>
      <c r="L279" s="140">
        <f t="shared" ref="L279" si="1280">H279+I279+J279</f>
        <v>3</v>
      </c>
      <c r="M279" s="141">
        <v>26</v>
      </c>
      <c r="N279" s="141">
        <f>D279-E279-M279</f>
        <v>2</v>
      </c>
      <c r="O279" s="118">
        <f t="shared" ref="O279:O280" si="1281">E279+M279+N279</f>
        <v>33</v>
      </c>
      <c r="P279" s="118">
        <f t="shared" ref="P279" si="1282">SUM(F279:K279)</f>
        <v>5</v>
      </c>
      <c r="Q279" s="142">
        <f t="shared" ref="Q279:R279" si="1283">O279-D279</f>
        <v>0</v>
      </c>
      <c r="R279" s="142">
        <f t="shared" si="1283"/>
        <v>0</v>
      </c>
      <c r="T279" s="115" t="s">
        <v>217</v>
      </c>
      <c r="Y279" s="115">
        <f>Y278/X278</f>
        <v>9.1334894613583142E-2</v>
      </c>
      <c r="Z279" s="115">
        <f>Z278/X278</f>
        <v>4.6838407494145199E-3</v>
      </c>
      <c r="AA279" s="115">
        <f>AA278/X278</f>
        <v>4.6838407494145199E-3</v>
      </c>
      <c r="AB279" s="115">
        <f>AB278/X278</f>
        <v>9.3676814988290398E-3</v>
      </c>
      <c r="AC279" s="115">
        <f>AC278/X278</f>
        <v>9.3676814988290398E-3</v>
      </c>
      <c r="AD279" s="115">
        <f>AD278/X278</f>
        <v>4.9180327868852458E-2</v>
      </c>
      <c r="AE279" s="115">
        <f>AE278/X278</f>
        <v>1.405152224824356E-2</v>
      </c>
      <c r="AF279" s="115">
        <f>AF278/X278</f>
        <v>6.7915690866510545E-2</v>
      </c>
      <c r="AG279" s="115">
        <f>AG278/X278</f>
        <v>0.74473067915690871</v>
      </c>
      <c r="AH279" s="115">
        <f>AH278/X278</f>
        <v>0.16393442622950818</v>
      </c>
    </row>
    <row r="280" spans="2:34" ht="17.25" customHeight="1" x14ac:dyDescent="0.2">
      <c r="B280" s="66"/>
      <c r="C280" s="67"/>
      <c r="D280" s="68"/>
      <c r="E280" s="143">
        <f t="shared" ref="E280" si="1284">E279/D279</f>
        <v>0.15151515151515152</v>
      </c>
      <c r="F280" s="144">
        <f t="shared" ref="F280" si="1285">F279/D279</f>
        <v>0</v>
      </c>
      <c r="G280" s="144">
        <f t="shared" ref="G280" si="1286">G279/D279</f>
        <v>0</v>
      </c>
      <c r="H280" s="144">
        <f t="shared" ref="H280" si="1287">H279/D279</f>
        <v>0</v>
      </c>
      <c r="I280" s="144">
        <f t="shared" ref="I280" si="1288">I279/D279</f>
        <v>0</v>
      </c>
      <c r="J280" s="145">
        <f t="shared" ref="J280" si="1289">J279/D279</f>
        <v>9.0909090909090912E-2</v>
      </c>
      <c r="K280" s="145">
        <f t="shared" ref="K280" si="1290">K279/D279</f>
        <v>6.0606060606060608E-2</v>
      </c>
      <c r="L280" s="146">
        <f t="shared" ref="L280" si="1291">L279/D279</f>
        <v>9.0909090909090912E-2</v>
      </c>
      <c r="M280" s="147">
        <f t="shared" ref="M280" si="1292">M279/D279</f>
        <v>0.78787878787878785</v>
      </c>
      <c r="N280" s="147">
        <f t="shared" ref="N280" si="1293">N279/D279</f>
        <v>6.0606060606060608E-2</v>
      </c>
      <c r="O280" s="115">
        <f t="shared" si="1281"/>
        <v>1</v>
      </c>
      <c r="P280" s="118"/>
      <c r="Q280" s="142">
        <f t="shared" ref="Q280:Q281" si="1294">1-O280</f>
        <v>0</v>
      </c>
      <c r="R280" s="142"/>
      <c r="T280" s="115" t="s">
        <v>249</v>
      </c>
      <c r="Y280" s="115"/>
      <c r="Z280" s="115">
        <f>Z278/Y278</f>
        <v>5.128205128205128E-2</v>
      </c>
      <c r="AA280" s="115">
        <f>AA278/Y278</f>
        <v>5.128205128205128E-2</v>
      </c>
      <c r="AB280" s="115">
        <f>AB278/Y278</f>
        <v>0.10256410256410256</v>
      </c>
      <c r="AC280" s="115">
        <f>AC278/Y278</f>
        <v>0.10256410256410256</v>
      </c>
      <c r="AD280" s="115">
        <f>AD278/Y278</f>
        <v>0.53846153846153844</v>
      </c>
      <c r="AE280" s="115">
        <f>AE278/Y278</f>
        <v>0.15384615384615385</v>
      </c>
      <c r="AF280" s="115">
        <f>AF278/Y278</f>
        <v>0.74358974358974361</v>
      </c>
      <c r="AG280" s="115"/>
      <c r="AH280" s="115"/>
    </row>
    <row r="281" spans="2:34" ht="17.25" customHeight="1" x14ac:dyDescent="0.2">
      <c r="B281" s="66"/>
      <c r="C281" s="69"/>
      <c r="D281" s="80"/>
      <c r="E281" s="159"/>
      <c r="F281" s="204">
        <f t="shared" ref="F281" si="1295">F279/E279</f>
        <v>0</v>
      </c>
      <c r="G281" s="204">
        <f t="shared" ref="G281" si="1296">G279/E279</f>
        <v>0</v>
      </c>
      <c r="H281" s="204">
        <f t="shared" ref="H281" si="1297">H279/E279</f>
        <v>0</v>
      </c>
      <c r="I281" s="204">
        <f t="shared" ref="I281" si="1298">I279/E279</f>
        <v>0</v>
      </c>
      <c r="J281" s="205">
        <f t="shared" ref="J281" si="1299">J279/E279</f>
        <v>0.6</v>
      </c>
      <c r="K281" s="205">
        <f t="shared" ref="K281" si="1300">K279/E279</f>
        <v>0.4</v>
      </c>
      <c r="L281" s="203">
        <f t="shared" ref="L281" si="1301">L279/E279</f>
        <v>0.6</v>
      </c>
      <c r="M281" s="163"/>
      <c r="N281" s="163"/>
      <c r="O281" s="115">
        <f t="shared" ref="O281" si="1302">SUM(F281:K281)</f>
        <v>1</v>
      </c>
      <c r="P281" s="115"/>
      <c r="Q281" s="142">
        <f t="shared" si="1294"/>
        <v>0</v>
      </c>
      <c r="R281" s="142"/>
      <c r="T281" s="116"/>
    </row>
    <row r="282" spans="2:34" ht="17.25" customHeight="1" x14ac:dyDescent="0.2">
      <c r="B282" s="66"/>
      <c r="C282" s="75" t="s">
        <v>212</v>
      </c>
      <c r="D282" s="81">
        <v>30</v>
      </c>
      <c r="E282" s="138">
        <f t="shared" ref="E282" si="1303">SUM(F282:K282)</f>
        <v>10</v>
      </c>
      <c r="F282" s="139">
        <v>0</v>
      </c>
      <c r="G282" s="139">
        <v>0</v>
      </c>
      <c r="H282" s="139">
        <v>0</v>
      </c>
      <c r="I282" s="139">
        <v>2</v>
      </c>
      <c r="J282" s="38">
        <v>7</v>
      </c>
      <c r="K282" s="38">
        <v>1</v>
      </c>
      <c r="L282" s="140">
        <f t="shared" ref="L282" si="1304">H282+I282+J282</f>
        <v>9</v>
      </c>
      <c r="M282" s="141">
        <v>17</v>
      </c>
      <c r="N282" s="141">
        <f>D282-E282-M282</f>
        <v>3</v>
      </c>
      <c r="O282" s="118">
        <f t="shared" ref="O282:O283" si="1305">E282+M282+N282</f>
        <v>30</v>
      </c>
      <c r="P282" s="118">
        <f t="shared" ref="P282" si="1306">SUM(F282:K282)</f>
        <v>10</v>
      </c>
      <c r="Q282" s="142">
        <f t="shared" ref="Q282:R282" si="1307">O282-D282</f>
        <v>0</v>
      </c>
      <c r="R282" s="142">
        <f t="shared" si="1307"/>
        <v>0</v>
      </c>
      <c r="T282" s="113" t="s">
        <v>219</v>
      </c>
      <c r="X282" s="113">
        <f>D285+D282+D267</f>
        <v>427</v>
      </c>
      <c r="Y282" s="113">
        <f t="shared" ref="Y282:AH282" si="1308">E285+E282+E267</f>
        <v>39</v>
      </c>
      <c r="Z282" s="113">
        <f t="shared" si="1308"/>
        <v>2</v>
      </c>
      <c r="AA282" s="113">
        <f t="shared" si="1308"/>
        <v>2</v>
      </c>
      <c r="AB282" s="113">
        <f t="shared" si="1308"/>
        <v>4</v>
      </c>
      <c r="AC282" s="113">
        <f t="shared" si="1308"/>
        <v>4</v>
      </c>
      <c r="AD282" s="113">
        <f t="shared" si="1308"/>
        <v>21</v>
      </c>
      <c r="AE282" s="113">
        <f t="shared" si="1308"/>
        <v>6</v>
      </c>
      <c r="AF282" s="113">
        <f t="shared" si="1308"/>
        <v>29</v>
      </c>
      <c r="AG282" s="113">
        <f t="shared" si="1308"/>
        <v>318</v>
      </c>
      <c r="AH282" s="113">
        <f t="shared" si="1308"/>
        <v>70</v>
      </c>
    </row>
    <row r="283" spans="2:34" ht="17.25" customHeight="1" x14ac:dyDescent="0.2">
      <c r="B283" s="66"/>
      <c r="C283" s="67"/>
      <c r="D283" s="68"/>
      <c r="E283" s="143">
        <f t="shared" ref="E283" si="1309">E282/D282</f>
        <v>0.33333333333333331</v>
      </c>
      <c r="F283" s="144">
        <f t="shared" ref="F283" si="1310">F282/D282</f>
        <v>0</v>
      </c>
      <c r="G283" s="144">
        <f t="shared" ref="G283" si="1311">G282/D282</f>
        <v>0</v>
      </c>
      <c r="H283" s="144">
        <f t="shared" ref="H283" si="1312">H282/D282</f>
        <v>0</v>
      </c>
      <c r="I283" s="144">
        <f t="shared" ref="I283" si="1313">I282/D282</f>
        <v>6.6666666666666666E-2</v>
      </c>
      <c r="J283" s="145">
        <f t="shared" ref="J283" si="1314">J282/D282</f>
        <v>0.23333333333333334</v>
      </c>
      <c r="K283" s="145">
        <f t="shared" ref="K283" si="1315">K282/D282</f>
        <v>3.3333333333333333E-2</v>
      </c>
      <c r="L283" s="146">
        <f t="shared" ref="L283" si="1316">L282/D282</f>
        <v>0.3</v>
      </c>
      <c r="M283" s="147">
        <f t="shared" ref="M283" si="1317">M282/D282</f>
        <v>0.56666666666666665</v>
      </c>
      <c r="N283" s="147">
        <f t="shared" ref="N283" si="1318">N282/D282</f>
        <v>0.1</v>
      </c>
      <c r="O283" s="115">
        <f t="shared" si="1305"/>
        <v>0.99999999999999989</v>
      </c>
      <c r="P283" s="118"/>
      <c r="Q283" s="142">
        <f t="shared" ref="Q283:Q284" si="1319">1-O283</f>
        <v>0</v>
      </c>
      <c r="R283" s="142"/>
      <c r="X283" s="113">
        <f>D288+D270+D267</f>
        <v>427</v>
      </c>
      <c r="Y283" s="113">
        <f t="shared" ref="Y283:AH283" si="1320">E288+E270+E267</f>
        <v>39</v>
      </c>
      <c r="Z283" s="113">
        <f t="shared" si="1320"/>
        <v>2</v>
      </c>
      <c r="AA283" s="113">
        <f t="shared" si="1320"/>
        <v>2</v>
      </c>
      <c r="AB283" s="113">
        <f t="shared" si="1320"/>
        <v>4</v>
      </c>
      <c r="AC283" s="113">
        <f t="shared" si="1320"/>
        <v>4</v>
      </c>
      <c r="AD283" s="113">
        <f t="shared" si="1320"/>
        <v>21</v>
      </c>
      <c r="AE283" s="113">
        <f t="shared" si="1320"/>
        <v>6</v>
      </c>
      <c r="AF283" s="113">
        <f t="shared" si="1320"/>
        <v>29</v>
      </c>
      <c r="AG283" s="113">
        <f t="shared" si="1320"/>
        <v>318</v>
      </c>
      <c r="AH283" s="113">
        <f t="shared" si="1320"/>
        <v>70</v>
      </c>
    </row>
    <row r="284" spans="2:34" ht="17.25" customHeight="1" thickBot="1" x14ac:dyDescent="0.25">
      <c r="B284" s="66"/>
      <c r="C284" s="84"/>
      <c r="D284" s="85"/>
      <c r="E284" s="164"/>
      <c r="F284" s="165">
        <f t="shared" ref="F284" si="1321">F282/E282</f>
        <v>0</v>
      </c>
      <c r="G284" s="165">
        <f t="shared" ref="G284" si="1322">G282/E282</f>
        <v>0</v>
      </c>
      <c r="H284" s="165">
        <f t="shared" ref="H284" si="1323">H282/E282</f>
        <v>0</v>
      </c>
      <c r="I284" s="165">
        <f t="shared" ref="I284" si="1324">I282/E282</f>
        <v>0.2</v>
      </c>
      <c r="J284" s="151">
        <f t="shared" ref="J284" si="1325">J282/E282</f>
        <v>0.7</v>
      </c>
      <c r="K284" s="151">
        <f t="shared" ref="K284" si="1326">K282/E282</f>
        <v>0.1</v>
      </c>
      <c r="L284" s="166">
        <f t="shared" ref="L284" si="1327">L282/E282</f>
        <v>0.9</v>
      </c>
      <c r="M284" s="167"/>
      <c r="N284" s="167"/>
      <c r="O284" s="115">
        <f t="shared" ref="O284" si="1328">SUM(F284:K284)</f>
        <v>0.99999999999999989</v>
      </c>
      <c r="P284" s="115"/>
      <c r="Q284" s="142">
        <f t="shared" si="1319"/>
        <v>0</v>
      </c>
      <c r="R284" s="142"/>
    </row>
    <row r="285" spans="2:34" ht="17.25" customHeight="1" thickTop="1" x14ac:dyDescent="0.2">
      <c r="B285" s="66"/>
      <c r="C285" s="168" t="s">
        <v>250</v>
      </c>
      <c r="D285" s="169">
        <f>D270+D273+D276+D279</f>
        <v>291</v>
      </c>
      <c r="E285" s="138">
        <f t="shared" ref="E285:N285" si="1329">E270+E273+E276+E279</f>
        <v>25</v>
      </c>
      <c r="F285" s="139">
        <f t="shared" si="1329"/>
        <v>2</v>
      </c>
      <c r="G285" s="139">
        <f t="shared" si="1329"/>
        <v>1</v>
      </c>
      <c r="H285" s="139">
        <f t="shared" si="1329"/>
        <v>4</v>
      </c>
      <c r="I285" s="139">
        <f t="shared" si="1329"/>
        <v>2</v>
      </c>
      <c r="J285" s="38">
        <f t="shared" si="1329"/>
        <v>12</v>
      </c>
      <c r="K285" s="191">
        <f t="shared" si="1329"/>
        <v>4</v>
      </c>
      <c r="L285" s="192">
        <f t="shared" si="1329"/>
        <v>18</v>
      </c>
      <c r="M285" s="141">
        <f t="shared" si="1329"/>
        <v>226</v>
      </c>
      <c r="N285" s="141">
        <f t="shared" si="1329"/>
        <v>40</v>
      </c>
      <c r="O285" s="118">
        <f t="shared" ref="O285:O286" si="1330">E285+M285+N285</f>
        <v>291</v>
      </c>
      <c r="P285" s="118">
        <f t="shared" ref="P285" si="1331">SUM(F285:K285)</f>
        <v>25</v>
      </c>
      <c r="Q285" s="142">
        <f t="shared" ref="Q285:R285" si="1332">O285-D285</f>
        <v>0</v>
      </c>
      <c r="R285" s="142">
        <f t="shared" si="1332"/>
        <v>0</v>
      </c>
      <c r="T285" s="142" t="s">
        <v>220</v>
      </c>
      <c r="X285" s="170">
        <f t="shared" ref="X285:AH287" si="1333">X278-D246</f>
        <v>0</v>
      </c>
      <c r="Y285" s="170">
        <f t="shared" si="1333"/>
        <v>0</v>
      </c>
      <c r="Z285" s="170">
        <f t="shared" si="1333"/>
        <v>0</v>
      </c>
      <c r="AA285" s="170">
        <f t="shared" si="1333"/>
        <v>0</v>
      </c>
      <c r="AB285" s="170">
        <f t="shared" si="1333"/>
        <v>0</v>
      </c>
      <c r="AC285" s="170">
        <f t="shared" si="1333"/>
        <v>0</v>
      </c>
      <c r="AD285" s="170">
        <f t="shared" si="1333"/>
        <v>0</v>
      </c>
      <c r="AE285" s="170">
        <f t="shared" si="1333"/>
        <v>0</v>
      </c>
      <c r="AF285" s="170">
        <f t="shared" si="1333"/>
        <v>0</v>
      </c>
      <c r="AG285" s="170">
        <f t="shared" si="1333"/>
        <v>0</v>
      </c>
      <c r="AH285" s="170">
        <f t="shared" si="1333"/>
        <v>0</v>
      </c>
    </row>
    <row r="286" spans="2:34" ht="17.25" customHeight="1" x14ac:dyDescent="0.2">
      <c r="B286" s="66"/>
      <c r="C286" s="171" t="s">
        <v>251</v>
      </c>
      <c r="D286" s="172"/>
      <c r="E286" s="143">
        <f>E285/D285</f>
        <v>8.5910652920962199E-2</v>
      </c>
      <c r="F286" s="144">
        <f>F285/D285</f>
        <v>6.8728522336769758E-3</v>
      </c>
      <c r="G286" s="144">
        <f>G285/D285</f>
        <v>3.4364261168384879E-3</v>
      </c>
      <c r="H286" s="144">
        <f>H285/D285</f>
        <v>1.3745704467353952E-2</v>
      </c>
      <c r="I286" s="144">
        <f>I285/D285</f>
        <v>6.8728522336769758E-3</v>
      </c>
      <c r="J286" s="145">
        <f>J285/D285</f>
        <v>4.1237113402061855E-2</v>
      </c>
      <c r="K286" s="193">
        <f>K285/D285</f>
        <v>1.3745704467353952E-2</v>
      </c>
      <c r="L286" s="194">
        <f>L285/D285</f>
        <v>6.1855670103092786E-2</v>
      </c>
      <c r="M286" s="147">
        <f>M285/D285</f>
        <v>0.7766323024054983</v>
      </c>
      <c r="N286" s="147">
        <f>N285/D285</f>
        <v>0.13745704467353953</v>
      </c>
      <c r="O286" s="115">
        <f t="shared" si="1330"/>
        <v>1</v>
      </c>
      <c r="P286" s="118"/>
      <c r="Q286" s="142">
        <f t="shared" ref="Q286:Q287" si="1334">1-O286</f>
        <v>0</v>
      </c>
      <c r="R286" s="142"/>
      <c r="T286" s="116"/>
      <c r="X286" s="170"/>
      <c r="Y286" s="170">
        <f t="shared" si="1333"/>
        <v>0</v>
      </c>
      <c r="Z286" s="170">
        <f t="shared" si="1333"/>
        <v>0</v>
      </c>
      <c r="AA286" s="170">
        <f t="shared" si="1333"/>
        <v>0</v>
      </c>
      <c r="AB286" s="170">
        <f t="shared" si="1333"/>
        <v>0</v>
      </c>
      <c r="AC286" s="170">
        <f t="shared" si="1333"/>
        <v>0</v>
      </c>
      <c r="AD286" s="170">
        <f t="shared" si="1333"/>
        <v>0</v>
      </c>
      <c r="AE286" s="170">
        <f t="shared" si="1333"/>
        <v>0</v>
      </c>
      <c r="AF286" s="170">
        <f t="shared" si="1333"/>
        <v>0</v>
      </c>
      <c r="AG286" s="170">
        <f t="shared" si="1333"/>
        <v>0</v>
      </c>
      <c r="AH286" s="170">
        <f t="shared" si="1333"/>
        <v>0</v>
      </c>
    </row>
    <row r="287" spans="2:34" ht="17.25" customHeight="1" x14ac:dyDescent="0.2">
      <c r="B287" s="66"/>
      <c r="C287" s="173"/>
      <c r="D287" s="174"/>
      <c r="E287" s="159"/>
      <c r="F287" s="160">
        <f>F285/E285</f>
        <v>0.08</v>
      </c>
      <c r="G287" s="160">
        <f>G285/E285</f>
        <v>0.04</v>
      </c>
      <c r="H287" s="160">
        <f>H285/E285</f>
        <v>0.16</v>
      </c>
      <c r="I287" s="160">
        <f>I285/E285</f>
        <v>0.08</v>
      </c>
      <c r="J287" s="161">
        <f>J285/E285</f>
        <v>0.48</v>
      </c>
      <c r="K287" s="197">
        <f>K285/E285</f>
        <v>0.16</v>
      </c>
      <c r="L287" s="198">
        <f>L285/E285</f>
        <v>0.72</v>
      </c>
      <c r="M287" s="163"/>
      <c r="N287" s="163"/>
      <c r="O287" s="115">
        <f t="shared" ref="O287" si="1335">SUM(F287:K287)</f>
        <v>1</v>
      </c>
      <c r="P287" s="115"/>
      <c r="Q287" s="142">
        <f t="shared" si="1334"/>
        <v>0</v>
      </c>
      <c r="R287" s="142"/>
      <c r="T287" s="116"/>
      <c r="X287" s="170"/>
      <c r="Y287" s="170"/>
      <c r="Z287" s="170">
        <f t="shared" si="1333"/>
        <v>0</v>
      </c>
      <c r="AA287" s="170">
        <f t="shared" si="1333"/>
        <v>0</v>
      </c>
      <c r="AB287" s="170">
        <f t="shared" si="1333"/>
        <v>0</v>
      </c>
      <c r="AC287" s="170">
        <f t="shared" si="1333"/>
        <v>0</v>
      </c>
      <c r="AD287" s="170">
        <f t="shared" si="1333"/>
        <v>0</v>
      </c>
      <c r="AE287" s="170">
        <f t="shared" si="1333"/>
        <v>0</v>
      </c>
      <c r="AF287" s="170">
        <f t="shared" si="1333"/>
        <v>0</v>
      </c>
      <c r="AG287" s="170"/>
      <c r="AH287" s="170"/>
    </row>
    <row r="288" spans="2:34" ht="17.25" customHeight="1" x14ac:dyDescent="0.2">
      <c r="B288" s="66"/>
      <c r="C288" s="175" t="s">
        <v>250</v>
      </c>
      <c r="D288" s="176">
        <f>SUM(D273:D282)</f>
        <v>150</v>
      </c>
      <c r="E288" s="138">
        <f t="shared" ref="E288:N288" si="1336">E273+E276+E279+E282</f>
        <v>20</v>
      </c>
      <c r="F288" s="139">
        <f t="shared" si="1336"/>
        <v>0</v>
      </c>
      <c r="G288" s="139">
        <f t="shared" si="1336"/>
        <v>0</v>
      </c>
      <c r="H288" s="139">
        <f t="shared" si="1336"/>
        <v>2</v>
      </c>
      <c r="I288" s="139">
        <f t="shared" si="1336"/>
        <v>3</v>
      </c>
      <c r="J288" s="38">
        <f t="shared" si="1336"/>
        <v>12</v>
      </c>
      <c r="K288" s="191">
        <f t="shared" si="1336"/>
        <v>3</v>
      </c>
      <c r="L288" s="192">
        <f t="shared" si="1336"/>
        <v>17</v>
      </c>
      <c r="M288" s="141">
        <f t="shared" si="1336"/>
        <v>113</v>
      </c>
      <c r="N288" s="141">
        <f t="shared" si="1336"/>
        <v>17</v>
      </c>
      <c r="O288" s="118">
        <f t="shared" ref="O288:O289" si="1337">E288+M288+N288</f>
        <v>150</v>
      </c>
      <c r="P288" s="118">
        <f t="shared" ref="P288" si="1338">SUM(F288:K288)</f>
        <v>20</v>
      </c>
      <c r="Q288" s="142">
        <f t="shared" ref="Q288:R288" si="1339">O288-D288</f>
        <v>0</v>
      </c>
      <c r="R288" s="142">
        <f t="shared" si="1339"/>
        <v>0</v>
      </c>
      <c r="T288" s="116"/>
      <c r="X288" s="170"/>
      <c r="Y288" s="170"/>
      <c r="Z288" s="170"/>
      <c r="AA288" s="170"/>
      <c r="AB288" s="170"/>
      <c r="AC288" s="170"/>
      <c r="AD288" s="170"/>
      <c r="AE288" s="170"/>
      <c r="AF288" s="170"/>
      <c r="AG288" s="170"/>
      <c r="AH288" s="170"/>
    </row>
    <row r="289" spans="1:34" ht="17.25" customHeight="1" x14ac:dyDescent="0.2">
      <c r="B289" s="66"/>
      <c r="C289" s="171" t="s">
        <v>252</v>
      </c>
      <c r="D289" s="177"/>
      <c r="E289" s="143">
        <f>E288/D288</f>
        <v>0.13333333333333333</v>
      </c>
      <c r="F289" s="144">
        <f>F288/D288</f>
        <v>0</v>
      </c>
      <c r="G289" s="144">
        <f>G288/D288</f>
        <v>0</v>
      </c>
      <c r="H289" s="144">
        <f>H288/D288</f>
        <v>1.3333333333333334E-2</v>
      </c>
      <c r="I289" s="144">
        <f>I288/D288</f>
        <v>0.02</v>
      </c>
      <c r="J289" s="145">
        <f>J288/D288</f>
        <v>0.08</v>
      </c>
      <c r="K289" s="193">
        <f>K288/D288</f>
        <v>0.02</v>
      </c>
      <c r="L289" s="194">
        <f>L288/D288</f>
        <v>0.11333333333333333</v>
      </c>
      <c r="M289" s="147">
        <f>M288/D288</f>
        <v>0.7533333333333333</v>
      </c>
      <c r="N289" s="147">
        <f>N288/D288</f>
        <v>0.11333333333333333</v>
      </c>
      <c r="O289" s="115">
        <f t="shared" si="1337"/>
        <v>0.99999999999999989</v>
      </c>
      <c r="P289" s="118"/>
      <c r="Q289" s="142">
        <f t="shared" ref="Q289:Q290" si="1340">1-O289</f>
        <v>0</v>
      </c>
      <c r="R289" s="142"/>
      <c r="T289" s="116"/>
      <c r="X289" s="170">
        <f>X282-X278</f>
        <v>0</v>
      </c>
      <c r="Y289" s="170">
        <f t="shared" ref="Y289:AH289" si="1341">Y282-Y278</f>
        <v>0</v>
      </c>
      <c r="Z289" s="170">
        <f t="shared" si="1341"/>
        <v>0</v>
      </c>
      <c r="AA289" s="170">
        <f t="shared" si="1341"/>
        <v>0</v>
      </c>
      <c r="AB289" s="170">
        <f t="shared" si="1341"/>
        <v>0</v>
      </c>
      <c r="AC289" s="170">
        <f t="shared" si="1341"/>
        <v>0</v>
      </c>
      <c r="AD289" s="170">
        <f t="shared" si="1341"/>
        <v>0</v>
      </c>
      <c r="AE289" s="170">
        <f t="shared" si="1341"/>
        <v>0</v>
      </c>
      <c r="AF289" s="170">
        <f t="shared" si="1341"/>
        <v>0</v>
      </c>
      <c r="AG289" s="170">
        <f t="shared" si="1341"/>
        <v>0</v>
      </c>
      <c r="AH289" s="170">
        <f t="shared" si="1341"/>
        <v>0</v>
      </c>
    </row>
    <row r="290" spans="1:34" ht="17.25" customHeight="1" thickBot="1" x14ac:dyDescent="0.25">
      <c r="B290" s="100"/>
      <c r="C290" s="173"/>
      <c r="D290" s="174"/>
      <c r="E290" s="178"/>
      <c r="F290" s="179">
        <f>F288/E288</f>
        <v>0</v>
      </c>
      <c r="G290" s="179">
        <f>G288/E288</f>
        <v>0</v>
      </c>
      <c r="H290" s="179">
        <f>H288/E288</f>
        <v>0.1</v>
      </c>
      <c r="I290" s="179">
        <f>I288/E288</f>
        <v>0.15</v>
      </c>
      <c r="J290" s="180">
        <f>J288/E288</f>
        <v>0.6</v>
      </c>
      <c r="K290" s="199">
        <f>K288/E288</f>
        <v>0.15</v>
      </c>
      <c r="L290" s="200">
        <f>L288/E288</f>
        <v>0.85</v>
      </c>
      <c r="M290" s="182"/>
      <c r="N290" s="182"/>
      <c r="O290" s="115">
        <f t="shared" ref="O290" si="1342">SUM(F290:K290)</f>
        <v>1</v>
      </c>
      <c r="P290" s="115"/>
      <c r="Q290" s="142">
        <f t="shared" si="1340"/>
        <v>0</v>
      </c>
      <c r="R290" s="142"/>
      <c r="T290" s="116"/>
      <c r="X290" s="170">
        <f>X283-X278</f>
        <v>0</v>
      </c>
      <c r="Y290" s="170">
        <f t="shared" ref="Y290:AH290" si="1343">Y283-Y278</f>
        <v>0</v>
      </c>
      <c r="Z290" s="170">
        <f t="shared" si="1343"/>
        <v>0</v>
      </c>
      <c r="AA290" s="170">
        <f t="shared" si="1343"/>
        <v>0</v>
      </c>
      <c r="AB290" s="170">
        <f t="shared" si="1343"/>
        <v>0</v>
      </c>
      <c r="AC290" s="170">
        <f t="shared" si="1343"/>
        <v>0</v>
      </c>
      <c r="AD290" s="170">
        <f t="shared" si="1343"/>
        <v>0</v>
      </c>
      <c r="AE290" s="170">
        <f t="shared" si="1343"/>
        <v>0</v>
      </c>
      <c r="AF290" s="170">
        <f t="shared" si="1343"/>
        <v>0</v>
      </c>
      <c r="AG290" s="170">
        <f t="shared" si="1343"/>
        <v>0</v>
      </c>
      <c r="AH290" s="170">
        <f t="shared" si="1343"/>
        <v>0</v>
      </c>
    </row>
    <row r="291" spans="1:34" x14ac:dyDescent="0.2">
      <c r="B291" s="183"/>
      <c r="C291" s="106"/>
      <c r="D291" s="107"/>
      <c r="E291" s="184"/>
      <c r="F291" s="185"/>
      <c r="G291" s="185"/>
      <c r="H291" s="185"/>
      <c r="I291" s="186"/>
      <c r="J291" s="186"/>
      <c r="K291" s="186"/>
      <c r="L291" s="186"/>
      <c r="M291" s="186"/>
      <c r="N291" s="186"/>
      <c r="O291" s="115"/>
      <c r="P291" s="118"/>
      <c r="Q291" s="142"/>
      <c r="R291" s="142"/>
    </row>
    <row r="292" spans="1:34" ht="14.4" x14ac:dyDescent="0.2">
      <c r="B292" s="114" t="s">
        <v>260</v>
      </c>
      <c r="O292" s="115"/>
      <c r="P292" s="115"/>
      <c r="Q292" s="142"/>
      <c r="R292" s="142"/>
    </row>
    <row r="293" spans="1:34" ht="7.5" customHeight="1" x14ac:dyDescent="0.2">
      <c r="B293" s="113"/>
      <c r="O293" s="118"/>
      <c r="P293" s="118"/>
      <c r="Q293" s="142"/>
      <c r="R293" s="142"/>
    </row>
    <row r="294" spans="1:34" x14ac:dyDescent="0.2">
      <c r="A294" s="116"/>
      <c r="B294" s="113"/>
      <c r="J294" s="117" t="s">
        <v>178</v>
      </c>
      <c r="O294" s="115"/>
      <c r="P294" s="118"/>
      <c r="Q294" s="142"/>
      <c r="R294" s="142"/>
    </row>
    <row r="295" spans="1:34" x14ac:dyDescent="0.2">
      <c r="A295" s="116"/>
      <c r="B295" s="113"/>
      <c r="J295" s="117" t="s">
        <v>222</v>
      </c>
      <c r="O295" s="115"/>
      <c r="P295" s="115"/>
      <c r="Q295" s="142"/>
      <c r="R295" s="142"/>
    </row>
    <row r="296" spans="1:34" x14ac:dyDescent="0.2">
      <c r="A296" s="116"/>
      <c r="B296" s="113"/>
      <c r="J296" s="117" t="s">
        <v>223</v>
      </c>
      <c r="O296" s="118"/>
      <c r="P296" s="118"/>
      <c r="Q296" s="142"/>
      <c r="R296" s="142"/>
    </row>
    <row r="297" spans="1:34" ht="7.5" customHeight="1" x14ac:dyDescent="0.2">
      <c r="A297" s="116"/>
      <c r="B297" s="113"/>
      <c r="J297" s="119"/>
      <c r="O297" s="115"/>
      <c r="P297" s="118"/>
      <c r="Q297" s="142"/>
      <c r="R297" s="142"/>
    </row>
    <row r="298" spans="1:34" ht="13.8" thickBot="1" x14ac:dyDescent="0.25">
      <c r="F298" s="120" t="s">
        <v>224</v>
      </c>
      <c r="G298" s="120" t="s">
        <v>225</v>
      </c>
      <c r="H298" s="120" t="s">
        <v>226</v>
      </c>
      <c r="I298" s="120" t="s">
        <v>227</v>
      </c>
      <c r="J298" s="120" t="s">
        <v>228</v>
      </c>
      <c r="K298" s="120"/>
      <c r="M298" s="107"/>
      <c r="N298" s="107" t="s">
        <v>229</v>
      </c>
      <c r="O298" s="115"/>
      <c r="P298" s="115"/>
      <c r="Q298" s="142"/>
      <c r="R298" s="142"/>
    </row>
    <row r="299" spans="1:34" ht="13.5" customHeight="1" x14ac:dyDescent="0.2">
      <c r="B299" s="121" t="s">
        <v>261</v>
      </c>
      <c r="C299" s="122"/>
      <c r="D299" s="23" t="s">
        <v>183</v>
      </c>
      <c r="E299" s="15" t="s">
        <v>231</v>
      </c>
      <c r="F299" s="123"/>
      <c r="G299" s="123"/>
      <c r="H299" s="123"/>
      <c r="I299" s="123"/>
      <c r="J299" s="123"/>
      <c r="K299" s="123"/>
      <c r="L299" s="125"/>
      <c r="M299" s="19" t="s">
        <v>232</v>
      </c>
      <c r="N299" s="19" t="s">
        <v>233</v>
      </c>
      <c r="O299" s="118"/>
      <c r="P299" s="118"/>
      <c r="Q299" s="142"/>
      <c r="R299" s="142"/>
    </row>
    <row r="300" spans="1:34" x14ac:dyDescent="0.2">
      <c r="B300" s="126"/>
      <c r="C300" s="127"/>
      <c r="D300" s="27"/>
      <c r="E300" s="21"/>
      <c r="F300" s="128" t="s">
        <v>234</v>
      </c>
      <c r="G300" s="129"/>
      <c r="H300" s="129"/>
      <c r="I300" s="130"/>
      <c r="J300" s="130"/>
      <c r="K300" s="130"/>
      <c r="L300" s="131"/>
      <c r="M300" s="25"/>
      <c r="N300" s="25"/>
      <c r="O300" s="115"/>
      <c r="P300" s="118"/>
      <c r="Q300" s="142"/>
      <c r="R300" s="142"/>
    </row>
    <row r="301" spans="1:34" ht="13.5" customHeight="1" x14ac:dyDescent="0.2">
      <c r="B301" s="126"/>
      <c r="C301" s="127"/>
      <c r="D301" s="27"/>
      <c r="E301" s="21"/>
      <c r="F301" s="22" t="s">
        <v>235</v>
      </c>
      <c r="G301" s="22" t="s">
        <v>236</v>
      </c>
      <c r="H301" s="22" t="s">
        <v>237</v>
      </c>
      <c r="I301" s="22" t="s">
        <v>238</v>
      </c>
      <c r="J301" s="23" t="s">
        <v>239</v>
      </c>
      <c r="K301" s="23" t="s">
        <v>240</v>
      </c>
      <c r="L301" s="132" t="s">
        <v>241</v>
      </c>
      <c r="M301" s="25"/>
      <c r="N301" s="25"/>
      <c r="O301" s="115"/>
      <c r="P301" s="115"/>
      <c r="Q301" s="142"/>
      <c r="R301" s="142"/>
    </row>
    <row r="302" spans="1:34" ht="13.5" customHeight="1" x14ac:dyDescent="0.2">
      <c r="B302" s="126"/>
      <c r="C302" s="127"/>
      <c r="D302" s="27"/>
      <c r="E302" s="21"/>
      <c r="F302" s="26"/>
      <c r="G302" s="26"/>
      <c r="H302" s="26"/>
      <c r="I302" s="26"/>
      <c r="J302" s="27"/>
      <c r="K302" s="27"/>
      <c r="L302" s="133" t="s">
        <v>242</v>
      </c>
      <c r="M302" s="25"/>
      <c r="N302" s="25"/>
      <c r="O302" s="118"/>
      <c r="P302" s="118"/>
      <c r="Q302" s="142"/>
      <c r="R302" s="142"/>
    </row>
    <row r="303" spans="1:34" ht="40.5" customHeight="1" x14ac:dyDescent="0.2">
      <c r="B303" s="134"/>
      <c r="C303" s="135"/>
      <c r="D303" s="32"/>
      <c r="E303" s="30"/>
      <c r="F303" s="31"/>
      <c r="G303" s="31"/>
      <c r="H303" s="31"/>
      <c r="I303" s="31"/>
      <c r="J303" s="32"/>
      <c r="K303" s="32"/>
      <c r="L303" s="136"/>
      <c r="M303" s="34"/>
      <c r="N303" s="34"/>
      <c r="O303" s="115"/>
      <c r="P303" s="118"/>
      <c r="Q303" s="142"/>
      <c r="R303" s="142"/>
    </row>
    <row r="304" spans="1:34" ht="13.5" customHeight="1" x14ac:dyDescent="0.2">
      <c r="B304" s="36" t="s">
        <v>243</v>
      </c>
      <c r="C304" s="37"/>
      <c r="D304" s="38">
        <f>D307+D310+D313+D316+D319+D322</f>
        <v>427</v>
      </c>
      <c r="E304" s="138">
        <f>E307+E310+E313+E316+E319+E322</f>
        <v>17</v>
      </c>
      <c r="F304" s="139">
        <f t="shared" ref="F304:N304" si="1344">F307+F310+F313+F316+F319+F322</f>
        <v>0</v>
      </c>
      <c r="G304" s="139">
        <f t="shared" si="1344"/>
        <v>5</v>
      </c>
      <c r="H304" s="139">
        <f t="shared" si="1344"/>
        <v>7</v>
      </c>
      <c r="I304" s="139">
        <f t="shared" si="1344"/>
        <v>3</v>
      </c>
      <c r="J304" s="38">
        <f t="shared" si="1344"/>
        <v>0</v>
      </c>
      <c r="K304" s="191">
        <f t="shared" si="1344"/>
        <v>2</v>
      </c>
      <c r="L304" s="192">
        <f t="shared" si="1344"/>
        <v>10</v>
      </c>
      <c r="M304" s="141">
        <f t="shared" si="1344"/>
        <v>337</v>
      </c>
      <c r="N304" s="141">
        <f t="shared" si="1344"/>
        <v>73</v>
      </c>
      <c r="O304" s="118">
        <f>E304+M304+N304</f>
        <v>427</v>
      </c>
      <c r="P304" s="118">
        <f>SUM(F304:K304)</f>
        <v>17</v>
      </c>
      <c r="Q304" s="142">
        <f>O304-D304</f>
        <v>0</v>
      </c>
      <c r="R304" s="142">
        <f>P304-E304</f>
        <v>0</v>
      </c>
    </row>
    <row r="305" spans="2:18" x14ac:dyDescent="0.2">
      <c r="B305" s="44"/>
      <c r="C305" s="45"/>
      <c r="D305" s="46"/>
      <c r="E305" s="143">
        <f>E304/D304</f>
        <v>3.9812646370023422E-2</v>
      </c>
      <c r="F305" s="144">
        <f>F304/D304</f>
        <v>0</v>
      </c>
      <c r="G305" s="144">
        <f>G304/D304</f>
        <v>1.1709601873536301E-2</v>
      </c>
      <c r="H305" s="144">
        <f>H304/D304</f>
        <v>1.6393442622950821E-2</v>
      </c>
      <c r="I305" s="144">
        <f>I304/D304</f>
        <v>7.0257611241217799E-3</v>
      </c>
      <c r="J305" s="145">
        <f>J304/D304</f>
        <v>0</v>
      </c>
      <c r="K305" s="193">
        <f>K304/D304</f>
        <v>4.6838407494145199E-3</v>
      </c>
      <c r="L305" s="194">
        <f>L304/D304</f>
        <v>2.3419203747072601E-2</v>
      </c>
      <c r="M305" s="147">
        <f>M304/D304</f>
        <v>0.78922716627634659</v>
      </c>
      <c r="N305" s="147">
        <f>N304/D304</f>
        <v>0.17096018735362997</v>
      </c>
      <c r="O305" s="115">
        <f>E305+M305+N305</f>
        <v>1</v>
      </c>
      <c r="P305" s="118"/>
      <c r="Q305" s="142">
        <f>1-O305</f>
        <v>0</v>
      </c>
      <c r="R305" s="142"/>
    </row>
    <row r="306" spans="2:18" ht="13.8" thickBot="1" x14ac:dyDescent="0.25">
      <c r="B306" s="52"/>
      <c r="C306" s="53"/>
      <c r="D306" s="54"/>
      <c r="E306" s="148"/>
      <c r="F306" s="202">
        <f>F304/E304</f>
        <v>0</v>
      </c>
      <c r="G306" s="202">
        <f>G304/E304</f>
        <v>0.29411764705882354</v>
      </c>
      <c r="H306" s="202">
        <f>H304/E304</f>
        <v>0.41176470588235292</v>
      </c>
      <c r="I306" s="202">
        <f>I304/E304</f>
        <v>0.17647058823529413</v>
      </c>
      <c r="J306" s="202">
        <f>J304/E304</f>
        <v>0</v>
      </c>
      <c r="K306" s="195">
        <f>K304/E304</f>
        <v>0.11764705882352941</v>
      </c>
      <c r="L306" s="196">
        <f>L304/E304</f>
        <v>0.58823529411764708</v>
      </c>
      <c r="M306" s="153"/>
      <c r="N306" s="153"/>
      <c r="O306" s="115">
        <f>SUM(F306:K306)</f>
        <v>1</v>
      </c>
      <c r="P306" s="115"/>
      <c r="Q306" s="142">
        <f>1-O306</f>
        <v>0</v>
      </c>
      <c r="R306" s="142"/>
    </row>
    <row r="307" spans="2:18" ht="17.25" customHeight="1" thickTop="1" x14ac:dyDescent="0.2">
      <c r="B307" s="59" t="s">
        <v>199</v>
      </c>
      <c r="C307" s="60" t="s">
        <v>244</v>
      </c>
      <c r="D307" s="61">
        <v>49</v>
      </c>
      <c r="E307" s="154">
        <f>SUM(F307:K307)</f>
        <v>0</v>
      </c>
      <c r="F307" s="155">
        <v>0</v>
      </c>
      <c r="G307" s="155">
        <v>0</v>
      </c>
      <c r="H307" s="155">
        <v>0</v>
      </c>
      <c r="I307" s="155">
        <v>0</v>
      </c>
      <c r="J307" s="156">
        <v>0</v>
      </c>
      <c r="K307" s="156">
        <v>0</v>
      </c>
      <c r="L307" s="157">
        <f>H307+I307+J307</f>
        <v>0</v>
      </c>
      <c r="M307" s="158">
        <v>40</v>
      </c>
      <c r="N307" s="158">
        <f>D307-E307-M307</f>
        <v>9</v>
      </c>
      <c r="O307" s="118">
        <f t="shared" ref="O307:O308" si="1345">E307+M307+N307</f>
        <v>49</v>
      </c>
      <c r="P307" s="118">
        <f t="shared" ref="P307" si="1346">SUM(F307:K307)</f>
        <v>0</v>
      </c>
      <c r="Q307" s="142">
        <f t="shared" ref="Q307:R307" si="1347">O307-D307</f>
        <v>0</v>
      </c>
      <c r="R307" s="142">
        <f t="shared" si="1347"/>
        <v>0</v>
      </c>
    </row>
    <row r="308" spans="2:18" ht="17.25" customHeight="1" x14ac:dyDescent="0.2">
      <c r="B308" s="66"/>
      <c r="C308" s="67"/>
      <c r="D308" s="68"/>
      <c r="E308" s="143">
        <f>E307/D307</f>
        <v>0</v>
      </c>
      <c r="F308" s="144">
        <f>F307/D307</f>
        <v>0</v>
      </c>
      <c r="G308" s="144">
        <f>G307/D307</f>
        <v>0</v>
      </c>
      <c r="H308" s="144">
        <f>H307/D307</f>
        <v>0</v>
      </c>
      <c r="I308" s="144">
        <f>I307/D307</f>
        <v>0</v>
      </c>
      <c r="J308" s="145">
        <f>J307/D307</f>
        <v>0</v>
      </c>
      <c r="K308" s="145">
        <f>K307/D307</f>
        <v>0</v>
      </c>
      <c r="L308" s="146">
        <f>L307/D307</f>
        <v>0</v>
      </c>
      <c r="M308" s="147">
        <f>M307/D307</f>
        <v>0.81632653061224492</v>
      </c>
      <c r="N308" s="147">
        <f>N307/D307</f>
        <v>0.18367346938775511</v>
      </c>
      <c r="O308" s="115">
        <f t="shared" si="1345"/>
        <v>1</v>
      </c>
      <c r="P308" s="118"/>
      <c r="Q308" s="142">
        <f t="shared" ref="Q308" si="1348">1-O308</f>
        <v>0</v>
      </c>
      <c r="R308" s="142"/>
    </row>
    <row r="309" spans="2:18" ht="17.25" customHeight="1" x14ac:dyDescent="0.2">
      <c r="B309" s="66"/>
      <c r="C309" s="69"/>
      <c r="D309" s="70"/>
      <c r="E309" s="159"/>
      <c r="F309" s="204">
        <f>IFERROR(F307/$E307,0)</f>
        <v>0</v>
      </c>
      <c r="G309" s="204">
        <f t="shared" ref="G309:L309" si="1349">IFERROR(G307/$E307,0)</f>
        <v>0</v>
      </c>
      <c r="H309" s="204">
        <f t="shared" si="1349"/>
        <v>0</v>
      </c>
      <c r="I309" s="204">
        <f t="shared" si="1349"/>
        <v>0</v>
      </c>
      <c r="J309" s="204">
        <f t="shared" si="1349"/>
        <v>0</v>
      </c>
      <c r="K309" s="204">
        <f t="shared" si="1349"/>
        <v>0</v>
      </c>
      <c r="L309" s="203">
        <f t="shared" si="1349"/>
        <v>0</v>
      </c>
      <c r="M309" s="153"/>
      <c r="N309" s="153"/>
      <c r="O309" s="115">
        <f>SUM(F309:K309)</f>
        <v>0</v>
      </c>
      <c r="P309" s="115"/>
      <c r="Q309" s="142">
        <f>1-O309</f>
        <v>1</v>
      </c>
      <c r="R309" s="142"/>
    </row>
    <row r="310" spans="2:18" ht="17.25" customHeight="1" x14ac:dyDescent="0.2">
      <c r="B310" s="66"/>
      <c r="C310" s="75" t="s">
        <v>245</v>
      </c>
      <c r="D310" s="76">
        <v>87</v>
      </c>
      <c r="E310" s="138">
        <f t="shared" ref="E310" si="1350">SUM(F310:K310)</f>
        <v>1</v>
      </c>
      <c r="F310" s="139">
        <v>0</v>
      </c>
      <c r="G310" s="139">
        <v>0</v>
      </c>
      <c r="H310" s="139">
        <v>0</v>
      </c>
      <c r="I310" s="139">
        <v>1</v>
      </c>
      <c r="J310" s="38">
        <v>0</v>
      </c>
      <c r="K310" s="38">
        <v>0</v>
      </c>
      <c r="L310" s="140">
        <f t="shared" ref="L310" si="1351">H310+I310+J310</f>
        <v>1</v>
      </c>
      <c r="M310" s="141">
        <v>72</v>
      </c>
      <c r="N310" s="141">
        <f>D310-E310-M310</f>
        <v>14</v>
      </c>
      <c r="O310" s="118">
        <f t="shared" ref="O310:O311" si="1352">E310+M310+N310</f>
        <v>87</v>
      </c>
      <c r="P310" s="118">
        <f t="shared" ref="P310" si="1353">SUM(F310:K310)</f>
        <v>1</v>
      </c>
      <c r="Q310" s="142">
        <f t="shared" ref="Q310:R310" si="1354">O310-D310</f>
        <v>0</v>
      </c>
      <c r="R310" s="142">
        <f t="shared" si="1354"/>
        <v>0</v>
      </c>
    </row>
    <row r="311" spans="2:18" ht="17.25" customHeight="1" x14ac:dyDescent="0.2">
      <c r="B311" s="66"/>
      <c r="C311" s="67"/>
      <c r="D311" s="68"/>
      <c r="E311" s="143">
        <f t="shared" ref="E311" si="1355">E310/D310</f>
        <v>1.1494252873563218E-2</v>
      </c>
      <c r="F311" s="144">
        <f t="shared" ref="F311" si="1356">F310/D310</f>
        <v>0</v>
      </c>
      <c r="G311" s="144">
        <f t="shared" ref="G311" si="1357">G310/D310</f>
        <v>0</v>
      </c>
      <c r="H311" s="144">
        <f t="shared" ref="H311" si="1358">H310/D310</f>
        <v>0</v>
      </c>
      <c r="I311" s="144">
        <f t="shared" ref="I311" si="1359">I310/D310</f>
        <v>1.1494252873563218E-2</v>
      </c>
      <c r="J311" s="145">
        <f t="shared" ref="J311" si="1360">J310/D310</f>
        <v>0</v>
      </c>
      <c r="K311" s="145">
        <f t="shared" ref="K311" si="1361">K310/D310</f>
        <v>0</v>
      </c>
      <c r="L311" s="146">
        <f t="shared" ref="L311" si="1362">L310/D310</f>
        <v>1.1494252873563218E-2</v>
      </c>
      <c r="M311" s="147">
        <f t="shared" ref="M311" si="1363">M310/D310</f>
        <v>0.82758620689655171</v>
      </c>
      <c r="N311" s="147">
        <f t="shared" ref="N311" si="1364">N310/D310</f>
        <v>0.16091954022988506</v>
      </c>
      <c r="O311" s="115">
        <f t="shared" si="1352"/>
        <v>1</v>
      </c>
      <c r="P311" s="118"/>
      <c r="Q311" s="142">
        <f t="shared" ref="Q311:Q312" si="1365">1-O311</f>
        <v>0</v>
      </c>
      <c r="R311" s="142"/>
    </row>
    <row r="312" spans="2:18" ht="17.25" customHeight="1" x14ac:dyDescent="0.2">
      <c r="B312" s="66"/>
      <c r="C312" s="69"/>
      <c r="D312" s="80"/>
      <c r="E312" s="159"/>
      <c r="F312" s="204">
        <f>IFERROR(F310/$E310,0)</f>
        <v>0</v>
      </c>
      <c r="G312" s="204">
        <f t="shared" ref="G312:L312" si="1366">IFERROR(G310/$E310,0)</f>
        <v>0</v>
      </c>
      <c r="H312" s="204">
        <f t="shared" si="1366"/>
        <v>0</v>
      </c>
      <c r="I312" s="204">
        <f t="shared" si="1366"/>
        <v>1</v>
      </c>
      <c r="J312" s="205">
        <f t="shared" si="1366"/>
        <v>0</v>
      </c>
      <c r="K312" s="205">
        <f t="shared" si="1366"/>
        <v>0</v>
      </c>
      <c r="L312" s="203">
        <f t="shared" si="1366"/>
        <v>1</v>
      </c>
      <c r="M312" s="153"/>
      <c r="N312" s="153"/>
      <c r="O312" s="115">
        <f t="shared" ref="O312" si="1367">SUM(F312:K312)</f>
        <v>1</v>
      </c>
      <c r="P312" s="115"/>
      <c r="Q312" s="142">
        <f t="shared" si="1365"/>
        <v>0</v>
      </c>
      <c r="R312" s="142"/>
    </row>
    <row r="313" spans="2:18" ht="17.25" customHeight="1" x14ac:dyDescent="0.2">
      <c r="B313" s="66"/>
      <c r="C313" s="22" t="s">
        <v>202</v>
      </c>
      <c r="D313" s="81">
        <v>25</v>
      </c>
      <c r="E313" s="138">
        <f t="shared" ref="E313" si="1368">SUM(F313:K313)</f>
        <v>0</v>
      </c>
      <c r="F313" s="139">
        <v>0</v>
      </c>
      <c r="G313" s="139">
        <v>0</v>
      </c>
      <c r="H313" s="139">
        <v>0</v>
      </c>
      <c r="I313" s="139">
        <v>0</v>
      </c>
      <c r="J313" s="38">
        <v>0</v>
      </c>
      <c r="K313" s="38">
        <v>0</v>
      </c>
      <c r="L313" s="140">
        <f t="shared" ref="L313" si="1369">H313+I313+J313</f>
        <v>0</v>
      </c>
      <c r="M313" s="141">
        <v>22</v>
      </c>
      <c r="N313" s="141">
        <f>D313-E313-M313</f>
        <v>3</v>
      </c>
      <c r="O313" s="118">
        <f t="shared" ref="O313:O314" si="1370">E313+M313+N313</f>
        <v>25</v>
      </c>
      <c r="P313" s="118">
        <f t="shared" ref="P313" si="1371">SUM(F313:K313)</f>
        <v>0</v>
      </c>
      <c r="Q313" s="142">
        <f t="shared" ref="Q313:R313" si="1372">O313-D313</f>
        <v>0</v>
      </c>
      <c r="R313" s="142">
        <f t="shared" si="1372"/>
        <v>0</v>
      </c>
    </row>
    <row r="314" spans="2:18" ht="17.25" customHeight="1" x14ac:dyDescent="0.2">
      <c r="B314" s="66"/>
      <c r="C314" s="26"/>
      <c r="D314" s="68"/>
      <c r="E314" s="143">
        <f t="shared" ref="E314" si="1373">E313/D313</f>
        <v>0</v>
      </c>
      <c r="F314" s="144">
        <f t="shared" ref="F314" si="1374">F313/D313</f>
        <v>0</v>
      </c>
      <c r="G314" s="144">
        <f t="shared" ref="G314" si="1375">G313/D313</f>
        <v>0</v>
      </c>
      <c r="H314" s="144">
        <f t="shared" ref="H314" si="1376">H313/D313</f>
        <v>0</v>
      </c>
      <c r="I314" s="144">
        <f t="shared" ref="I314" si="1377">I313/D313</f>
        <v>0</v>
      </c>
      <c r="J314" s="145">
        <f t="shared" ref="J314" si="1378">J313/D313</f>
        <v>0</v>
      </c>
      <c r="K314" s="145">
        <f>K313/D313</f>
        <v>0</v>
      </c>
      <c r="L314" s="146">
        <f t="shared" ref="L314" si="1379">L313/D313</f>
        <v>0</v>
      </c>
      <c r="M314" s="147">
        <f t="shared" ref="M314" si="1380">M313/D313</f>
        <v>0.88</v>
      </c>
      <c r="N314" s="147">
        <f t="shared" ref="N314" si="1381">N313/D313</f>
        <v>0.12</v>
      </c>
      <c r="O314" s="115">
        <f t="shared" si="1370"/>
        <v>1</v>
      </c>
      <c r="P314" s="118"/>
      <c r="Q314" s="142">
        <f t="shared" ref="Q314:Q315" si="1382">1-O314</f>
        <v>0</v>
      </c>
      <c r="R314" s="142"/>
    </row>
    <row r="315" spans="2:18" ht="17.25" customHeight="1" x14ac:dyDescent="0.2">
      <c r="B315" s="66"/>
      <c r="C315" s="26"/>
      <c r="D315" s="80"/>
      <c r="E315" s="159"/>
      <c r="F315" s="149">
        <f>IFERROR(F313/$E313,0)</f>
        <v>0</v>
      </c>
      <c r="G315" s="149">
        <f t="shared" ref="G315:L315" si="1383">IFERROR(G313/$E313,0)</f>
        <v>0</v>
      </c>
      <c r="H315" s="149">
        <f t="shared" si="1383"/>
        <v>0</v>
      </c>
      <c r="I315" s="149">
        <f t="shared" si="1383"/>
        <v>0</v>
      </c>
      <c r="J315" s="149">
        <f t="shared" si="1383"/>
        <v>0</v>
      </c>
      <c r="K315" s="150">
        <f t="shared" si="1383"/>
        <v>0</v>
      </c>
      <c r="L315" s="187">
        <f t="shared" si="1383"/>
        <v>0</v>
      </c>
      <c r="M315" s="153"/>
      <c r="N315" s="153"/>
      <c r="O315" s="115">
        <f t="shared" ref="O315" si="1384">SUM(F315:K315)</f>
        <v>0</v>
      </c>
      <c r="P315" s="115"/>
      <c r="Q315" s="142">
        <f t="shared" si="1382"/>
        <v>1</v>
      </c>
      <c r="R315" s="142"/>
    </row>
    <row r="316" spans="2:18" ht="17.25" customHeight="1" x14ac:dyDescent="0.2">
      <c r="B316" s="66"/>
      <c r="C316" s="75" t="s">
        <v>246</v>
      </c>
      <c r="D316" s="81">
        <v>82</v>
      </c>
      <c r="E316" s="138">
        <f t="shared" ref="E316" si="1385">SUM(F316:K316)</f>
        <v>2</v>
      </c>
      <c r="F316" s="139">
        <v>0</v>
      </c>
      <c r="G316" s="139">
        <v>0</v>
      </c>
      <c r="H316" s="139">
        <v>0</v>
      </c>
      <c r="I316" s="139">
        <v>0</v>
      </c>
      <c r="J316" s="38">
        <v>0</v>
      </c>
      <c r="K316" s="38">
        <v>2</v>
      </c>
      <c r="L316" s="140">
        <f t="shared" ref="L316" si="1386">H316+I316+J316</f>
        <v>0</v>
      </c>
      <c r="M316" s="141">
        <v>67</v>
      </c>
      <c r="N316" s="141">
        <f>D316-E316-M316</f>
        <v>13</v>
      </c>
      <c r="O316" s="118">
        <f t="shared" ref="O316:O317" si="1387">E316+M316+N316</f>
        <v>82</v>
      </c>
      <c r="P316" s="118">
        <f t="shared" ref="P316" si="1388">SUM(F316:K316)</f>
        <v>2</v>
      </c>
      <c r="Q316" s="142">
        <f t="shared" ref="Q316:R316" si="1389">O316-D316</f>
        <v>0</v>
      </c>
      <c r="R316" s="142">
        <f t="shared" si="1389"/>
        <v>0</v>
      </c>
    </row>
    <row r="317" spans="2:18" ht="17.25" customHeight="1" x14ac:dyDescent="0.2">
      <c r="B317" s="66"/>
      <c r="C317" s="67"/>
      <c r="D317" s="68"/>
      <c r="E317" s="143">
        <f t="shared" ref="E317" si="1390">E316/D316</f>
        <v>2.4390243902439025E-2</v>
      </c>
      <c r="F317" s="144">
        <f t="shared" ref="F317" si="1391">F316/D316</f>
        <v>0</v>
      </c>
      <c r="G317" s="144">
        <f t="shared" ref="G317" si="1392">G316/D316</f>
        <v>0</v>
      </c>
      <c r="H317" s="144">
        <f t="shared" ref="H317" si="1393">H316/D316</f>
        <v>0</v>
      </c>
      <c r="I317" s="144">
        <f t="shared" ref="I317" si="1394">I316/D316</f>
        <v>0</v>
      </c>
      <c r="J317" s="145">
        <f t="shared" ref="J317" si="1395">J316/D316</f>
        <v>0</v>
      </c>
      <c r="K317" s="145">
        <f t="shared" ref="K317" si="1396">K316/D316</f>
        <v>2.4390243902439025E-2</v>
      </c>
      <c r="L317" s="146">
        <f t="shared" ref="L317" si="1397">L316/D316</f>
        <v>0</v>
      </c>
      <c r="M317" s="147">
        <f t="shared" ref="M317" si="1398">M316/D316</f>
        <v>0.81707317073170727</v>
      </c>
      <c r="N317" s="147">
        <f t="shared" ref="N317" si="1399">N316/D316</f>
        <v>0.15853658536585366</v>
      </c>
      <c r="O317" s="115">
        <f t="shared" si="1387"/>
        <v>1</v>
      </c>
      <c r="P317" s="118"/>
      <c r="Q317" s="142">
        <f t="shared" ref="Q317:Q318" si="1400">1-O317</f>
        <v>0</v>
      </c>
      <c r="R317" s="142"/>
    </row>
    <row r="318" spans="2:18" ht="17.25" customHeight="1" x14ac:dyDescent="0.2">
      <c r="B318" s="66"/>
      <c r="C318" s="69"/>
      <c r="D318" s="80"/>
      <c r="E318" s="159"/>
      <c r="F318" s="149">
        <f>IFERROR(F316/$E316,0)</f>
        <v>0</v>
      </c>
      <c r="G318" s="149">
        <f t="shared" ref="G318:L318" si="1401">IFERROR(G316/$E316,0)</f>
        <v>0</v>
      </c>
      <c r="H318" s="149">
        <f t="shared" si="1401"/>
        <v>0</v>
      </c>
      <c r="I318" s="149">
        <f t="shared" si="1401"/>
        <v>0</v>
      </c>
      <c r="J318" s="149">
        <f t="shared" si="1401"/>
        <v>0</v>
      </c>
      <c r="K318" s="149">
        <f t="shared" si="1401"/>
        <v>1</v>
      </c>
      <c r="L318" s="187">
        <f t="shared" si="1401"/>
        <v>0</v>
      </c>
      <c r="M318" s="153"/>
      <c r="N318" s="153"/>
      <c r="O318" s="115">
        <f t="shared" ref="O318" si="1402">SUM(F318:K318)</f>
        <v>1</v>
      </c>
      <c r="P318" s="115"/>
      <c r="Q318" s="142">
        <f t="shared" si="1400"/>
        <v>0</v>
      </c>
      <c r="R318" s="142"/>
    </row>
    <row r="319" spans="2:18" ht="17.25" customHeight="1" x14ac:dyDescent="0.2">
      <c r="B319" s="66"/>
      <c r="C319" s="75" t="s">
        <v>247</v>
      </c>
      <c r="D319" s="81">
        <v>8</v>
      </c>
      <c r="E319" s="138">
        <f t="shared" ref="E319" si="1403">SUM(F319:K319)</f>
        <v>0</v>
      </c>
      <c r="F319" s="139">
        <v>0</v>
      </c>
      <c r="G319" s="139">
        <v>0</v>
      </c>
      <c r="H319" s="139">
        <v>0</v>
      </c>
      <c r="I319" s="139">
        <v>0</v>
      </c>
      <c r="J319" s="38">
        <v>0</v>
      </c>
      <c r="K319" s="38">
        <v>0</v>
      </c>
      <c r="L319" s="140">
        <f t="shared" ref="L319" si="1404">H319+I319+J319</f>
        <v>0</v>
      </c>
      <c r="M319" s="141">
        <v>7</v>
      </c>
      <c r="N319" s="141">
        <f>D319-E319-M319</f>
        <v>1</v>
      </c>
      <c r="O319" s="118">
        <f t="shared" ref="O319:O320" si="1405">E319+M319+N319</f>
        <v>8</v>
      </c>
      <c r="P319" s="118">
        <f t="shared" ref="P319" si="1406">SUM(F319:K319)</f>
        <v>0</v>
      </c>
      <c r="Q319" s="142">
        <f t="shared" ref="Q319:R319" si="1407">O319-D319</f>
        <v>0</v>
      </c>
      <c r="R319" s="142">
        <f t="shared" si="1407"/>
        <v>0</v>
      </c>
    </row>
    <row r="320" spans="2:18" ht="17.25" customHeight="1" x14ac:dyDescent="0.2">
      <c r="B320" s="66"/>
      <c r="C320" s="67"/>
      <c r="D320" s="68"/>
      <c r="E320" s="143">
        <f t="shared" ref="E320" si="1408">E319/D319</f>
        <v>0</v>
      </c>
      <c r="F320" s="144">
        <f t="shared" ref="F320" si="1409">F319/D319</f>
        <v>0</v>
      </c>
      <c r="G320" s="144">
        <f t="shared" ref="G320" si="1410">G319/D319</f>
        <v>0</v>
      </c>
      <c r="H320" s="144">
        <f t="shared" ref="H320" si="1411">H319/D319</f>
        <v>0</v>
      </c>
      <c r="I320" s="144">
        <f t="shared" ref="I320" si="1412">I319/D319</f>
        <v>0</v>
      </c>
      <c r="J320" s="145">
        <f t="shared" ref="J320" si="1413">J319/D319</f>
        <v>0</v>
      </c>
      <c r="K320" s="145">
        <f t="shared" ref="K320" si="1414">K319/D319</f>
        <v>0</v>
      </c>
      <c r="L320" s="146">
        <f t="shared" ref="L320" si="1415">L319/D319</f>
        <v>0</v>
      </c>
      <c r="M320" s="147">
        <f t="shared" ref="M320" si="1416">M319/D319</f>
        <v>0.875</v>
      </c>
      <c r="N320" s="147">
        <f t="shared" ref="N320" si="1417">N319/D319</f>
        <v>0.125</v>
      </c>
      <c r="O320" s="115">
        <f t="shared" si="1405"/>
        <v>1</v>
      </c>
      <c r="P320" s="118"/>
      <c r="Q320" s="142">
        <f t="shared" ref="Q320:Q321" si="1418">1-O320</f>
        <v>0</v>
      </c>
      <c r="R320" s="142"/>
    </row>
    <row r="321" spans="2:34" ht="17.25" customHeight="1" x14ac:dyDescent="0.2">
      <c r="B321" s="66"/>
      <c r="C321" s="69"/>
      <c r="D321" s="80"/>
      <c r="E321" s="159"/>
      <c r="F321" s="149">
        <f>IFERROR(F319/$E319,0)</f>
        <v>0</v>
      </c>
      <c r="G321" s="149">
        <f t="shared" ref="G321:L321" si="1419">IFERROR(G319/$E319,0)</f>
        <v>0</v>
      </c>
      <c r="H321" s="149">
        <f t="shared" si="1419"/>
        <v>0</v>
      </c>
      <c r="I321" s="149">
        <f t="shared" si="1419"/>
        <v>0</v>
      </c>
      <c r="J321" s="150">
        <f t="shared" si="1419"/>
        <v>0</v>
      </c>
      <c r="K321" s="150">
        <f t="shared" si="1419"/>
        <v>0</v>
      </c>
      <c r="L321" s="152">
        <f t="shared" si="1419"/>
        <v>0</v>
      </c>
      <c r="M321" s="153"/>
      <c r="N321" s="153"/>
      <c r="O321" s="115">
        <f t="shared" ref="O321" si="1420">SUM(F321:K321)</f>
        <v>0</v>
      </c>
      <c r="P321" s="115"/>
      <c r="Q321" s="142">
        <f t="shared" si="1418"/>
        <v>1</v>
      </c>
      <c r="R321" s="142"/>
    </row>
    <row r="322" spans="2:34" ht="17.25" customHeight="1" x14ac:dyDescent="0.2">
      <c r="B322" s="66"/>
      <c r="C322" s="75" t="s">
        <v>248</v>
      </c>
      <c r="D322" s="81">
        <v>176</v>
      </c>
      <c r="E322" s="138">
        <f t="shared" ref="E322" si="1421">SUM(F322:K322)</f>
        <v>14</v>
      </c>
      <c r="F322" s="139">
        <v>0</v>
      </c>
      <c r="G322" s="139">
        <v>5</v>
      </c>
      <c r="H322" s="139">
        <v>7</v>
      </c>
      <c r="I322" s="139">
        <v>2</v>
      </c>
      <c r="J322" s="38">
        <v>0</v>
      </c>
      <c r="K322" s="38">
        <v>0</v>
      </c>
      <c r="L322" s="140">
        <f t="shared" ref="L322" si="1422">H322+I322+J322</f>
        <v>9</v>
      </c>
      <c r="M322" s="141">
        <v>129</v>
      </c>
      <c r="N322" s="141">
        <f>D322-E322-M322</f>
        <v>33</v>
      </c>
      <c r="O322" s="118">
        <f t="shared" ref="O322:O323" si="1423">E322+M322+N322</f>
        <v>176</v>
      </c>
      <c r="P322" s="118">
        <f t="shared" ref="P322" si="1424">SUM(F322:K322)</f>
        <v>14</v>
      </c>
      <c r="Q322" s="142">
        <f t="shared" ref="Q322:R322" si="1425">O322-D322</f>
        <v>0</v>
      </c>
      <c r="R322" s="142">
        <f t="shared" si="1425"/>
        <v>0</v>
      </c>
    </row>
    <row r="323" spans="2:34" ht="17.25" customHeight="1" x14ac:dyDescent="0.2">
      <c r="B323" s="66"/>
      <c r="C323" s="67"/>
      <c r="D323" s="68"/>
      <c r="E323" s="143">
        <f t="shared" ref="E323" si="1426">E322/D322</f>
        <v>7.9545454545454544E-2</v>
      </c>
      <c r="F323" s="144">
        <f t="shared" ref="F323" si="1427">F322/D322</f>
        <v>0</v>
      </c>
      <c r="G323" s="144">
        <f t="shared" ref="G323" si="1428">G322/D322</f>
        <v>2.8409090909090908E-2</v>
      </c>
      <c r="H323" s="144">
        <f t="shared" ref="H323" si="1429">H322/D322</f>
        <v>3.9772727272727272E-2</v>
      </c>
      <c r="I323" s="144">
        <f t="shared" ref="I323" si="1430">I322/D322</f>
        <v>1.1363636363636364E-2</v>
      </c>
      <c r="J323" s="145">
        <f t="shared" ref="J323" si="1431">J322/D322</f>
        <v>0</v>
      </c>
      <c r="K323" s="145">
        <f t="shared" ref="K323" si="1432">K322/D322</f>
        <v>0</v>
      </c>
      <c r="L323" s="146">
        <f t="shared" ref="L323" si="1433">L322/D322</f>
        <v>5.113636363636364E-2</v>
      </c>
      <c r="M323" s="147">
        <f t="shared" ref="M323" si="1434">M322/D322</f>
        <v>0.73295454545454541</v>
      </c>
      <c r="N323" s="147">
        <f t="shared" ref="N323" si="1435">N322/D322</f>
        <v>0.1875</v>
      </c>
      <c r="O323" s="115">
        <f t="shared" si="1423"/>
        <v>1</v>
      </c>
      <c r="P323" s="118"/>
      <c r="Q323" s="142">
        <f t="shared" ref="Q323:Q324" si="1436">1-O323</f>
        <v>0</v>
      </c>
      <c r="R323" s="142"/>
    </row>
    <row r="324" spans="2:34" ht="17.25" customHeight="1" thickBot="1" x14ac:dyDescent="0.25">
      <c r="B324" s="83"/>
      <c r="C324" s="69"/>
      <c r="D324" s="85"/>
      <c r="E324" s="159"/>
      <c r="F324" s="149">
        <f>IFERROR(F322/$E322,0)</f>
        <v>0</v>
      </c>
      <c r="G324" s="149">
        <f t="shared" ref="G324:L324" si="1437">IFERROR(G322/$E322,0)</f>
        <v>0.35714285714285715</v>
      </c>
      <c r="H324" s="149">
        <f t="shared" si="1437"/>
        <v>0.5</v>
      </c>
      <c r="I324" s="149">
        <f t="shared" si="1437"/>
        <v>0.14285714285714285</v>
      </c>
      <c r="J324" s="150">
        <f t="shared" si="1437"/>
        <v>0</v>
      </c>
      <c r="K324" s="150">
        <f t="shared" si="1437"/>
        <v>0</v>
      </c>
      <c r="L324" s="152">
        <f t="shared" si="1437"/>
        <v>0.6428571428571429</v>
      </c>
      <c r="M324" s="153"/>
      <c r="N324" s="153"/>
      <c r="O324" s="115">
        <f t="shared" ref="O324" si="1438">SUM(F324:K324)</f>
        <v>1</v>
      </c>
      <c r="P324" s="115"/>
      <c r="Q324" s="142">
        <f t="shared" si="1436"/>
        <v>0</v>
      </c>
      <c r="R324" s="142"/>
    </row>
    <row r="325" spans="2:34" ht="17.25" customHeight="1" thickTop="1" x14ac:dyDescent="0.2">
      <c r="B325" s="59" t="s">
        <v>206</v>
      </c>
      <c r="C325" s="60" t="s">
        <v>207</v>
      </c>
      <c r="D325" s="81">
        <v>106</v>
      </c>
      <c r="E325" s="154">
        <f t="shared" ref="E325" si="1439">SUM(F325:K325)</f>
        <v>2</v>
      </c>
      <c r="F325" s="155">
        <v>0</v>
      </c>
      <c r="G325" s="155">
        <v>1</v>
      </c>
      <c r="H325" s="155">
        <v>0</v>
      </c>
      <c r="I325" s="155">
        <v>0</v>
      </c>
      <c r="J325" s="156">
        <v>0</v>
      </c>
      <c r="K325" s="156">
        <v>1</v>
      </c>
      <c r="L325" s="157">
        <f t="shared" ref="L325" si="1440">H325+I325+J325</f>
        <v>0</v>
      </c>
      <c r="M325" s="158">
        <v>76</v>
      </c>
      <c r="N325" s="158">
        <f>D325-E325-M325</f>
        <v>28</v>
      </c>
      <c r="O325" s="118">
        <f t="shared" ref="O325:O326" si="1441">E325+M325+N325</f>
        <v>106</v>
      </c>
      <c r="P325" s="118">
        <f t="shared" ref="P325" si="1442">SUM(F325:K325)</f>
        <v>2</v>
      </c>
      <c r="Q325" s="142">
        <f t="shared" ref="Q325:R325" si="1443">O325-D325</f>
        <v>0</v>
      </c>
      <c r="R325" s="142">
        <f t="shared" si="1443"/>
        <v>0</v>
      </c>
    </row>
    <row r="326" spans="2:34" ht="17.25" customHeight="1" x14ac:dyDescent="0.2">
      <c r="B326" s="66"/>
      <c r="C326" s="67"/>
      <c r="D326" s="68"/>
      <c r="E326" s="143">
        <f t="shared" ref="E326" si="1444">E325/D325</f>
        <v>1.8867924528301886E-2</v>
      </c>
      <c r="F326" s="144">
        <f t="shared" ref="F326" si="1445">F325/D325</f>
        <v>0</v>
      </c>
      <c r="G326" s="144">
        <f t="shared" ref="G326" si="1446">G325/D325</f>
        <v>9.433962264150943E-3</v>
      </c>
      <c r="H326" s="144">
        <f t="shared" ref="H326" si="1447">H325/D325</f>
        <v>0</v>
      </c>
      <c r="I326" s="144">
        <f t="shared" ref="I326" si="1448">I325/D325</f>
        <v>0</v>
      </c>
      <c r="J326" s="145">
        <f t="shared" ref="J326" si="1449">J325/D325</f>
        <v>0</v>
      </c>
      <c r="K326" s="145">
        <f t="shared" ref="K326" si="1450">K325/D325</f>
        <v>9.433962264150943E-3</v>
      </c>
      <c r="L326" s="146">
        <f t="shared" ref="L326" si="1451">L325/D325</f>
        <v>0</v>
      </c>
      <c r="M326" s="147">
        <f t="shared" ref="M326" si="1452">M325/D325</f>
        <v>0.71698113207547165</v>
      </c>
      <c r="N326" s="147">
        <f t="shared" ref="N326" si="1453">N325/D325</f>
        <v>0.26415094339622641</v>
      </c>
      <c r="O326" s="115">
        <f t="shared" si="1441"/>
        <v>1</v>
      </c>
      <c r="P326" s="118"/>
      <c r="Q326" s="142">
        <f t="shared" ref="Q326:Q327" si="1454">1-O326</f>
        <v>0</v>
      </c>
      <c r="R326" s="142"/>
    </row>
    <row r="327" spans="2:34" ht="17.25" customHeight="1" x14ac:dyDescent="0.2">
      <c r="B327" s="66"/>
      <c r="C327" s="69"/>
      <c r="D327" s="80"/>
      <c r="E327" s="159"/>
      <c r="F327" s="160">
        <f>IFERROR(F325/$E325,0)</f>
        <v>0</v>
      </c>
      <c r="G327" s="160">
        <f t="shared" ref="G327:L327" si="1455">IFERROR(G325/$E325,0)</f>
        <v>0.5</v>
      </c>
      <c r="H327" s="160">
        <f t="shared" si="1455"/>
        <v>0</v>
      </c>
      <c r="I327" s="160">
        <f t="shared" si="1455"/>
        <v>0</v>
      </c>
      <c r="J327" s="161">
        <f t="shared" si="1455"/>
        <v>0</v>
      </c>
      <c r="K327" s="161">
        <f t="shared" si="1455"/>
        <v>0.5</v>
      </c>
      <c r="L327" s="162">
        <f t="shared" si="1455"/>
        <v>0</v>
      </c>
      <c r="M327" s="163"/>
      <c r="N327" s="163"/>
      <c r="O327" s="115">
        <f t="shared" ref="O327" si="1456">SUM(F327:K327)</f>
        <v>1</v>
      </c>
      <c r="P327" s="115"/>
      <c r="Q327" s="142">
        <f t="shared" si="1454"/>
        <v>0</v>
      </c>
      <c r="R327" s="142"/>
    </row>
    <row r="328" spans="2:34" ht="17.25" customHeight="1" x14ac:dyDescent="0.2">
      <c r="B328" s="66"/>
      <c r="C328" s="75" t="s">
        <v>208</v>
      </c>
      <c r="D328" s="81">
        <v>171</v>
      </c>
      <c r="E328" s="138">
        <f t="shared" ref="E328" si="1457">SUM(F328:K328)</f>
        <v>3</v>
      </c>
      <c r="F328" s="139">
        <v>0</v>
      </c>
      <c r="G328" s="139">
        <v>1</v>
      </c>
      <c r="H328" s="139">
        <v>1</v>
      </c>
      <c r="I328" s="139">
        <v>0</v>
      </c>
      <c r="J328" s="38">
        <v>0</v>
      </c>
      <c r="K328" s="38">
        <v>1</v>
      </c>
      <c r="L328" s="140">
        <f t="shared" ref="L328" si="1458">H328+I328+J328</f>
        <v>1</v>
      </c>
      <c r="M328" s="141">
        <v>143</v>
      </c>
      <c r="N328" s="141">
        <f>D328-E328-M328</f>
        <v>25</v>
      </c>
      <c r="O328" s="118">
        <f t="shared" ref="O328:O329" si="1459">E328+M328+N328</f>
        <v>171</v>
      </c>
      <c r="P328" s="118">
        <f t="shared" ref="P328" si="1460">SUM(F328:K328)</f>
        <v>3</v>
      </c>
      <c r="Q328" s="142">
        <f t="shared" ref="Q328:R328" si="1461">O328-D328</f>
        <v>0</v>
      </c>
      <c r="R328" s="142">
        <f t="shared" si="1461"/>
        <v>0</v>
      </c>
    </row>
    <row r="329" spans="2:34" ht="17.25" customHeight="1" x14ac:dyDescent="0.2">
      <c r="B329" s="66"/>
      <c r="C329" s="67"/>
      <c r="D329" s="68"/>
      <c r="E329" s="143">
        <f t="shared" ref="E329" si="1462">E328/D328</f>
        <v>1.7543859649122806E-2</v>
      </c>
      <c r="F329" s="144">
        <f t="shared" ref="F329" si="1463">F328/D328</f>
        <v>0</v>
      </c>
      <c r="G329" s="144">
        <f t="shared" ref="G329" si="1464">G328/D328</f>
        <v>5.8479532163742687E-3</v>
      </c>
      <c r="H329" s="144">
        <f t="shared" ref="H329" si="1465">H328/D328</f>
        <v>5.8479532163742687E-3</v>
      </c>
      <c r="I329" s="144">
        <f t="shared" ref="I329" si="1466">I328/D328</f>
        <v>0</v>
      </c>
      <c r="J329" s="145">
        <f t="shared" ref="J329" si="1467">J328/D328</f>
        <v>0</v>
      </c>
      <c r="K329" s="145">
        <f t="shared" ref="K329" si="1468">K328/D328</f>
        <v>5.8479532163742687E-3</v>
      </c>
      <c r="L329" s="146">
        <f t="shared" ref="L329" si="1469">L328/D328</f>
        <v>5.8479532163742687E-3</v>
      </c>
      <c r="M329" s="147">
        <f t="shared" ref="M329" si="1470">M328/D328</f>
        <v>0.83625730994152048</v>
      </c>
      <c r="N329" s="147">
        <f t="shared" ref="N329" si="1471">N328/D328</f>
        <v>0.14619883040935672</v>
      </c>
      <c r="O329" s="115">
        <f t="shared" si="1459"/>
        <v>1</v>
      </c>
      <c r="P329" s="118"/>
      <c r="Q329" s="142">
        <f t="shared" ref="Q329:Q330" si="1472">1-O329</f>
        <v>0</v>
      </c>
      <c r="R329" s="142"/>
    </row>
    <row r="330" spans="2:34" ht="17.25" customHeight="1" x14ac:dyDescent="0.2">
      <c r="B330" s="66"/>
      <c r="C330" s="69"/>
      <c r="D330" s="80"/>
      <c r="E330" s="159"/>
      <c r="F330" s="160">
        <f>IFERROR(F328/$E328,0)</f>
        <v>0</v>
      </c>
      <c r="G330" s="160">
        <f t="shared" ref="G330:L330" si="1473">IFERROR(G328/$E328,0)</f>
        <v>0.33333333333333331</v>
      </c>
      <c r="H330" s="160">
        <f t="shared" si="1473"/>
        <v>0.33333333333333331</v>
      </c>
      <c r="I330" s="160">
        <f t="shared" si="1473"/>
        <v>0</v>
      </c>
      <c r="J330" s="161">
        <f t="shared" si="1473"/>
        <v>0</v>
      </c>
      <c r="K330" s="161">
        <f t="shared" si="1473"/>
        <v>0.33333333333333331</v>
      </c>
      <c r="L330" s="162">
        <f t="shared" si="1473"/>
        <v>0.33333333333333331</v>
      </c>
      <c r="M330" s="163"/>
      <c r="N330" s="163"/>
      <c r="O330" s="115">
        <f t="shared" ref="O330" si="1474">SUM(F330:K330)</f>
        <v>1</v>
      </c>
      <c r="P330" s="115"/>
      <c r="Q330" s="142">
        <f t="shared" si="1472"/>
        <v>0</v>
      </c>
      <c r="R330" s="142"/>
    </row>
    <row r="331" spans="2:34" ht="17.25" customHeight="1" x14ac:dyDescent="0.2">
      <c r="B331" s="66"/>
      <c r="C331" s="75" t="s">
        <v>209</v>
      </c>
      <c r="D331" s="81">
        <v>49</v>
      </c>
      <c r="E331" s="138">
        <f t="shared" ref="E331" si="1475">SUM(F331:K331)</f>
        <v>2</v>
      </c>
      <c r="F331" s="139">
        <v>0</v>
      </c>
      <c r="G331" s="139">
        <v>0</v>
      </c>
      <c r="H331" s="139">
        <v>1</v>
      </c>
      <c r="I331" s="139">
        <v>1</v>
      </c>
      <c r="J331" s="38">
        <v>0</v>
      </c>
      <c r="K331" s="38">
        <v>0</v>
      </c>
      <c r="L331" s="140">
        <f t="shared" ref="L331" si="1476">H331+I331+J331</f>
        <v>2</v>
      </c>
      <c r="M331" s="141">
        <v>40</v>
      </c>
      <c r="N331" s="141">
        <f>D331-E331-M331</f>
        <v>7</v>
      </c>
      <c r="O331" s="118">
        <f t="shared" ref="O331:O332" si="1477">E331+M331+N331</f>
        <v>49</v>
      </c>
      <c r="P331" s="118">
        <f t="shared" ref="P331" si="1478">SUM(F331:K331)</f>
        <v>2</v>
      </c>
      <c r="Q331" s="142">
        <f t="shared" ref="Q331:R331" si="1479">O331-D331</f>
        <v>0</v>
      </c>
      <c r="R331" s="142">
        <f t="shared" si="1479"/>
        <v>0</v>
      </c>
    </row>
    <row r="332" spans="2:34" ht="17.25" customHeight="1" x14ac:dyDescent="0.2">
      <c r="B332" s="66"/>
      <c r="C332" s="67"/>
      <c r="D332" s="68"/>
      <c r="E332" s="143">
        <f t="shared" ref="E332" si="1480">E331/D331</f>
        <v>4.0816326530612242E-2</v>
      </c>
      <c r="F332" s="144">
        <f t="shared" ref="F332" si="1481">F331/D331</f>
        <v>0</v>
      </c>
      <c r="G332" s="144">
        <f t="shared" ref="G332" si="1482">G331/D331</f>
        <v>0</v>
      </c>
      <c r="H332" s="144">
        <f t="shared" ref="H332" si="1483">H331/D331</f>
        <v>2.0408163265306121E-2</v>
      </c>
      <c r="I332" s="144">
        <f t="shared" ref="I332" si="1484">I331/D331</f>
        <v>2.0408163265306121E-2</v>
      </c>
      <c r="J332" s="145">
        <f t="shared" ref="J332" si="1485">J331/D331</f>
        <v>0</v>
      </c>
      <c r="K332" s="145">
        <f t="shared" ref="K332" si="1486">K331/D331</f>
        <v>0</v>
      </c>
      <c r="L332" s="146">
        <f t="shared" ref="L332" si="1487">L331/D331</f>
        <v>4.0816326530612242E-2</v>
      </c>
      <c r="M332" s="147">
        <f t="shared" ref="M332" si="1488">M331/D331</f>
        <v>0.81632653061224492</v>
      </c>
      <c r="N332" s="147">
        <f t="shared" ref="N332" si="1489">N331/D331</f>
        <v>0.14285714285714285</v>
      </c>
      <c r="O332" s="115">
        <f t="shared" si="1477"/>
        <v>1</v>
      </c>
      <c r="P332" s="118"/>
      <c r="Q332" s="142">
        <f t="shared" ref="Q332:Q333" si="1490">1-O332</f>
        <v>0</v>
      </c>
      <c r="R332" s="142"/>
    </row>
    <row r="333" spans="2:34" ht="17.25" customHeight="1" x14ac:dyDescent="0.2">
      <c r="B333" s="66"/>
      <c r="C333" s="69"/>
      <c r="D333" s="80"/>
      <c r="E333" s="159"/>
      <c r="F333" s="160">
        <f>IFERROR(F331/$E331,0)</f>
        <v>0</v>
      </c>
      <c r="G333" s="160">
        <f t="shared" ref="G333:L333" si="1491">IFERROR(G331/$E331,0)</f>
        <v>0</v>
      </c>
      <c r="H333" s="160">
        <f t="shared" si="1491"/>
        <v>0.5</v>
      </c>
      <c r="I333" s="160">
        <f t="shared" si="1491"/>
        <v>0.5</v>
      </c>
      <c r="J333" s="161">
        <f t="shared" si="1491"/>
        <v>0</v>
      </c>
      <c r="K333" s="161">
        <f t="shared" si="1491"/>
        <v>0</v>
      </c>
      <c r="L333" s="162">
        <f t="shared" si="1491"/>
        <v>1</v>
      </c>
      <c r="M333" s="163"/>
      <c r="N333" s="163"/>
      <c r="O333" s="115">
        <f t="shared" ref="O333" si="1492">SUM(F333:K333)</f>
        <v>1</v>
      </c>
      <c r="P333" s="115"/>
      <c r="Q333" s="142">
        <f t="shared" si="1490"/>
        <v>0</v>
      </c>
      <c r="R333" s="142"/>
    </row>
    <row r="334" spans="2:34" ht="17.25" customHeight="1" x14ac:dyDescent="0.2">
      <c r="B334" s="66"/>
      <c r="C334" s="75" t="s">
        <v>210</v>
      </c>
      <c r="D334" s="81">
        <v>38</v>
      </c>
      <c r="E334" s="138">
        <f t="shared" ref="E334" si="1493">SUM(F334:K334)</f>
        <v>0</v>
      </c>
      <c r="F334" s="139">
        <v>0</v>
      </c>
      <c r="G334" s="139">
        <v>0</v>
      </c>
      <c r="H334" s="139">
        <v>0</v>
      </c>
      <c r="I334" s="139">
        <v>0</v>
      </c>
      <c r="J334" s="38">
        <v>0</v>
      </c>
      <c r="K334" s="38">
        <v>0</v>
      </c>
      <c r="L334" s="140">
        <f t="shared" ref="L334" si="1494">H334+I334+J334</f>
        <v>0</v>
      </c>
      <c r="M334" s="141">
        <v>33</v>
      </c>
      <c r="N334" s="141">
        <f>D334-E334-M334</f>
        <v>5</v>
      </c>
      <c r="O334" s="118">
        <f t="shared" ref="O334:O335" si="1495">E334+M334+N334</f>
        <v>38</v>
      </c>
      <c r="P334" s="118">
        <f t="shared" ref="P334" si="1496">SUM(F334:K334)</f>
        <v>0</v>
      </c>
      <c r="Q334" s="142">
        <f t="shared" ref="Q334:R334" si="1497">O334-D334</f>
        <v>0</v>
      </c>
      <c r="R334" s="142">
        <f t="shared" si="1497"/>
        <v>0</v>
      </c>
    </row>
    <row r="335" spans="2:34" ht="17.25" customHeight="1" x14ac:dyDescent="0.2">
      <c r="B335" s="66"/>
      <c r="C335" s="67"/>
      <c r="D335" s="68"/>
      <c r="E335" s="143">
        <f t="shared" ref="E335" si="1498">E334/D334</f>
        <v>0</v>
      </c>
      <c r="F335" s="144">
        <f t="shared" ref="F335" si="1499">F334/D334</f>
        <v>0</v>
      </c>
      <c r="G335" s="144">
        <f t="shared" ref="G335" si="1500">G334/D334</f>
        <v>0</v>
      </c>
      <c r="H335" s="144">
        <f t="shared" ref="H335" si="1501">H334/D334</f>
        <v>0</v>
      </c>
      <c r="I335" s="144">
        <f t="shared" ref="I335" si="1502">I334/D334</f>
        <v>0</v>
      </c>
      <c r="J335" s="145">
        <f t="shared" ref="J335" si="1503">J334/D334</f>
        <v>0</v>
      </c>
      <c r="K335" s="145">
        <f t="shared" ref="K335" si="1504">K334/D334</f>
        <v>0</v>
      </c>
      <c r="L335" s="146">
        <f t="shared" ref="L335" si="1505">L334/D334</f>
        <v>0</v>
      </c>
      <c r="M335" s="147">
        <f t="shared" ref="M335" si="1506">M334/D334</f>
        <v>0.86842105263157898</v>
      </c>
      <c r="N335" s="147">
        <f t="shared" ref="N335" si="1507">N334/D334</f>
        <v>0.13157894736842105</v>
      </c>
      <c r="O335" s="115">
        <f t="shared" si="1495"/>
        <v>1</v>
      </c>
      <c r="P335" s="118"/>
      <c r="Q335" s="142">
        <f t="shared" ref="Q335:Q336" si="1508">1-O335</f>
        <v>0</v>
      </c>
      <c r="R335" s="142"/>
    </row>
    <row r="336" spans="2:34" ht="17.25" customHeight="1" x14ac:dyDescent="0.2">
      <c r="B336" s="66"/>
      <c r="C336" s="69"/>
      <c r="D336" s="80"/>
      <c r="E336" s="159"/>
      <c r="F336" s="206">
        <f>IFERROR(F334/$E334,0)</f>
        <v>0</v>
      </c>
      <c r="G336" s="206">
        <f t="shared" ref="G336:L336" si="1509">IFERROR(G334/$E334,0)</f>
        <v>0</v>
      </c>
      <c r="H336" s="206">
        <f t="shared" si="1509"/>
        <v>0</v>
      </c>
      <c r="I336" s="206">
        <f t="shared" si="1509"/>
        <v>0</v>
      </c>
      <c r="J336" s="206">
        <f t="shared" si="1509"/>
        <v>0</v>
      </c>
      <c r="K336" s="206">
        <f t="shared" si="1509"/>
        <v>0</v>
      </c>
      <c r="L336" s="207">
        <f t="shared" si="1509"/>
        <v>0</v>
      </c>
      <c r="M336" s="163"/>
      <c r="N336" s="163"/>
      <c r="O336" s="115">
        <f t="shared" ref="O336" si="1510">SUM(F336:K336)</f>
        <v>0</v>
      </c>
      <c r="P336" s="115"/>
      <c r="Q336" s="142">
        <f t="shared" si="1508"/>
        <v>1</v>
      </c>
      <c r="R336" s="142"/>
      <c r="T336" s="113" t="s">
        <v>216</v>
      </c>
      <c r="X336" s="113">
        <f>D340+D337+D334+D331+D328+D325</f>
        <v>427</v>
      </c>
      <c r="Y336" s="113">
        <f t="shared" ref="Y336:AH336" si="1511">E340+E337+E334+E331+E328+E325</f>
        <v>17</v>
      </c>
      <c r="Z336" s="113">
        <f t="shared" si="1511"/>
        <v>0</v>
      </c>
      <c r="AA336" s="113">
        <f t="shared" si="1511"/>
        <v>5</v>
      </c>
      <c r="AB336" s="113">
        <f t="shared" si="1511"/>
        <v>7</v>
      </c>
      <c r="AC336" s="113">
        <f t="shared" si="1511"/>
        <v>3</v>
      </c>
      <c r="AD336" s="113">
        <f t="shared" si="1511"/>
        <v>0</v>
      </c>
      <c r="AE336" s="113">
        <f t="shared" si="1511"/>
        <v>2</v>
      </c>
      <c r="AF336" s="113">
        <f t="shared" si="1511"/>
        <v>10</v>
      </c>
      <c r="AG336" s="113">
        <f t="shared" si="1511"/>
        <v>337</v>
      </c>
      <c r="AH336" s="113">
        <f t="shared" si="1511"/>
        <v>73</v>
      </c>
    </row>
    <row r="337" spans="1:34" ht="17.25" customHeight="1" x14ac:dyDescent="0.2">
      <c r="B337" s="66"/>
      <c r="C337" s="75" t="s">
        <v>211</v>
      </c>
      <c r="D337" s="81">
        <v>33</v>
      </c>
      <c r="E337" s="138">
        <f t="shared" ref="E337" si="1512">SUM(F337:K337)</f>
        <v>1</v>
      </c>
      <c r="F337" s="139">
        <v>0</v>
      </c>
      <c r="G337" s="139">
        <v>0</v>
      </c>
      <c r="H337" s="139">
        <v>1</v>
      </c>
      <c r="I337" s="139">
        <v>0</v>
      </c>
      <c r="J337" s="38">
        <v>0</v>
      </c>
      <c r="K337" s="38">
        <v>0</v>
      </c>
      <c r="L337" s="140">
        <f t="shared" ref="L337" si="1513">H337+I337+J337</f>
        <v>1</v>
      </c>
      <c r="M337" s="141">
        <v>28</v>
      </c>
      <c r="N337" s="141">
        <f>D337-E337-M337</f>
        <v>4</v>
      </c>
      <c r="O337" s="118">
        <f t="shared" ref="O337:O338" si="1514">E337+M337+N337</f>
        <v>33</v>
      </c>
      <c r="P337" s="118">
        <f t="shared" ref="P337" si="1515">SUM(F337:K337)</f>
        <v>1</v>
      </c>
      <c r="Q337" s="142">
        <f t="shared" ref="Q337:R337" si="1516">O337-D337</f>
        <v>0</v>
      </c>
      <c r="R337" s="142">
        <f t="shared" si="1516"/>
        <v>0</v>
      </c>
      <c r="T337" s="115" t="s">
        <v>217</v>
      </c>
      <c r="Y337" s="115">
        <f>Y336/X336</f>
        <v>3.9812646370023422E-2</v>
      </c>
      <c r="Z337" s="115">
        <f>Z336/X336</f>
        <v>0</v>
      </c>
      <c r="AA337" s="115">
        <f>AA336/X336</f>
        <v>1.1709601873536301E-2</v>
      </c>
      <c r="AB337" s="115">
        <f>AB336/X336</f>
        <v>1.6393442622950821E-2</v>
      </c>
      <c r="AC337" s="115">
        <f>AC336/X336</f>
        <v>7.0257611241217799E-3</v>
      </c>
      <c r="AD337" s="115">
        <f>AD336/X336</f>
        <v>0</v>
      </c>
      <c r="AE337" s="115">
        <f>AE336/X336</f>
        <v>4.6838407494145199E-3</v>
      </c>
      <c r="AF337" s="115">
        <f>AF336/X336</f>
        <v>2.3419203747072601E-2</v>
      </c>
      <c r="AG337" s="115">
        <f>AG336/X336</f>
        <v>0.78922716627634659</v>
      </c>
      <c r="AH337" s="115">
        <f>AH336/X336</f>
        <v>0.17096018735362997</v>
      </c>
    </row>
    <row r="338" spans="1:34" ht="17.25" customHeight="1" x14ac:dyDescent="0.2">
      <c r="B338" s="66"/>
      <c r="C338" s="67"/>
      <c r="D338" s="68"/>
      <c r="E338" s="143">
        <f t="shared" ref="E338" si="1517">E337/D337</f>
        <v>3.0303030303030304E-2</v>
      </c>
      <c r="F338" s="144">
        <f t="shared" ref="F338" si="1518">F337/D337</f>
        <v>0</v>
      </c>
      <c r="G338" s="144">
        <f t="shared" ref="G338" si="1519">G337/D337</f>
        <v>0</v>
      </c>
      <c r="H338" s="144">
        <f t="shared" ref="H338" si="1520">H337/D337</f>
        <v>3.0303030303030304E-2</v>
      </c>
      <c r="I338" s="144">
        <f t="shared" ref="I338" si="1521">I337/D337</f>
        <v>0</v>
      </c>
      <c r="J338" s="145">
        <f t="shared" ref="J338" si="1522">J337/D337</f>
        <v>0</v>
      </c>
      <c r="K338" s="145">
        <f t="shared" ref="K338" si="1523">K337/D337</f>
        <v>0</v>
      </c>
      <c r="L338" s="146">
        <f t="shared" ref="L338" si="1524">L337/D337</f>
        <v>3.0303030303030304E-2</v>
      </c>
      <c r="M338" s="147">
        <f t="shared" ref="M338" si="1525">M337/D337</f>
        <v>0.84848484848484851</v>
      </c>
      <c r="N338" s="147">
        <f t="shared" ref="N338" si="1526">N337/D337</f>
        <v>0.12121212121212122</v>
      </c>
      <c r="O338" s="115">
        <f t="shared" si="1514"/>
        <v>1</v>
      </c>
      <c r="P338" s="118"/>
      <c r="Q338" s="142">
        <f t="shared" ref="Q338:Q339" si="1527">1-O338</f>
        <v>0</v>
      </c>
      <c r="R338" s="142"/>
      <c r="T338" s="115" t="s">
        <v>249</v>
      </c>
      <c r="Y338" s="115"/>
      <c r="Z338" s="115">
        <f>Z336/Y336</f>
        <v>0</v>
      </c>
      <c r="AA338" s="115">
        <f>AA336/Y336</f>
        <v>0.29411764705882354</v>
      </c>
      <c r="AB338" s="115">
        <f>AB336/Y336</f>
        <v>0.41176470588235292</v>
      </c>
      <c r="AC338" s="115">
        <f>AC336/Y336</f>
        <v>0.17647058823529413</v>
      </c>
      <c r="AD338" s="115">
        <f>AD336/Y336</f>
        <v>0</v>
      </c>
      <c r="AE338" s="115">
        <f>AE336/Y336</f>
        <v>0.11764705882352941</v>
      </c>
      <c r="AF338" s="115">
        <f>AF336/Y336</f>
        <v>0.58823529411764708</v>
      </c>
      <c r="AG338" s="115"/>
      <c r="AH338" s="115"/>
    </row>
    <row r="339" spans="1:34" ht="17.25" customHeight="1" x14ac:dyDescent="0.2">
      <c r="B339" s="66"/>
      <c r="C339" s="69"/>
      <c r="D339" s="80"/>
      <c r="E339" s="159"/>
      <c r="F339" s="160">
        <f>IFERROR(F337/$E337,0)</f>
        <v>0</v>
      </c>
      <c r="G339" s="160">
        <f t="shared" ref="G339:L339" si="1528">IFERROR(G337/$E337,0)</f>
        <v>0</v>
      </c>
      <c r="H339" s="160">
        <f t="shared" si="1528"/>
        <v>1</v>
      </c>
      <c r="I339" s="160">
        <f t="shared" si="1528"/>
        <v>0</v>
      </c>
      <c r="J339" s="161">
        <f t="shared" si="1528"/>
        <v>0</v>
      </c>
      <c r="K339" s="161">
        <f t="shared" si="1528"/>
        <v>0</v>
      </c>
      <c r="L339" s="162">
        <f t="shared" si="1528"/>
        <v>1</v>
      </c>
      <c r="M339" s="163"/>
      <c r="N339" s="163"/>
      <c r="O339" s="115">
        <f t="shared" ref="O339" si="1529">SUM(F339:K339)</f>
        <v>1</v>
      </c>
      <c r="P339" s="115"/>
      <c r="Q339" s="142">
        <f t="shared" si="1527"/>
        <v>0</v>
      </c>
      <c r="R339" s="142"/>
      <c r="T339" s="116"/>
    </row>
    <row r="340" spans="1:34" ht="17.25" customHeight="1" x14ac:dyDescent="0.2">
      <c r="B340" s="66"/>
      <c r="C340" s="75" t="s">
        <v>212</v>
      </c>
      <c r="D340" s="81">
        <v>30</v>
      </c>
      <c r="E340" s="138">
        <f t="shared" ref="E340" si="1530">SUM(F340:K340)</f>
        <v>9</v>
      </c>
      <c r="F340" s="139">
        <v>0</v>
      </c>
      <c r="G340" s="139">
        <v>3</v>
      </c>
      <c r="H340" s="139">
        <v>4</v>
      </c>
      <c r="I340" s="139">
        <v>2</v>
      </c>
      <c r="J340" s="38">
        <v>0</v>
      </c>
      <c r="K340" s="38">
        <v>0</v>
      </c>
      <c r="L340" s="140">
        <f t="shared" ref="L340" si="1531">H340+I340+J340</f>
        <v>6</v>
      </c>
      <c r="M340" s="141">
        <v>17</v>
      </c>
      <c r="N340" s="141">
        <f>D340-E340-M340</f>
        <v>4</v>
      </c>
      <c r="O340" s="118">
        <f t="shared" ref="O340:O341" si="1532">E340+M340+N340</f>
        <v>30</v>
      </c>
      <c r="P340" s="118">
        <f t="shared" ref="P340" si="1533">SUM(F340:K340)</f>
        <v>9</v>
      </c>
      <c r="Q340" s="142">
        <f t="shared" ref="Q340:R340" si="1534">O340-D340</f>
        <v>0</v>
      </c>
      <c r="R340" s="142">
        <f t="shared" si="1534"/>
        <v>0</v>
      </c>
      <c r="T340" s="113" t="s">
        <v>219</v>
      </c>
      <c r="X340" s="113">
        <f>D343+D340+D325</f>
        <v>427</v>
      </c>
      <c r="Y340" s="113">
        <f t="shared" ref="Y340:AH340" si="1535">E343+E340+E325</f>
        <v>17</v>
      </c>
      <c r="Z340" s="113">
        <f t="shared" si="1535"/>
        <v>0</v>
      </c>
      <c r="AA340" s="113">
        <f t="shared" si="1535"/>
        <v>5</v>
      </c>
      <c r="AB340" s="113">
        <f t="shared" si="1535"/>
        <v>7</v>
      </c>
      <c r="AC340" s="113">
        <f t="shared" si="1535"/>
        <v>3</v>
      </c>
      <c r="AD340" s="113">
        <f t="shared" si="1535"/>
        <v>0</v>
      </c>
      <c r="AE340" s="113">
        <f t="shared" si="1535"/>
        <v>2</v>
      </c>
      <c r="AF340" s="113">
        <f t="shared" si="1535"/>
        <v>10</v>
      </c>
      <c r="AG340" s="113">
        <f t="shared" si="1535"/>
        <v>337</v>
      </c>
      <c r="AH340" s="113">
        <f t="shared" si="1535"/>
        <v>73</v>
      </c>
    </row>
    <row r="341" spans="1:34" ht="17.25" customHeight="1" x14ac:dyDescent="0.2">
      <c r="B341" s="66"/>
      <c r="C341" s="67"/>
      <c r="D341" s="68"/>
      <c r="E341" s="143">
        <f t="shared" ref="E341" si="1536">E340/D340</f>
        <v>0.3</v>
      </c>
      <c r="F341" s="144">
        <f t="shared" ref="F341" si="1537">F340/D340</f>
        <v>0</v>
      </c>
      <c r="G341" s="144">
        <f t="shared" ref="G341" si="1538">G340/D340</f>
        <v>0.1</v>
      </c>
      <c r="H341" s="144">
        <f t="shared" ref="H341" si="1539">H340/D340</f>
        <v>0.13333333333333333</v>
      </c>
      <c r="I341" s="144">
        <f t="shared" ref="I341" si="1540">I340/D340</f>
        <v>6.6666666666666666E-2</v>
      </c>
      <c r="J341" s="145">
        <f t="shared" ref="J341" si="1541">J340/D340</f>
        <v>0</v>
      </c>
      <c r="K341" s="145">
        <f t="shared" ref="K341" si="1542">K340/D340</f>
        <v>0</v>
      </c>
      <c r="L341" s="146">
        <f t="shared" ref="L341" si="1543">L340/D340</f>
        <v>0.2</v>
      </c>
      <c r="M341" s="147">
        <f t="shared" ref="M341" si="1544">M340/D340</f>
        <v>0.56666666666666665</v>
      </c>
      <c r="N341" s="147">
        <f t="shared" ref="N341" si="1545">N340/D340</f>
        <v>0.13333333333333333</v>
      </c>
      <c r="O341" s="115">
        <f t="shared" si="1532"/>
        <v>1</v>
      </c>
      <c r="P341" s="118"/>
      <c r="Q341" s="142">
        <f t="shared" ref="Q341:Q342" si="1546">1-O341</f>
        <v>0</v>
      </c>
      <c r="R341" s="142"/>
      <c r="X341" s="113">
        <f>D346+D328+D325</f>
        <v>427</v>
      </c>
      <c r="Y341" s="113">
        <f t="shared" ref="Y341:AH341" si="1547">E346+E328+E325</f>
        <v>17</v>
      </c>
      <c r="Z341" s="113">
        <f t="shared" si="1547"/>
        <v>0</v>
      </c>
      <c r="AA341" s="113">
        <f t="shared" si="1547"/>
        <v>5</v>
      </c>
      <c r="AB341" s="113">
        <f t="shared" si="1547"/>
        <v>7</v>
      </c>
      <c r="AC341" s="113">
        <f t="shared" si="1547"/>
        <v>3</v>
      </c>
      <c r="AD341" s="113">
        <f t="shared" si="1547"/>
        <v>0</v>
      </c>
      <c r="AE341" s="113">
        <f t="shared" si="1547"/>
        <v>2</v>
      </c>
      <c r="AF341" s="113">
        <f t="shared" si="1547"/>
        <v>10</v>
      </c>
      <c r="AG341" s="113">
        <f t="shared" si="1547"/>
        <v>337</v>
      </c>
      <c r="AH341" s="113">
        <f t="shared" si="1547"/>
        <v>73</v>
      </c>
    </row>
    <row r="342" spans="1:34" ht="17.25" customHeight="1" thickBot="1" x14ac:dyDescent="0.25">
      <c r="B342" s="66"/>
      <c r="C342" s="84"/>
      <c r="D342" s="85"/>
      <c r="E342" s="164"/>
      <c r="F342" s="165">
        <f>IFERROR(F340/$E340,0)</f>
        <v>0</v>
      </c>
      <c r="G342" s="165">
        <f t="shared" ref="G342:L342" si="1548">IFERROR(G340/$E340,0)</f>
        <v>0.33333333333333331</v>
      </c>
      <c r="H342" s="165">
        <f t="shared" si="1548"/>
        <v>0.44444444444444442</v>
      </c>
      <c r="I342" s="165">
        <f t="shared" si="1548"/>
        <v>0.22222222222222221</v>
      </c>
      <c r="J342" s="151">
        <f t="shared" si="1548"/>
        <v>0</v>
      </c>
      <c r="K342" s="151">
        <f t="shared" si="1548"/>
        <v>0</v>
      </c>
      <c r="L342" s="166">
        <f t="shared" si="1548"/>
        <v>0.66666666666666663</v>
      </c>
      <c r="M342" s="167"/>
      <c r="N342" s="167"/>
      <c r="O342" s="115">
        <f t="shared" ref="O342" si="1549">SUM(F342:K342)</f>
        <v>0.99999999999999989</v>
      </c>
      <c r="P342" s="115"/>
      <c r="Q342" s="142">
        <f t="shared" si="1546"/>
        <v>0</v>
      </c>
      <c r="R342" s="142"/>
    </row>
    <row r="343" spans="1:34" ht="17.25" customHeight="1" thickTop="1" x14ac:dyDescent="0.2">
      <c r="B343" s="66"/>
      <c r="C343" s="168" t="s">
        <v>250</v>
      </c>
      <c r="D343" s="169">
        <f>D328+D331+D334+D337</f>
        <v>291</v>
      </c>
      <c r="E343" s="138">
        <f t="shared" ref="E343:N343" si="1550">E328+E331+E334+E337</f>
        <v>6</v>
      </c>
      <c r="F343" s="139">
        <f t="shared" si="1550"/>
        <v>0</v>
      </c>
      <c r="G343" s="139">
        <f t="shared" si="1550"/>
        <v>1</v>
      </c>
      <c r="H343" s="139">
        <f t="shared" si="1550"/>
        <v>3</v>
      </c>
      <c r="I343" s="139">
        <f t="shared" si="1550"/>
        <v>1</v>
      </c>
      <c r="J343" s="38">
        <f t="shared" si="1550"/>
        <v>0</v>
      </c>
      <c r="K343" s="191">
        <f t="shared" si="1550"/>
        <v>1</v>
      </c>
      <c r="L343" s="192">
        <f t="shared" si="1550"/>
        <v>4</v>
      </c>
      <c r="M343" s="141">
        <f t="shared" si="1550"/>
        <v>244</v>
      </c>
      <c r="N343" s="141">
        <f t="shared" si="1550"/>
        <v>41</v>
      </c>
      <c r="O343" s="118">
        <f t="shared" ref="O343:O344" si="1551">E343+M343+N343</f>
        <v>291</v>
      </c>
      <c r="P343" s="118">
        <f t="shared" ref="P343" si="1552">SUM(F343:K343)</f>
        <v>6</v>
      </c>
      <c r="Q343" s="142">
        <f t="shared" ref="Q343:R343" si="1553">O343-D343</f>
        <v>0</v>
      </c>
      <c r="R343" s="142">
        <f t="shared" si="1553"/>
        <v>0</v>
      </c>
      <c r="T343" s="142" t="s">
        <v>220</v>
      </c>
      <c r="X343" s="170">
        <f t="shared" ref="X343:AH345" si="1554">X336-D304</f>
        <v>0</v>
      </c>
      <c r="Y343" s="170">
        <f t="shared" si="1554"/>
        <v>0</v>
      </c>
      <c r="Z343" s="170">
        <f t="shared" si="1554"/>
        <v>0</v>
      </c>
      <c r="AA343" s="170">
        <f t="shared" si="1554"/>
        <v>0</v>
      </c>
      <c r="AB343" s="170">
        <f t="shared" si="1554"/>
        <v>0</v>
      </c>
      <c r="AC343" s="170">
        <f t="shared" si="1554"/>
        <v>0</v>
      </c>
      <c r="AD343" s="170">
        <f t="shared" si="1554"/>
        <v>0</v>
      </c>
      <c r="AE343" s="170">
        <f t="shared" si="1554"/>
        <v>0</v>
      </c>
      <c r="AF343" s="170">
        <f t="shared" si="1554"/>
        <v>0</v>
      </c>
      <c r="AG343" s="170">
        <f t="shared" si="1554"/>
        <v>0</v>
      </c>
      <c r="AH343" s="170">
        <f t="shared" si="1554"/>
        <v>0</v>
      </c>
    </row>
    <row r="344" spans="1:34" ht="17.25" customHeight="1" x14ac:dyDescent="0.2">
      <c r="B344" s="66"/>
      <c r="C344" s="171" t="s">
        <v>251</v>
      </c>
      <c r="D344" s="172"/>
      <c r="E344" s="143">
        <f>E343/D343</f>
        <v>2.0618556701030927E-2</v>
      </c>
      <c r="F344" s="144">
        <f>F343/D343</f>
        <v>0</v>
      </c>
      <c r="G344" s="144">
        <f>G343/D343</f>
        <v>3.4364261168384879E-3</v>
      </c>
      <c r="H344" s="144">
        <f>H343/D343</f>
        <v>1.0309278350515464E-2</v>
      </c>
      <c r="I344" s="144">
        <f>I343/D343</f>
        <v>3.4364261168384879E-3</v>
      </c>
      <c r="J344" s="145">
        <f>J343/D343</f>
        <v>0</v>
      </c>
      <c r="K344" s="193">
        <f>K343/D343</f>
        <v>3.4364261168384879E-3</v>
      </c>
      <c r="L344" s="194">
        <f>L343/D343</f>
        <v>1.3745704467353952E-2</v>
      </c>
      <c r="M344" s="147">
        <f>M343/D343</f>
        <v>0.83848797250859108</v>
      </c>
      <c r="N344" s="147">
        <f>N343/D343</f>
        <v>0.14089347079037801</v>
      </c>
      <c r="O344" s="115">
        <f t="shared" si="1551"/>
        <v>1</v>
      </c>
      <c r="P344" s="118"/>
      <c r="Q344" s="142">
        <f t="shared" ref="Q344:Q345" si="1555">1-O344</f>
        <v>0</v>
      </c>
      <c r="R344" s="142"/>
      <c r="T344" s="116"/>
      <c r="X344" s="170"/>
      <c r="Y344" s="170">
        <f t="shared" si="1554"/>
        <v>0</v>
      </c>
      <c r="Z344" s="170">
        <f t="shared" si="1554"/>
        <v>0</v>
      </c>
      <c r="AA344" s="170">
        <f t="shared" si="1554"/>
        <v>0</v>
      </c>
      <c r="AB344" s="170">
        <f t="shared" si="1554"/>
        <v>0</v>
      </c>
      <c r="AC344" s="170">
        <f t="shared" si="1554"/>
        <v>0</v>
      </c>
      <c r="AD344" s="170">
        <f t="shared" si="1554"/>
        <v>0</v>
      </c>
      <c r="AE344" s="170">
        <f t="shared" si="1554"/>
        <v>0</v>
      </c>
      <c r="AF344" s="170">
        <f t="shared" si="1554"/>
        <v>0</v>
      </c>
      <c r="AG344" s="170">
        <f t="shared" si="1554"/>
        <v>0</v>
      </c>
      <c r="AH344" s="170">
        <f t="shared" si="1554"/>
        <v>0</v>
      </c>
    </row>
    <row r="345" spans="1:34" ht="17.25" customHeight="1" x14ac:dyDescent="0.2">
      <c r="B345" s="66"/>
      <c r="C345" s="173"/>
      <c r="D345" s="174"/>
      <c r="E345" s="159"/>
      <c r="F345" s="160">
        <f>F343/E343</f>
        <v>0</v>
      </c>
      <c r="G345" s="160">
        <f>G343/E343</f>
        <v>0.16666666666666666</v>
      </c>
      <c r="H345" s="160">
        <f>H343/E343</f>
        <v>0.5</v>
      </c>
      <c r="I345" s="160">
        <f>I343/E343</f>
        <v>0.16666666666666666</v>
      </c>
      <c r="J345" s="161">
        <f>J343/E343</f>
        <v>0</v>
      </c>
      <c r="K345" s="197">
        <f>K343/E343</f>
        <v>0.16666666666666666</v>
      </c>
      <c r="L345" s="198">
        <f>L343/E343</f>
        <v>0.66666666666666663</v>
      </c>
      <c r="M345" s="163"/>
      <c r="N345" s="163"/>
      <c r="O345" s="115">
        <f t="shared" ref="O345" si="1556">SUM(F345:K345)</f>
        <v>0.99999999999999989</v>
      </c>
      <c r="P345" s="115"/>
      <c r="Q345" s="142">
        <f t="shared" si="1555"/>
        <v>0</v>
      </c>
      <c r="R345" s="142"/>
      <c r="T345" s="116"/>
      <c r="X345" s="170"/>
      <c r="Y345" s="170"/>
      <c r="Z345" s="170">
        <f t="shared" si="1554"/>
        <v>0</v>
      </c>
      <c r="AA345" s="170">
        <f t="shared" si="1554"/>
        <v>0</v>
      </c>
      <c r="AB345" s="170">
        <f t="shared" si="1554"/>
        <v>0</v>
      </c>
      <c r="AC345" s="170">
        <f t="shared" si="1554"/>
        <v>0</v>
      </c>
      <c r="AD345" s="170">
        <f t="shared" si="1554"/>
        <v>0</v>
      </c>
      <c r="AE345" s="170">
        <f t="shared" si="1554"/>
        <v>0</v>
      </c>
      <c r="AF345" s="170">
        <f t="shared" si="1554"/>
        <v>0</v>
      </c>
      <c r="AG345" s="170"/>
      <c r="AH345" s="170"/>
    </row>
    <row r="346" spans="1:34" ht="17.25" customHeight="1" x14ac:dyDescent="0.2">
      <c r="B346" s="66"/>
      <c r="C346" s="175" t="s">
        <v>250</v>
      </c>
      <c r="D346" s="176">
        <f>SUM(D331:D340)</f>
        <v>150</v>
      </c>
      <c r="E346" s="138">
        <f t="shared" ref="E346:N346" si="1557">E331+E334+E337+E340</f>
        <v>12</v>
      </c>
      <c r="F346" s="139">
        <f t="shared" si="1557"/>
        <v>0</v>
      </c>
      <c r="G346" s="139">
        <f t="shared" si="1557"/>
        <v>3</v>
      </c>
      <c r="H346" s="139">
        <f t="shared" si="1557"/>
        <v>6</v>
      </c>
      <c r="I346" s="139">
        <f t="shared" si="1557"/>
        <v>3</v>
      </c>
      <c r="J346" s="38">
        <f t="shared" si="1557"/>
        <v>0</v>
      </c>
      <c r="K346" s="191">
        <f t="shared" si="1557"/>
        <v>0</v>
      </c>
      <c r="L346" s="192">
        <f t="shared" si="1557"/>
        <v>9</v>
      </c>
      <c r="M346" s="141">
        <f t="shared" si="1557"/>
        <v>118</v>
      </c>
      <c r="N346" s="141">
        <f t="shared" si="1557"/>
        <v>20</v>
      </c>
      <c r="O346" s="118">
        <f t="shared" ref="O346:O347" si="1558">E346+M346+N346</f>
        <v>150</v>
      </c>
      <c r="P346" s="118">
        <f t="shared" ref="P346" si="1559">SUM(F346:K346)</f>
        <v>12</v>
      </c>
      <c r="Q346" s="142">
        <f t="shared" ref="Q346:R346" si="1560">O346-D346</f>
        <v>0</v>
      </c>
      <c r="R346" s="142">
        <f t="shared" si="1560"/>
        <v>0</v>
      </c>
      <c r="T346" s="116"/>
      <c r="X346" s="170"/>
      <c r="Y346" s="170"/>
      <c r="Z346" s="170"/>
      <c r="AA346" s="170"/>
      <c r="AB346" s="170"/>
      <c r="AC346" s="170"/>
      <c r="AD346" s="170"/>
      <c r="AE346" s="170"/>
      <c r="AF346" s="170"/>
      <c r="AG346" s="170"/>
      <c r="AH346" s="170"/>
    </row>
    <row r="347" spans="1:34" ht="17.25" customHeight="1" x14ac:dyDescent="0.2">
      <c r="B347" s="66"/>
      <c r="C347" s="171" t="s">
        <v>252</v>
      </c>
      <c r="D347" s="177"/>
      <c r="E347" s="143">
        <f>E346/D346</f>
        <v>0.08</v>
      </c>
      <c r="F347" s="144">
        <f>F346/D346</f>
        <v>0</v>
      </c>
      <c r="G347" s="144">
        <f>G346/D346</f>
        <v>0.02</v>
      </c>
      <c r="H347" s="144">
        <f>H346/D346</f>
        <v>0.04</v>
      </c>
      <c r="I347" s="144">
        <f>I346/D346</f>
        <v>0.02</v>
      </c>
      <c r="J347" s="145">
        <f>J346/D346</f>
        <v>0</v>
      </c>
      <c r="K347" s="193">
        <f>K346/D346</f>
        <v>0</v>
      </c>
      <c r="L347" s="194">
        <f>L346/D346</f>
        <v>0.06</v>
      </c>
      <c r="M347" s="147">
        <f>M346/D346</f>
        <v>0.78666666666666663</v>
      </c>
      <c r="N347" s="147">
        <f>N346/D346</f>
        <v>0.13333333333333333</v>
      </c>
      <c r="O347" s="115">
        <f t="shared" si="1558"/>
        <v>0.99999999999999989</v>
      </c>
      <c r="P347" s="118"/>
      <c r="Q347" s="142">
        <f t="shared" ref="Q347:Q348" si="1561">1-O347</f>
        <v>0</v>
      </c>
      <c r="R347" s="142"/>
      <c r="T347" s="116"/>
      <c r="X347" s="170">
        <f>X340-X336</f>
        <v>0</v>
      </c>
      <c r="Y347" s="170">
        <f t="shared" ref="Y347:AH347" si="1562">Y340-Y336</f>
        <v>0</v>
      </c>
      <c r="Z347" s="170">
        <f t="shared" si="1562"/>
        <v>0</v>
      </c>
      <c r="AA347" s="170">
        <f t="shared" si="1562"/>
        <v>0</v>
      </c>
      <c r="AB347" s="170">
        <f t="shared" si="1562"/>
        <v>0</v>
      </c>
      <c r="AC347" s="170">
        <f t="shared" si="1562"/>
        <v>0</v>
      </c>
      <c r="AD347" s="170">
        <f t="shared" si="1562"/>
        <v>0</v>
      </c>
      <c r="AE347" s="170">
        <f t="shared" si="1562"/>
        <v>0</v>
      </c>
      <c r="AF347" s="170">
        <f t="shared" si="1562"/>
        <v>0</v>
      </c>
      <c r="AG347" s="170">
        <f t="shared" si="1562"/>
        <v>0</v>
      </c>
      <c r="AH347" s="170">
        <f t="shared" si="1562"/>
        <v>0</v>
      </c>
    </row>
    <row r="348" spans="1:34" ht="17.25" customHeight="1" thickBot="1" x14ac:dyDescent="0.25">
      <c r="B348" s="100"/>
      <c r="C348" s="173"/>
      <c r="D348" s="174"/>
      <c r="E348" s="178"/>
      <c r="F348" s="179">
        <f>F346/E346</f>
        <v>0</v>
      </c>
      <c r="G348" s="179">
        <f>G346/E346</f>
        <v>0.25</v>
      </c>
      <c r="H348" s="179">
        <f>H346/E346</f>
        <v>0.5</v>
      </c>
      <c r="I348" s="179">
        <f>I346/E346</f>
        <v>0.25</v>
      </c>
      <c r="J348" s="180">
        <f>J346/E346</f>
        <v>0</v>
      </c>
      <c r="K348" s="199">
        <f>K346/E346</f>
        <v>0</v>
      </c>
      <c r="L348" s="200">
        <f>L346/E346</f>
        <v>0.75</v>
      </c>
      <c r="M348" s="182"/>
      <c r="N348" s="182"/>
      <c r="O348" s="115">
        <f t="shared" ref="O348" si="1563">SUM(F348:K348)</f>
        <v>1</v>
      </c>
      <c r="P348" s="115"/>
      <c r="Q348" s="142">
        <f t="shared" si="1561"/>
        <v>0</v>
      </c>
      <c r="R348" s="142"/>
      <c r="T348" s="116"/>
      <c r="X348" s="170">
        <f>X341-X336</f>
        <v>0</v>
      </c>
      <c r="Y348" s="170">
        <f t="shared" ref="Y348:AH348" si="1564">Y341-Y336</f>
        <v>0</v>
      </c>
      <c r="Z348" s="170">
        <f t="shared" si="1564"/>
        <v>0</v>
      </c>
      <c r="AA348" s="170">
        <f t="shared" si="1564"/>
        <v>0</v>
      </c>
      <c r="AB348" s="170">
        <f t="shared" si="1564"/>
        <v>0</v>
      </c>
      <c r="AC348" s="170">
        <f t="shared" si="1564"/>
        <v>0</v>
      </c>
      <c r="AD348" s="170">
        <f t="shared" si="1564"/>
        <v>0</v>
      </c>
      <c r="AE348" s="170">
        <f t="shared" si="1564"/>
        <v>0</v>
      </c>
      <c r="AF348" s="170">
        <f t="shared" si="1564"/>
        <v>0</v>
      </c>
      <c r="AG348" s="170">
        <f t="shared" si="1564"/>
        <v>0</v>
      </c>
      <c r="AH348" s="170">
        <f t="shared" si="1564"/>
        <v>0</v>
      </c>
    </row>
    <row r="349" spans="1:34" x14ac:dyDescent="0.2">
      <c r="B349" s="183"/>
      <c r="C349" s="106"/>
      <c r="D349" s="107"/>
      <c r="E349" s="184"/>
      <c r="F349" s="185"/>
      <c r="G349" s="185"/>
      <c r="H349" s="185"/>
      <c r="I349" s="186"/>
      <c r="J349" s="186"/>
      <c r="K349" s="186"/>
      <c r="L349" s="186"/>
      <c r="M349" s="186"/>
      <c r="N349" s="186"/>
      <c r="O349" s="115"/>
      <c r="P349" s="115"/>
      <c r="Q349" s="142"/>
      <c r="R349" s="142"/>
    </row>
    <row r="350" spans="1:34" ht="14.4" x14ac:dyDescent="0.2">
      <c r="B350" s="114" t="s">
        <v>262</v>
      </c>
      <c r="O350" s="118"/>
      <c r="P350" s="118"/>
      <c r="Q350" s="142"/>
      <c r="R350" s="142"/>
    </row>
    <row r="351" spans="1:34" ht="7.5" customHeight="1" x14ac:dyDescent="0.2">
      <c r="B351" s="113"/>
      <c r="O351" s="115"/>
      <c r="P351" s="118"/>
      <c r="Q351" s="142"/>
      <c r="R351" s="142"/>
    </row>
    <row r="352" spans="1:34" x14ac:dyDescent="0.2">
      <c r="A352" s="116"/>
      <c r="B352" s="113"/>
      <c r="J352" s="117" t="s">
        <v>178</v>
      </c>
      <c r="O352" s="115"/>
      <c r="P352" s="115"/>
      <c r="Q352" s="142"/>
      <c r="R352" s="142"/>
    </row>
    <row r="353" spans="1:18" x14ac:dyDescent="0.2">
      <c r="A353" s="116"/>
      <c r="B353" s="113"/>
      <c r="J353" s="117" t="s">
        <v>222</v>
      </c>
      <c r="O353" s="118"/>
      <c r="P353" s="118"/>
      <c r="Q353" s="142"/>
      <c r="R353" s="142"/>
    </row>
    <row r="354" spans="1:18" x14ac:dyDescent="0.2">
      <c r="A354" s="116"/>
      <c r="B354" s="113"/>
      <c r="J354" s="117" t="s">
        <v>223</v>
      </c>
      <c r="O354" s="115"/>
      <c r="P354" s="118"/>
      <c r="Q354" s="142"/>
      <c r="R354" s="142"/>
    </row>
    <row r="355" spans="1:18" ht="7.5" customHeight="1" x14ac:dyDescent="0.2">
      <c r="A355" s="116"/>
      <c r="B355" s="113"/>
      <c r="J355" s="119"/>
      <c r="O355" s="115"/>
      <c r="P355" s="115"/>
      <c r="Q355" s="142"/>
      <c r="R355" s="142"/>
    </row>
    <row r="356" spans="1:18" ht="13.8" thickBot="1" x14ac:dyDescent="0.25">
      <c r="F356" s="120" t="s">
        <v>224</v>
      </c>
      <c r="G356" s="120" t="s">
        <v>225</v>
      </c>
      <c r="H356" s="120" t="s">
        <v>226</v>
      </c>
      <c r="I356" s="120" t="s">
        <v>227</v>
      </c>
      <c r="J356" s="120" t="s">
        <v>228</v>
      </c>
      <c r="K356" s="120"/>
      <c r="M356" s="107"/>
      <c r="N356" s="107" t="s">
        <v>229</v>
      </c>
      <c r="O356" s="118"/>
      <c r="P356" s="118"/>
      <c r="Q356" s="142"/>
      <c r="R356" s="142"/>
    </row>
    <row r="357" spans="1:18" ht="13.5" customHeight="1" x14ac:dyDescent="0.2">
      <c r="B357" s="121" t="s">
        <v>263</v>
      </c>
      <c r="C357" s="122"/>
      <c r="D357" s="23" t="s">
        <v>183</v>
      </c>
      <c r="E357" s="15" t="s">
        <v>231</v>
      </c>
      <c r="F357" s="123"/>
      <c r="G357" s="123"/>
      <c r="H357" s="123"/>
      <c r="I357" s="123"/>
      <c r="J357" s="123"/>
      <c r="K357" s="123"/>
      <c r="L357" s="125"/>
      <c r="M357" s="19" t="s">
        <v>232</v>
      </c>
      <c r="N357" s="19" t="s">
        <v>233</v>
      </c>
      <c r="O357" s="115"/>
      <c r="P357" s="118"/>
      <c r="Q357" s="142"/>
      <c r="R357" s="142"/>
    </row>
    <row r="358" spans="1:18" x14ac:dyDescent="0.2">
      <c r="B358" s="126"/>
      <c r="C358" s="127"/>
      <c r="D358" s="27"/>
      <c r="E358" s="21"/>
      <c r="F358" s="128" t="s">
        <v>234</v>
      </c>
      <c r="G358" s="129"/>
      <c r="H358" s="129"/>
      <c r="I358" s="130"/>
      <c r="J358" s="130"/>
      <c r="K358" s="130"/>
      <c r="L358" s="131"/>
      <c r="M358" s="25"/>
      <c r="N358" s="25"/>
      <c r="O358" s="115"/>
      <c r="P358" s="115"/>
      <c r="Q358" s="142"/>
      <c r="R358" s="142"/>
    </row>
    <row r="359" spans="1:18" ht="13.5" customHeight="1" x14ac:dyDescent="0.2">
      <c r="B359" s="126"/>
      <c r="C359" s="127"/>
      <c r="D359" s="27"/>
      <c r="E359" s="21"/>
      <c r="F359" s="22" t="s">
        <v>235</v>
      </c>
      <c r="G359" s="22" t="s">
        <v>236</v>
      </c>
      <c r="H359" s="22" t="s">
        <v>237</v>
      </c>
      <c r="I359" s="22" t="s">
        <v>238</v>
      </c>
      <c r="J359" s="23" t="s">
        <v>239</v>
      </c>
      <c r="K359" s="23" t="s">
        <v>240</v>
      </c>
      <c r="L359" s="132" t="s">
        <v>241</v>
      </c>
      <c r="M359" s="25"/>
      <c r="N359" s="25"/>
      <c r="O359" s="118"/>
      <c r="P359" s="118"/>
      <c r="Q359" s="142"/>
      <c r="R359" s="142"/>
    </row>
    <row r="360" spans="1:18" ht="13.5" customHeight="1" x14ac:dyDescent="0.2">
      <c r="B360" s="126"/>
      <c r="C360" s="127"/>
      <c r="D360" s="27"/>
      <c r="E360" s="21"/>
      <c r="F360" s="26"/>
      <c r="G360" s="26"/>
      <c r="H360" s="26"/>
      <c r="I360" s="26"/>
      <c r="J360" s="27"/>
      <c r="K360" s="27"/>
      <c r="L360" s="133" t="s">
        <v>242</v>
      </c>
      <c r="M360" s="25"/>
      <c r="N360" s="25"/>
      <c r="O360" s="115"/>
      <c r="P360" s="118"/>
      <c r="Q360" s="142"/>
      <c r="R360" s="142"/>
    </row>
    <row r="361" spans="1:18" ht="40.5" customHeight="1" x14ac:dyDescent="0.2">
      <c r="B361" s="134"/>
      <c r="C361" s="135"/>
      <c r="D361" s="32"/>
      <c r="E361" s="30"/>
      <c r="F361" s="31"/>
      <c r="G361" s="31"/>
      <c r="H361" s="31"/>
      <c r="I361" s="31"/>
      <c r="J361" s="32"/>
      <c r="K361" s="32"/>
      <c r="L361" s="136"/>
      <c r="M361" s="34"/>
      <c r="N361" s="34"/>
      <c r="O361" s="115"/>
      <c r="P361" s="115"/>
      <c r="Q361" s="142"/>
      <c r="R361" s="142"/>
    </row>
    <row r="362" spans="1:18" ht="17.25" customHeight="1" x14ac:dyDescent="0.2">
      <c r="B362" s="36" t="s">
        <v>243</v>
      </c>
      <c r="C362" s="37"/>
      <c r="D362" s="38">
        <f>D365+D368+D371+D374+D377+D380</f>
        <v>427</v>
      </c>
      <c r="E362" s="138">
        <f>E365+E368+E371+E374+E377+E380</f>
        <v>11</v>
      </c>
      <c r="F362" s="139">
        <f t="shared" ref="F362:N362" si="1565">F365+F368+F371+F374+F377+F380</f>
        <v>0</v>
      </c>
      <c r="G362" s="139">
        <f t="shared" si="1565"/>
        <v>2</v>
      </c>
      <c r="H362" s="139">
        <f t="shared" si="1565"/>
        <v>4</v>
      </c>
      <c r="I362" s="139">
        <f t="shared" si="1565"/>
        <v>1</v>
      </c>
      <c r="J362" s="38">
        <f t="shared" si="1565"/>
        <v>3</v>
      </c>
      <c r="K362" s="191">
        <f t="shared" si="1565"/>
        <v>1</v>
      </c>
      <c r="L362" s="192">
        <f t="shared" si="1565"/>
        <v>8</v>
      </c>
      <c r="M362" s="141">
        <f t="shared" si="1565"/>
        <v>344</v>
      </c>
      <c r="N362" s="141">
        <f t="shared" si="1565"/>
        <v>72</v>
      </c>
      <c r="O362" s="118">
        <f>E362+M362+N362</f>
        <v>427</v>
      </c>
      <c r="P362" s="118">
        <f>SUM(F362:K362)</f>
        <v>11</v>
      </c>
      <c r="Q362" s="142">
        <f>O362-D362</f>
        <v>0</v>
      </c>
      <c r="R362" s="142">
        <f>P362-E362</f>
        <v>0</v>
      </c>
    </row>
    <row r="363" spans="1:18" ht="17.25" customHeight="1" x14ac:dyDescent="0.2">
      <c r="B363" s="44"/>
      <c r="C363" s="45"/>
      <c r="D363" s="46"/>
      <c r="E363" s="143">
        <f>E362/D362</f>
        <v>2.576112412177986E-2</v>
      </c>
      <c r="F363" s="144">
        <f>F362/D362</f>
        <v>0</v>
      </c>
      <c r="G363" s="144">
        <f>G362/D362</f>
        <v>4.6838407494145199E-3</v>
      </c>
      <c r="H363" s="144">
        <f>H362/D362</f>
        <v>9.3676814988290398E-3</v>
      </c>
      <c r="I363" s="144">
        <f>I362/D362</f>
        <v>2.34192037470726E-3</v>
      </c>
      <c r="J363" s="145">
        <f>J362/D362</f>
        <v>7.0257611241217799E-3</v>
      </c>
      <c r="K363" s="193">
        <f>K362/D362</f>
        <v>2.34192037470726E-3</v>
      </c>
      <c r="L363" s="194">
        <f>L362/D362</f>
        <v>1.873536299765808E-2</v>
      </c>
      <c r="M363" s="147">
        <f>M362/D362</f>
        <v>0.80562060889929743</v>
      </c>
      <c r="N363" s="147">
        <f>N362/D362</f>
        <v>0.16861826697892271</v>
      </c>
      <c r="O363" s="115">
        <f>E363+M363+N363</f>
        <v>1</v>
      </c>
      <c r="P363" s="118"/>
      <c r="Q363" s="142">
        <f>1-O363</f>
        <v>0</v>
      </c>
      <c r="R363" s="142"/>
    </row>
    <row r="364" spans="1:18" ht="17.25" customHeight="1" thickBot="1" x14ac:dyDescent="0.25">
      <c r="B364" s="52"/>
      <c r="C364" s="53"/>
      <c r="D364" s="54"/>
      <c r="E364" s="148"/>
      <c r="F364" s="149">
        <f>IFERROR(F362/$E362,0)</f>
        <v>0</v>
      </c>
      <c r="G364" s="149">
        <f t="shared" ref="G364:L364" si="1566">IFERROR(G362/$E362,0)</f>
        <v>0.18181818181818182</v>
      </c>
      <c r="H364" s="149">
        <f t="shared" si="1566"/>
        <v>0.36363636363636365</v>
      </c>
      <c r="I364" s="149">
        <f t="shared" si="1566"/>
        <v>9.0909090909090912E-2</v>
      </c>
      <c r="J364" s="150">
        <f t="shared" si="1566"/>
        <v>0.27272727272727271</v>
      </c>
      <c r="K364" s="195">
        <f t="shared" si="1566"/>
        <v>9.0909090909090912E-2</v>
      </c>
      <c r="L364" s="196">
        <f t="shared" si="1566"/>
        <v>0.72727272727272729</v>
      </c>
      <c r="M364" s="153"/>
      <c r="N364" s="153"/>
      <c r="O364" s="115">
        <f>SUM(F364:K364)</f>
        <v>1</v>
      </c>
      <c r="P364" s="115"/>
      <c r="Q364" s="142">
        <f>1-O364</f>
        <v>0</v>
      </c>
      <c r="R364" s="142"/>
    </row>
    <row r="365" spans="1:18" ht="17.25" customHeight="1" thickTop="1" x14ac:dyDescent="0.2">
      <c r="B365" s="59" t="s">
        <v>199</v>
      </c>
      <c r="C365" s="60" t="s">
        <v>244</v>
      </c>
      <c r="D365" s="61">
        <v>49</v>
      </c>
      <c r="E365" s="154">
        <f>SUM(F365:K365)</f>
        <v>0</v>
      </c>
      <c r="F365" s="155">
        <v>0</v>
      </c>
      <c r="G365" s="155">
        <v>0</v>
      </c>
      <c r="H365" s="155">
        <v>0</v>
      </c>
      <c r="I365" s="155">
        <v>0</v>
      </c>
      <c r="J365" s="156">
        <v>0</v>
      </c>
      <c r="K365" s="156">
        <v>0</v>
      </c>
      <c r="L365" s="157">
        <f>H365+I365+J365</f>
        <v>0</v>
      </c>
      <c r="M365" s="158">
        <v>40</v>
      </c>
      <c r="N365" s="158">
        <f>D365-E365-M365</f>
        <v>9</v>
      </c>
      <c r="O365" s="118">
        <f t="shared" ref="O365:O366" si="1567">E365+M365+N365</f>
        <v>49</v>
      </c>
      <c r="P365" s="118">
        <f t="shared" ref="P365" si="1568">SUM(F365:K365)</f>
        <v>0</v>
      </c>
      <c r="Q365" s="142">
        <f t="shared" ref="Q365:R365" si="1569">O365-D365</f>
        <v>0</v>
      </c>
      <c r="R365" s="142">
        <f t="shared" si="1569"/>
        <v>0</v>
      </c>
    </row>
    <row r="366" spans="1:18" ht="17.25" customHeight="1" x14ac:dyDescent="0.2">
      <c r="B366" s="66"/>
      <c r="C366" s="67"/>
      <c r="D366" s="68"/>
      <c r="E366" s="143">
        <f t="shared" ref="E366" si="1570">E365/D365</f>
        <v>0</v>
      </c>
      <c r="F366" s="144">
        <f t="shared" ref="F366" si="1571">F365/D365</f>
        <v>0</v>
      </c>
      <c r="G366" s="144">
        <f t="shared" ref="G366" si="1572">G365/D365</f>
        <v>0</v>
      </c>
      <c r="H366" s="144">
        <f t="shared" ref="H366" si="1573">H365/D365</f>
        <v>0</v>
      </c>
      <c r="I366" s="144">
        <f t="shared" ref="I366" si="1574">I365/D365</f>
        <v>0</v>
      </c>
      <c r="J366" s="145">
        <f t="shared" ref="J366" si="1575">J365/D365</f>
        <v>0</v>
      </c>
      <c r="K366" s="145">
        <f t="shared" ref="K366" si="1576">K365/D365</f>
        <v>0</v>
      </c>
      <c r="L366" s="146">
        <f t="shared" ref="L366" si="1577">L365/D365</f>
        <v>0</v>
      </c>
      <c r="M366" s="147">
        <f t="shared" ref="M366" si="1578">M365/D365</f>
        <v>0.81632653061224492</v>
      </c>
      <c r="N366" s="147">
        <f t="shared" ref="N366" si="1579">N365/D365</f>
        <v>0.18367346938775511</v>
      </c>
      <c r="O366" s="115">
        <f t="shared" si="1567"/>
        <v>1</v>
      </c>
      <c r="P366" s="118"/>
      <c r="Q366" s="142">
        <f t="shared" ref="Q366" si="1580">1-O366</f>
        <v>0</v>
      </c>
      <c r="R366" s="142"/>
    </row>
    <row r="367" spans="1:18" ht="17.25" customHeight="1" x14ac:dyDescent="0.2">
      <c r="B367" s="66"/>
      <c r="C367" s="69"/>
      <c r="D367" s="70"/>
      <c r="E367" s="159"/>
      <c r="F367" s="204">
        <f>IFERROR(F365/$E365,0)</f>
        <v>0</v>
      </c>
      <c r="G367" s="204">
        <f t="shared" ref="G367:L367" si="1581">IFERROR(G365/$E365,0)</f>
        <v>0</v>
      </c>
      <c r="H367" s="204">
        <f t="shared" si="1581"/>
        <v>0</v>
      </c>
      <c r="I367" s="149">
        <f t="shared" si="1581"/>
        <v>0</v>
      </c>
      <c r="J367" s="150">
        <f t="shared" si="1581"/>
        <v>0</v>
      </c>
      <c r="K367" s="150">
        <f t="shared" si="1581"/>
        <v>0</v>
      </c>
      <c r="L367" s="203">
        <f t="shared" si="1581"/>
        <v>0</v>
      </c>
      <c r="M367" s="153"/>
      <c r="N367" s="153"/>
      <c r="O367" s="115">
        <f t="shared" ref="O367" si="1582">SUM(F367:K367)</f>
        <v>0</v>
      </c>
      <c r="P367" s="115"/>
      <c r="Q367" s="142">
        <f>1-O367</f>
        <v>1</v>
      </c>
      <c r="R367" s="142"/>
    </row>
    <row r="368" spans="1:18" ht="17.25" customHeight="1" x14ac:dyDescent="0.2">
      <c r="B368" s="66"/>
      <c r="C368" s="75" t="s">
        <v>245</v>
      </c>
      <c r="D368" s="76">
        <v>87</v>
      </c>
      <c r="E368" s="138">
        <f t="shared" ref="E368" si="1583">SUM(F368:K368)</f>
        <v>4</v>
      </c>
      <c r="F368" s="139">
        <v>0</v>
      </c>
      <c r="G368" s="139">
        <v>0</v>
      </c>
      <c r="H368" s="139">
        <v>1</v>
      </c>
      <c r="I368" s="139">
        <v>0</v>
      </c>
      <c r="J368" s="38">
        <v>2</v>
      </c>
      <c r="K368" s="38">
        <v>1</v>
      </c>
      <c r="L368" s="140">
        <f t="shared" ref="L368" si="1584">H368+I368+J368</f>
        <v>3</v>
      </c>
      <c r="M368" s="141">
        <v>71</v>
      </c>
      <c r="N368" s="141">
        <f>D368-E368-M368</f>
        <v>12</v>
      </c>
      <c r="O368" s="118">
        <f t="shared" ref="O368:O369" si="1585">E368+M368+N368</f>
        <v>87</v>
      </c>
      <c r="P368" s="118">
        <f t="shared" ref="P368" si="1586">SUM(F368:K368)</f>
        <v>4</v>
      </c>
      <c r="Q368" s="142">
        <f t="shared" ref="Q368:R368" si="1587">O368-D368</f>
        <v>0</v>
      </c>
      <c r="R368" s="142">
        <f t="shared" si="1587"/>
        <v>0</v>
      </c>
    </row>
    <row r="369" spans="2:18" ht="17.25" customHeight="1" x14ac:dyDescent="0.2">
      <c r="B369" s="66"/>
      <c r="C369" s="67"/>
      <c r="D369" s="68"/>
      <c r="E369" s="143">
        <f t="shared" ref="E369" si="1588">E368/D368</f>
        <v>4.5977011494252873E-2</v>
      </c>
      <c r="F369" s="144">
        <f t="shared" ref="F369" si="1589">F368/D368</f>
        <v>0</v>
      </c>
      <c r="G369" s="144">
        <f t="shared" ref="G369" si="1590">G368/D368</f>
        <v>0</v>
      </c>
      <c r="H369" s="144">
        <f t="shared" ref="H369" si="1591">H368/D368</f>
        <v>1.1494252873563218E-2</v>
      </c>
      <c r="I369" s="144">
        <f t="shared" ref="I369" si="1592">I368/D368</f>
        <v>0</v>
      </c>
      <c r="J369" s="145">
        <f t="shared" ref="J369" si="1593">J368/D368</f>
        <v>2.2988505747126436E-2</v>
      </c>
      <c r="K369" s="145">
        <f t="shared" ref="K369" si="1594">K368/D368</f>
        <v>1.1494252873563218E-2</v>
      </c>
      <c r="L369" s="146">
        <f t="shared" ref="L369" si="1595">L368/D368</f>
        <v>3.4482758620689655E-2</v>
      </c>
      <c r="M369" s="147">
        <f t="shared" ref="M369" si="1596">M368/D368</f>
        <v>0.81609195402298851</v>
      </c>
      <c r="N369" s="147">
        <f t="shared" ref="N369" si="1597">N368/D368</f>
        <v>0.13793103448275862</v>
      </c>
      <c r="O369" s="115">
        <f t="shared" si="1585"/>
        <v>1</v>
      </c>
      <c r="P369" s="118"/>
      <c r="Q369" s="142">
        <f t="shared" ref="Q369:Q370" si="1598">1-O369</f>
        <v>0</v>
      </c>
      <c r="R369" s="142"/>
    </row>
    <row r="370" spans="2:18" ht="17.25" customHeight="1" x14ac:dyDescent="0.2">
      <c r="B370" s="66"/>
      <c r="C370" s="69"/>
      <c r="D370" s="80"/>
      <c r="E370" s="159"/>
      <c r="F370" s="149">
        <f>IFERROR(F368/$E368,0)</f>
        <v>0</v>
      </c>
      <c r="G370" s="149">
        <f t="shared" ref="G370:L370" si="1599">IFERROR(G368/$E368,0)</f>
        <v>0</v>
      </c>
      <c r="H370" s="149">
        <f t="shared" si="1599"/>
        <v>0.25</v>
      </c>
      <c r="I370" s="149">
        <f t="shared" si="1599"/>
        <v>0</v>
      </c>
      <c r="J370" s="150">
        <f t="shared" si="1599"/>
        <v>0.5</v>
      </c>
      <c r="K370" s="150">
        <f t="shared" si="1599"/>
        <v>0.25</v>
      </c>
      <c r="L370" s="152">
        <f t="shared" si="1599"/>
        <v>0.75</v>
      </c>
      <c r="M370" s="153"/>
      <c r="N370" s="153"/>
      <c r="O370" s="115">
        <f t="shared" ref="O370" si="1600">SUM(F370:K370)</f>
        <v>1</v>
      </c>
      <c r="P370" s="115"/>
      <c r="Q370" s="142">
        <f t="shared" si="1598"/>
        <v>0</v>
      </c>
      <c r="R370" s="142"/>
    </row>
    <row r="371" spans="2:18" ht="17.25" customHeight="1" x14ac:dyDescent="0.2">
      <c r="B371" s="66"/>
      <c r="C371" s="22" t="s">
        <v>202</v>
      </c>
      <c r="D371" s="81">
        <v>25</v>
      </c>
      <c r="E371" s="138">
        <f t="shared" ref="E371" si="1601">SUM(F371:K371)</f>
        <v>2</v>
      </c>
      <c r="F371" s="139">
        <v>0</v>
      </c>
      <c r="G371" s="139">
        <v>0</v>
      </c>
      <c r="H371" s="139">
        <v>0</v>
      </c>
      <c r="I371" s="139">
        <v>1</v>
      </c>
      <c r="J371" s="38">
        <v>1</v>
      </c>
      <c r="K371" s="38">
        <v>0</v>
      </c>
      <c r="L371" s="140">
        <f t="shared" ref="L371" si="1602">H371+I371+J371</f>
        <v>2</v>
      </c>
      <c r="M371" s="141">
        <v>20</v>
      </c>
      <c r="N371" s="141">
        <f>D371-E371-M371</f>
        <v>3</v>
      </c>
      <c r="O371" s="118">
        <f t="shared" ref="O371:O372" si="1603">E371+M371+N371</f>
        <v>25</v>
      </c>
      <c r="P371" s="118">
        <f t="shared" ref="P371" si="1604">SUM(F371:K371)</f>
        <v>2</v>
      </c>
      <c r="Q371" s="142">
        <f t="shared" ref="Q371:R371" si="1605">O371-D371</f>
        <v>0</v>
      </c>
      <c r="R371" s="142">
        <f t="shared" si="1605"/>
        <v>0</v>
      </c>
    </row>
    <row r="372" spans="2:18" ht="17.25" customHeight="1" x14ac:dyDescent="0.2">
      <c r="B372" s="66"/>
      <c r="C372" s="26"/>
      <c r="D372" s="68"/>
      <c r="E372" s="143">
        <f t="shared" ref="E372" si="1606">E371/D371</f>
        <v>0.08</v>
      </c>
      <c r="F372" s="144">
        <f t="shared" ref="F372" si="1607">F371/D371</f>
        <v>0</v>
      </c>
      <c r="G372" s="144">
        <f t="shared" ref="G372" si="1608">G371/D371</f>
        <v>0</v>
      </c>
      <c r="H372" s="144">
        <f t="shared" ref="H372" si="1609">H371/D371</f>
        <v>0</v>
      </c>
      <c r="I372" s="144">
        <f t="shared" ref="I372" si="1610">I371/D371</f>
        <v>0.04</v>
      </c>
      <c r="J372" s="145">
        <f t="shared" ref="J372" si="1611">J371/D371</f>
        <v>0.04</v>
      </c>
      <c r="K372" s="145">
        <f t="shared" ref="K372" si="1612">K371/D371</f>
        <v>0</v>
      </c>
      <c r="L372" s="146">
        <f t="shared" ref="L372" si="1613">L371/D371</f>
        <v>0.08</v>
      </c>
      <c r="M372" s="147">
        <f t="shared" ref="M372" si="1614">M371/D371</f>
        <v>0.8</v>
      </c>
      <c r="N372" s="147">
        <f t="shared" ref="N372" si="1615">N371/D371</f>
        <v>0.12</v>
      </c>
      <c r="O372" s="115">
        <f t="shared" si="1603"/>
        <v>1</v>
      </c>
      <c r="P372" s="118"/>
      <c r="Q372" s="142">
        <f t="shared" ref="Q372" si="1616">1-O372</f>
        <v>0</v>
      </c>
      <c r="R372" s="142"/>
    </row>
    <row r="373" spans="2:18" ht="17.25" customHeight="1" x14ac:dyDescent="0.2">
      <c r="B373" s="66"/>
      <c r="C373" s="26"/>
      <c r="D373" s="80"/>
      <c r="E373" s="159"/>
      <c r="F373" s="149">
        <f>IFERROR(F371/$E371,0)</f>
        <v>0</v>
      </c>
      <c r="G373" s="149">
        <f t="shared" ref="G373:L373" si="1617">IFERROR(G371/$E371,0)</f>
        <v>0</v>
      </c>
      <c r="H373" s="149">
        <f t="shared" si="1617"/>
        <v>0</v>
      </c>
      <c r="I373" s="149">
        <f t="shared" si="1617"/>
        <v>0.5</v>
      </c>
      <c r="J373" s="150">
        <f t="shared" si="1617"/>
        <v>0.5</v>
      </c>
      <c r="K373" s="150">
        <f t="shared" si="1617"/>
        <v>0</v>
      </c>
      <c r="L373" s="152">
        <f t="shared" si="1617"/>
        <v>1</v>
      </c>
      <c r="M373" s="153"/>
      <c r="N373" s="153"/>
      <c r="O373" s="115">
        <f>SUM(F373:K373)</f>
        <v>1</v>
      </c>
      <c r="P373" s="115"/>
      <c r="Q373" s="142">
        <f>1-O373</f>
        <v>0</v>
      </c>
      <c r="R373" s="142"/>
    </row>
    <row r="374" spans="2:18" ht="17.25" customHeight="1" x14ac:dyDescent="0.2">
      <c r="B374" s="66"/>
      <c r="C374" s="75" t="s">
        <v>246</v>
      </c>
      <c r="D374" s="81">
        <v>82</v>
      </c>
      <c r="E374" s="138">
        <f t="shared" ref="E374" si="1618">SUM(F374:K374)</f>
        <v>0</v>
      </c>
      <c r="F374" s="139">
        <v>0</v>
      </c>
      <c r="G374" s="139">
        <v>0</v>
      </c>
      <c r="H374" s="139">
        <v>0</v>
      </c>
      <c r="I374" s="139">
        <v>0</v>
      </c>
      <c r="J374" s="38">
        <v>0</v>
      </c>
      <c r="K374" s="38">
        <v>0</v>
      </c>
      <c r="L374" s="140">
        <f t="shared" ref="L374" si="1619">H374+I374+J374</f>
        <v>0</v>
      </c>
      <c r="M374" s="141">
        <v>69</v>
      </c>
      <c r="N374" s="141">
        <f>D374-E374-M374</f>
        <v>13</v>
      </c>
      <c r="O374" s="118">
        <f t="shared" ref="O374:O375" si="1620">E374+M374+N374</f>
        <v>82</v>
      </c>
      <c r="P374" s="118">
        <f t="shared" ref="P374" si="1621">SUM(F374:K374)</f>
        <v>0</v>
      </c>
      <c r="Q374" s="142">
        <f t="shared" ref="Q374:R374" si="1622">O374-D374</f>
        <v>0</v>
      </c>
      <c r="R374" s="142">
        <f t="shared" si="1622"/>
        <v>0</v>
      </c>
    </row>
    <row r="375" spans="2:18" ht="17.25" customHeight="1" x14ac:dyDescent="0.2">
      <c r="B375" s="66"/>
      <c r="C375" s="67"/>
      <c r="D375" s="68"/>
      <c r="E375" s="143">
        <f t="shared" ref="E375" si="1623">E374/D374</f>
        <v>0</v>
      </c>
      <c r="F375" s="144">
        <f t="shared" ref="F375" si="1624">F374/D374</f>
        <v>0</v>
      </c>
      <c r="G375" s="144">
        <f t="shared" ref="G375" si="1625">G374/D374</f>
        <v>0</v>
      </c>
      <c r="H375" s="144">
        <f t="shared" ref="H375" si="1626">H374/D374</f>
        <v>0</v>
      </c>
      <c r="I375" s="144">
        <f t="shared" ref="I375" si="1627">I374/D374</f>
        <v>0</v>
      </c>
      <c r="J375" s="145">
        <f t="shared" ref="J375" si="1628">J374/D374</f>
        <v>0</v>
      </c>
      <c r="K375" s="145">
        <f t="shared" ref="K375" si="1629">K374/D374</f>
        <v>0</v>
      </c>
      <c r="L375" s="146">
        <f t="shared" ref="L375" si="1630">L374/D374</f>
        <v>0</v>
      </c>
      <c r="M375" s="147">
        <f t="shared" ref="M375" si="1631">M374/D374</f>
        <v>0.84146341463414631</v>
      </c>
      <c r="N375" s="147">
        <f t="shared" ref="N375" si="1632">N374/D374</f>
        <v>0.15853658536585366</v>
      </c>
      <c r="O375" s="115">
        <f t="shared" si="1620"/>
        <v>1</v>
      </c>
      <c r="P375" s="118"/>
      <c r="Q375" s="142">
        <f t="shared" ref="Q375:Q376" si="1633">1-O375</f>
        <v>0</v>
      </c>
      <c r="R375" s="142"/>
    </row>
    <row r="376" spans="2:18" ht="17.25" customHeight="1" x14ac:dyDescent="0.2">
      <c r="B376" s="66"/>
      <c r="C376" s="69"/>
      <c r="D376" s="80"/>
      <c r="E376" s="159"/>
      <c r="F376" s="149">
        <f>IFERROR(F374/$E374,0)</f>
        <v>0</v>
      </c>
      <c r="G376" s="149">
        <f t="shared" ref="G376:L376" si="1634">IFERROR(G374/$E374,0)</f>
        <v>0</v>
      </c>
      <c r="H376" s="149">
        <f t="shared" si="1634"/>
        <v>0</v>
      </c>
      <c r="I376" s="149">
        <f t="shared" si="1634"/>
        <v>0</v>
      </c>
      <c r="J376" s="150">
        <f t="shared" si="1634"/>
        <v>0</v>
      </c>
      <c r="K376" s="150">
        <f t="shared" si="1634"/>
        <v>0</v>
      </c>
      <c r="L376" s="152">
        <f t="shared" si="1634"/>
        <v>0</v>
      </c>
      <c r="M376" s="153"/>
      <c r="N376" s="153"/>
      <c r="O376" s="115">
        <f t="shared" ref="O376" si="1635">SUM(F376:K376)</f>
        <v>0</v>
      </c>
      <c r="P376" s="115"/>
      <c r="Q376" s="142">
        <f t="shared" si="1633"/>
        <v>1</v>
      </c>
      <c r="R376" s="142"/>
    </row>
    <row r="377" spans="2:18" ht="17.25" customHeight="1" x14ac:dyDescent="0.2">
      <c r="B377" s="66"/>
      <c r="C377" s="75" t="s">
        <v>247</v>
      </c>
      <c r="D377" s="81">
        <v>8</v>
      </c>
      <c r="E377" s="138">
        <f t="shared" ref="E377" si="1636">SUM(F377:K377)</f>
        <v>0</v>
      </c>
      <c r="F377" s="139">
        <v>0</v>
      </c>
      <c r="G377" s="139">
        <v>0</v>
      </c>
      <c r="H377" s="139">
        <v>0</v>
      </c>
      <c r="I377" s="139">
        <v>0</v>
      </c>
      <c r="J377" s="38">
        <v>0</v>
      </c>
      <c r="K377" s="38">
        <v>0</v>
      </c>
      <c r="L377" s="140">
        <f t="shared" ref="L377" si="1637">H377+I377+J377</f>
        <v>0</v>
      </c>
      <c r="M377" s="141">
        <v>7</v>
      </c>
      <c r="N377" s="141">
        <f>D377-E377-M377</f>
        <v>1</v>
      </c>
      <c r="O377" s="118">
        <f t="shared" ref="O377:O378" si="1638">E377+M377+N377</f>
        <v>8</v>
      </c>
      <c r="P377" s="118">
        <f t="shared" ref="P377" si="1639">SUM(F377:K377)</f>
        <v>0</v>
      </c>
      <c r="Q377" s="142">
        <f t="shared" ref="Q377:R377" si="1640">O377-D377</f>
        <v>0</v>
      </c>
      <c r="R377" s="142">
        <f t="shared" si="1640"/>
        <v>0</v>
      </c>
    </row>
    <row r="378" spans="2:18" ht="17.25" customHeight="1" x14ac:dyDescent="0.2">
      <c r="B378" s="66"/>
      <c r="C378" s="67"/>
      <c r="D378" s="68"/>
      <c r="E378" s="143">
        <f t="shared" ref="E378" si="1641">E377/D377</f>
        <v>0</v>
      </c>
      <c r="F378" s="144">
        <f t="shared" ref="F378" si="1642">F377/D377</f>
        <v>0</v>
      </c>
      <c r="G378" s="144">
        <f t="shared" ref="G378" si="1643">G377/D377</f>
        <v>0</v>
      </c>
      <c r="H378" s="144">
        <f t="shared" ref="H378" si="1644">H377/D377</f>
        <v>0</v>
      </c>
      <c r="I378" s="144">
        <f t="shared" ref="I378" si="1645">I377/D377</f>
        <v>0</v>
      </c>
      <c r="J378" s="145">
        <f t="shared" ref="J378" si="1646">J377/D377</f>
        <v>0</v>
      </c>
      <c r="K378" s="145">
        <f t="shared" ref="K378" si="1647">K377/D377</f>
        <v>0</v>
      </c>
      <c r="L378" s="146">
        <f t="shared" ref="L378" si="1648">L377/D377</f>
        <v>0</v>
      </c>
      <c r="M378" s="147">
        <f t="shared" ref="M378" si="1649">M377/D377</f>
        <v>0.875</v>
      </c>
      <c r="N378" s="147">
        <f t="shared" ref="N378" si="1650">N377/D377</f>
        <v>0.125</v>
      </c>
      <c r="O378" s="115">
        <f t="shared" si="1638"/>
        <v>1</v>
      </c>
      <c r="P378" s="118"/>
      <c r="Q378" s="142">
        <f t="shared" ref="Q378:Q379" si="1651">1-O378</f>
        <v>0</v>
      </c>
      <c r="R378" s="142"/>
    </row>
    <row r="379" spans="2:18" ht="17.25" customHeight="1" x14ac:dyDescent="0.2">
      <c r="B379" s="66"/>
      <c r="C379" s="69"/>
      <c r="D379" s="80"/>
      <c r="E379" s="159"/>
      <c r="F379" s="149">
        <f>IFERROR(F377/$E377,0)</f>
        <v>0</v>
      </c>
      <c r="G379" s="149">
        <f t="shared" ref="G379:L379" si="1652">IFERROR(G377/$E377,0)</f>
        <v>0</v>
      </c>
      <c r="H379" s="149">
        <f t="shared" si="1652"/>
        <v>0</v>
      </c>
      <c r="I379" s="149">
        <f t="shared" si="1652"/>
        <v>0</v>
      </c>
      <c r="J379" s="150">
        <f t="shared" si="1652"/>
        <v>0</v>
      </c>
      <c r="K379" s="150">
        <f t="shared" si="1652"/>
        <v>0</v>
      </c>
      <c r="L379" s="152">
        <f t="shared" si="1652"/>
        <v>0</v>
      </c>
      <c r="M379" s="153"/>
      <c r="N379" s="153"/>
      <c r="O379" s="115">
        <f t="shared" ref="O379" si="1653">SUM(F379:K379)</f>
        <v>0</v>
      </c>
      <c r="P379" s="115"/>
      <c r="Q379" s="142">
        <f t="shared" si="1651"/>
        <v>1</v>
      </c>
      <c r="R379" s="142"/>
    </row>
    <row r="380" spans="2:18" ht="17.25" customHeight="1" x14ac:dyDescent="0.2">
      <c r="B380" s="66"/>
      <c r="C380" s="75" t="s">
        <v>248</v>
      </c>
      <c r="D380" s="81">
        <v>176</v>
      </c>
      <c r="E380" s="138">
        <f t="shared" ref="E380" si="1654">SUM(F380:K380)</f>
        <v>5</v>
      </c>
      <c r="F380" s="139">
        <v>0</v>
      </c>
      <c r="G380" s="139">
        <v>2</v>
      </c>
      <c r="H380" s="139">
        <v>3</v>
      </c>
      <c r="I380" s="139">
        <v>0</v>
      </c>
      <c r="J380" s="38">
        <v>0</v>
      </c>
      <c r="K380" s="38">
        <v>0</v>
      </c>
      <c r="L380" s="140">
        <f t="shared" ref="L380" si="1655">H380+I380+J380</f>
        <v>3</v>
      </c>
      <c r="M380" s="141">
        <v>137</v>
      </c>
      <c r="N380" s="141">
        <f>D380-E380-M380</f>
        <v>34</v>
      </c>
      <c r="O380" s="118">
        <f t="shared" ref="O380:O381" si="1656">E380+M380+N380</f>
        <v>176</v>
      </c>
      <c r="P380" s="118">
        <f t="shared" ref="P380" si="1657">SUM(F380:K380)</f>
        <v>5</v>
      </c>
      <c r="Q380" s="142">
        <f t="shared" ref="Q380:R380" si="1658">O380-D380</f>
        <v>0</v>
      </c>
      <c r="R380" s="142">
        <f t="shared" si="1658"/>
        <v>0</v>
      </c>
    </row>
    <row r="381" spans="2:18" ht="17.25" customHeight="1" x14ac:dyDescent="0.2">
      <c r="B381" s="66"/>
      <c r="C381" s="67"/>
      <c r="D381" s="68"/>
      <c r="E381" s="143">
        <f t="shared" ref="E381" si="1659">E380/D380</f>
        <v>2.8409090909090908E-2</v>
      </c>
      <c r="F381" s="144">
        <f t="shared" ref="F381" si="1660">F380/D380</f>
        <v>0</v>
      </c>
      <c r="G381" s="144">
        <f t="shared" ref="G381" si="1661">G380/D380</f>
        <v>1.1363636363636364E-2</v>
      </c>
      <c r="H381" s="144">
        <f t="shared" ref="H381" si="1662">H380/D380</f>
        <v>1.7045454545454544E-2</v>
      </c>
      <c r="I381" s="144">
        <f t="shared" ref="I381" si="1663">I380/D380</f>
        <v>0</v>
      </c>
      <c r="J381" s="145">
        <f t="shared" ref="J381" si="1664">J380/D380</f>
        <v>0</v>
      </c>
      <c r="K381" s="145">
        <f t="shared" ref="K381" si="1665">K380/D380</f>
        <v>0</v>
      </c>
      <c r="L381" s="146">
        <f t="shared" ref="L381" si="1666">L380/D380</f>
        <v>1.7045454545454544E-2</v>
      </c>
      <c r="M381" s="147">
        <f t="shared" ref="M381" si="1667">M380/D380</f>
        <v>0.77840909090909094</v>
      </c>
      <c r="N381" s="147">
        <f t="shared" ref="N381" si="1668">N380/D380</f>
        <v>0.19318181818181818</v>
      </c>
      <c r="O381" s="115">
        <f t="shared" si="1656"/>
        <v>1</v>
      </c>
      <c r="P381" s="118"/>
      <c r="Q381" s="142">
        <f t="shared" ref="Q381" si="1669">1-O381</f>
        <v>0</v>
      </c>
      <c r="R381" s="142"/>
    </row>
    <row r="382" spans="2:18" ht="17.25" customHeight="1" thickBot="1" x14ac:dyDescent="0.25">
      <c r="B382" s="83"/>
      <c r="C382" s="69"/>
      <c r="D382" s="85"/>
      <c r="E382" s="159"/>
      <c r="F382" s="149">
        <f>IFERROR(F380/$E380,0)</f>
        <v>0</v>
      </c>
      <c r="G382" s="149">
        <f t="shared" ref="G382:L382" si="1670">IFERROR(G380/$E380,0)</f>
        <v>0.4</v>
      </c>
      <c r="H382" s="149">
        <f t="shared" si="1670"/>
        <v>0.6</v>
      </c>
      <c r="I382" s="149">
        <f t="shared" si="1670"/>
        <v>0</v>
      </c>
      <c r="J382" s="150">
        <f t="shared" si="1670"/>
        <v>0</v>
      </c>
      <c r="K382" s="150">
        <f t="shared" si="1670"/>
        <v>0</v>
      </c>
      <c r="L382" s="152">
        <f t="shared" si="1670"/>
        <v>0.6</v>
      </c>
      <c r="M382" s="153"/>
      <c r="N382" s="153"/>
      <c r="O382" s="115">
        <f t="shared" ref="O382" si="1671">SUM(F382:K382)</f>
        <v>1</v>
      </c>
      <c r="P382" s="115"/>
      <c r="Q382" s="142">
        <f>1-O382</f>
        <v>0</v>
      </c>
      <c r="R382" s="142"/>
    </row>
    <row r="383" spans="2:18" ht="17.25" customHeight="1" thickTop="1" x14ac:dyDescent="0.2">
      <c r="B383" s="59" t="s">
        <v>206</v>
      </c>
      <c r="C383" s="60" t="s">
        <v>207</v>
      </c>
      <c r="D383" s="81">
        <v>106</v>
      </c>
      <c r="E383" s="154">
        <f t="shared" ref="E383" si="1672">SUM(F383:K383)</f>
        <v>2</v>
      </c>
      <c r="F383" s="155">
        <v>0</v>
      </c>
      <c r="G383" s="155">
        <v>1</v>
      </c>
      <c r="H383" s="155">
        <v>0</v>
      </c>
      <c r="I383" s="155">
        <v>0</v>
      </c>
      <c r="J383" s="156">
        <v>0</v>
      </c>
      <c r="K383" s="156">
        <v>1</v>
      </c>
      <c r="L383" s="157">
        <f t="shared" ref="L383" si="1673">H383+I383+J383</f>
        <v>0</v>
      </c>
      <c r="M383" s="158">
        <v>77</v>
      </c>
      <c r="N383" s="158">
        <f>D383-E383-M383</f>
        <v>27</v>
      </c>
      <c r="O383" s="118">
        <f t="shared" ref="O383:O384" si="1674">E383+M383+N383</f>
        <v>106</v>
      </c>
      <c r="P383" s="118">
        <f t="shared" ref="P383" si="1675">SUM(F383:K383)</f>
        <v>2</v>
      </c>
      <c r="Q383" s="142">
        <f t="shared" ref="Q383:R383" si="1676">O383-D383</f>
        <v>0</v>
      </c>
      <c r="R383" s="142">
        <f t="shared" si="1676"/>
        <v>0</v>
      </c>
    </row>
    <row r="384" spans="2:18" ht="17.25" customHeight="1" x14ac:dyDescent="0.2">
      <c r="B384" s="66"/>
      <c r="C384" s="67"/>
      <c r="D384" s="68"/>
      <c r="E384" s="143">
        <f t="shared" ref="E384" si="1677">E383/D383</f>
        <v>1.8867924528301886E-2</v>
      </c>
      <c r="F384" s="144">
        <f t="shared" ref="F384" si="1678">F383/D383</f>
        <v>0</v>
      </c>
      <c r="G384" s="144">
        <f t="shared" ref="G384" si="1679">G383/D383</f>
        <v>9.433962264150943E-3</v>
      </c>
      <c r="H384" s="144">
        <f t="shared" ref="H384" si="1680">H383/D383</f>
        <v>0</v>
      </c>
      <c r="I384" s="144">
        <f t="shared" ref="I384" si="1681">I383/D383</f>
        <v>0</v>
      </c>
      <c r="J384" s="145">
        <f t="shared" ref="J384" si="1682">J383/D383</f>
        <v>0</v>
      </c>
      <c r="K384" s="145">
        <f t="shared" ref="K384" si="1683">K383/D383</f>
        <v>9.433962264150943E-3</v>
      </c>
      <c r="L384" s="146">
        <f t="shared" ref="L384" si="1684">L383/D383</f>
        <v>0</v>
      </c>
      <c r="M384" s="147">
        <f t="shared" ref="M384" si="1685">M383/D383</f>
        <v>0.72641509433962259</v>
      </c>
      <c r="N384" s="147">
        <f t="shared" ref="N384" si="1686">N383/D383</f>
        <v>0.25471698113207547</v>
      </c>
      <c r="O384" s="115">
        <f t="shared" si="1674"/>
        <v>1</v>
      </c>
      <c r="P384" s="118"/>
      <c r="Q384" s="142">
        <f t="shared" ref="Q384" si="1687">1-O384</f>
        <v>0</v>
      </c>
      <c r="R384" s="142"/>
    </row>
    <row r="385" spans="2:34" ht="17.25" customHeight="1" x14ac:dyDescent="0.2">
      <c r="B385" s="66"/>
      <c r="C385" s="69"/>
      <c r="D385" s="80"/>
      <c r="E385" s="159"/>
      <c r="F385" s="149">
        <f>IFERROR(F383/$E383,0)</f>
        <v>0</v>
      </c>
      <c r="G385" s="149">
        <f t="shared" ref="G385:L385" si="1688">IFERROR(G383/$E383,0)</f>
        <v>0.5</v>
      </c>
      <c r="H385" s="149">
        <f t="shared" si="1688"/>
        <v>0</v>
      </c>
      <c r="I385" s="149">
        <f t="shared" si="1688"/>
        <v>0</v>
      </c>
      <c r="J385" s="150">
        <f t="shared" si="1688"/>
        <v>0</v>
      </c>
      <c r="K385" s="150">
        <f t="shared" si="1688"/>
        <v>0.5</v>
      </c>
      <c r="L385" s="152">
        <f t="shared" si="1688"/>
        <v>0</v>
      </c>
      <c r="M385" s="163"/>
      <c r="N385" s="163"/>
      <c r="O385" s="115">
        <f t="shared" ref="O385" si="1689">SUM(F385:K385)</f>
        <v>1</v>
      </c>
      <c r="P385" s="115"/>
      <c r="Q385" s="142">
        <f>1-O385</f>
        <v>0</v>
      </c>
      <c r="R385" s="142"/>
    </row>
    <row r="386" spans="2:34" ht="17.25" customHeight="1" x14ac:dyDescent="0.2">
      <c r="B386" s="66"/>
      <c r="C386" s="75" t="s">
        <v>208</v>
      </c>
      <c r="D386" s="81">
        <v>171</v>
      </c>
      <c r="E386" s="138">
        <f t="shared" ref="E386" si="1690">SUM(F386:K386)</f>
        <v>1</v>
      </c>
      <c r="F386" s="139">
        <v>0</v>
      </c>
      <c r="G386" s="139">
        <v>0</v>
      </c>
      <c r="H386" s="139">
        <v>0</v>
      </c>
      <c r="I386" s="139">
        <v>0</v>
      </c>
      <c r="J386" s="38">
        <v>1</v>
      </c>
      <c r="K386" s="38">
        <v>0</v>
      </c>
      <c r="L386" s="140">
        <f t="shared" ref="L386" si="1691">H386+I386+J386</f>
        <v>1</v>
      </c>
      <c r="M386" s="141">
        <v>143</v>
      </c>
      <c r="N386" s="141">
        <f>D386-E386-M386</f>
        <v>27</v>
      </c>
      <c r="O386" s="118">
        <f t="shared" ref="O386:O387" si="1692">E386+M386+N386</f>
        <v>171</v>
      </c>
      <c r="P386" s="118">
        <f t="shared" ref="P386" si="1693">SUM(F386:K386)</f>
        <v>1</v>
      </c>
      <c r="Q386" s="142">
        <f t="shared" ref="Q386:R386" si="1694">O386-D386</f>
        <v>0</v>
      </c>
      <c r="R386" s="142">
        <f t="shared" si="1694"/>
        <v>0</v>
      </c>
    </row>
    <row r="387" spans="2:34" ht="17.25" customHeight="1" x14ac:dyDescent="0.2">
      <c r="B387" s="66"/>
      <c r="C387" s="67"/>
      <c r="D387" s="68"/>
      <c r="E387" s="143">
        <f t="shared" ref="E387" si="1695">E386/D386</f>
        <v>5.8479532163742687E-3</v>
      </c>
      <c r="F387" s="144">
        <f t="shared" ref="F387" si="1696">F386/D386</f>
        <v>0</v>
      </c>
      <c r="G387" s="144">
        <f t="shared" ref="G387" si="1697">G386/D386</f>
        <v>0</v>
      </c>
      <c r="H387" s="144">
        <f t="shared" ref="H387" si="1698">H386/D386</f>
        <v>0</v>
      </c>
      <c r="I387" s="144">
        <f t="shared" ref="I387" si="1699">I386/D386</f>
        <v>0</v>
      </c>
      <c r="J387" s="145">
        <f t="shared" ref="J387" si="1700">J386/D386</f>
        <v>5.8479532163742687E-3</v>
      </c>
      <c r="K387" s="145">
        <f t="shared" ref="K387" si="1701">K386/D386</f>
        <v>0</v>
      </c>
      <c r="L387" s="146">
        <f t="shared" ref="L387" si="1702">L386/D386</f>
        <v>5.8479532163742687E-3</v>
      </c>
      <c r="M387" s="147">
        <f t="shared" ref="M387" si="1703">M386/D386</f>
        <v>0.83625730994152048</v>
      </c>
      <c r="N387" s="147">
        <f t="shared" ref="N387" si="1704">N386/D386</f>
        <v>0.15789473684210525</v>
      </c>
      <c r="O387" s="115">
        <f t="shared" si="1692"/>
        <v>1</v>
      </c>
      <c r="P387" s="118"/>
      <c r="Q387" s="142">
        <f t="shared" ref="Q387" si="1705">1-O387</f>
        <v>0</v>
      </c>
      <c r="R387" s="142"/>
    </row>
    <row r="388" spans="2:34" ht="17.25" customHeight="1" x14ac:dyDescent="0.2">
      <c r="B388" s="66"/>
      <c r="C388" s="69"/>
      <c r="D388" s="80"/>
      <c r="E388" s="159"/>
      <c r="F388" s="149">
        <f>IFERROR(F386/$E386,0)</f>
        <v>0</v>
      </c>
      <c r="G388" s="149">
        <f t="shared" ref="G388:L388" si="1706">IFERROR(G386/$E386,0)</f>
        <v>0</v>
      </c>
      <c r="H388" s="149">
        <f t="shared" si="1706"/>
        <v>0</v>
      </c>
      <c r="I388" s="149">
        <f t="shared" si="1706"/>
        <v>0</v>
      </c>
      <c r="J388" s="150">
        <f t="shared" si="1706"/>
        <v>1</v>
      </c>
      <c r="K388" s="150">
        <f t="shared" si="1706"/>
        <v>0</v>
      </c>
      <c r="L388" s="152">
        <f t="shared" si="1706"/>
        <v>1</v>
      </c>
      <c r="M388" s="163"/>
      <c r="N388" s="163"/>
      <c r="O388" s="115">
        <f t="shared" ref="O388" si="1707">SUM(F388:K388)</f>
        <v>1</v>
      </c>
      <c r="P388" s="115"/>
      <c r="Q388" s="142">
        <f>1-O388</f>
        <v>0</v>
      </c>
      <c r="R388" s="142"/>
    </row>
    <row r="389" spans="2:34" ht="17.25" customHeight="1" x14ac:dyDescent="0.2">
      <c r="B389" s="66"/>
      <c r="C389" s="75" t="s">
        <v>209</v>
      </c>
      <c r="D389" s="81">
        <v>49</v>
      </c>
      <c r="E389" s="138">
        <f t="shared" ref="E389" si="1708">SUM(F389:K389)</f>
        <v>0</v>
      </c>
      <c r="F389" s="139">
        <v>0</v>
      </c>
      <c r="G389" s="139">
        <v>0</v>
      </c>
      <c r="H389" s="139">
        <v>0</v>
      </c>
      <c r="I389" s="139">
        <v>0</v>
      </c>
      <c r="J389" s="38">
        <v>0</v>
      </c>
      <c r="K389" s="38">
        <v>0</v>
      </c>
      <c r="L389" s="140">
        <f t="shared" ref="L389" si="1709">H389+I389+J389</f>
        <v>0</v>
      </c>
      <c r="M389" s="141">
        <v>42</v>
      </c>
      <c r="N389" s="141">
        <f>D389-E389-M389</f>
        <v>7</v>
      </c>
      <c r="O389" s="118">
        <f t="shared" ref="O389:O390" si="1710">E389+M389+N389</f>
        <v>49</v>
      </c>
      <c r="P389" s="118">
        <f t="shared" ref="P389" si="1711">SUM(F389:K389)</f>
        <v>0</v>
      </c>
      <c r="Q389" s="142">
        <f t="shared" ref="Q389:R389" si="1712">O389-D389</f>
        <v>0</v>
      </c>
      <c r="R389" s="142">
        <f t="shared" si="1712"/>
        <v>0</v>
      </c>
    </row>
    <row r="390" spans="2:34" ht="17.25" customHeight="1" x14ac:dyDescent="0.2">
      <c r="B390" s="66"/>
      <c r="C390" s="67"/>
      <c r="D390" s="68"/>
      <c r="E390" s="143">
        <f t="shared" ref="E390" si="1713">E389/D389</f>
        <v>0</v>
      </c>
      <c r="F390" s="144">
        <f t="shared" ref="F390" si="1714">F389/D389</f>
        <v>0</v>
      </c>
      <c r="G390" s="144">
        <f t="shared" ref="G390" si="1715">G389/D389</f>
        <v>0</v>
      </c>
      <c r="H390" s="144">
        <f t="shared" ref="H390" si="1716">H389/D389</f>
        <v>0</v>
      </c>
      <c r="I390" s="144">
        <f t="shared" ref="I390" si="1717">I389/D389</f>
        <v>0</v>
      </c>
      <c r="J390" s="145">
        <f t="shared" ref="J390" si="1718">J389/D389</f>
        <v>0</v>
      </c>
      <c r="K390" s="145">
        <f t="shared" ref="K390" si="1719">K389/D389</f>
        <v>0</v>
      </c>
      <c r="L390" s="146">
        <f t="shared" ref="L390" si="1720">L389/D389</f>
        <v>0</v>
      </c>
      <c r="M390" s="147">
        <f t="shared" ref="M390" si="1721">M389/D389</f>
        <v>0.8571428571428571</v>
      </c>
      <c r="N390" s="147">
        <f t="shared" ref="N390" si="1722">N389/D389</f>
        <v>0.14285714285714285</v>
      </c>
      <c r="O390" s="115">
        <f t="shared" si="1710"/>
        <v>1</v>
      </c>
      <c r="P390" s="118"/>
      <c r="Q390" s="142">
        <f t="shared" ref="Q390:Q391" si="1723">1-O390</f>
        <v>0</v>
      </c>
      <c r="R390" s="142"/>
    </row>
    <row r="391" spans="2:34" ht="17.25" customHeight="1" x14ac:dyDescent="0.2">
      <c r="B391" s="66"/>
      <c r="C391" s="69"/>
      <c r="D391" s="80"/>
      <c r="E391" s="159"/>
      <c r="F391" s="204">
        <f>IFERROR(F389/$E389,0)</f>
        <v>0</v>
      </c>
      <c r="G391" s="204">
        <f t="shared" ref="G391:L391" si="1724">IFERROR(G389/$E389,0)</f>
        <v>0</v>
      </c>
      <c r="H391" s="204">
        <f t="shared" si="1724"/>
        <v>0</v>
      </c>
      <c r="I391" s="204">
        <f t="shared" si="1724"/>
        <v>0</v>
      </c>
      <c r="J391" s="205">
        <f t="shared" si="1724"/>
        <v>0</v>
      </c>
      <c r="K391" s="205">
        <f t="shared" si="1724"/>
        <v>0</v>
      </c>
      <c r="L391" s="203">
        <f t="shared" si="1724"/>
        <v>0</v>
      </c>
      <c r="M391" s="163"/>
      <c r="N391" s="163"/>
      <c r="O391" s="115">
        <f t="shared" ref="O391" si="1725">SUM(F391:K391)</f>
        <v>0</v>
      </c>
      <c r="P391" s="115"/>
      <c r="Q391" s="142">
        <f t="shared" si="1723"/>
        <v>1</v>
      </c>
      <c r="R391" s="142"/>
    </row>
    <row r="392" spans="2:34" ht="17.25" customHeight="1" x14ac:dyDescent="0.2">
      <c r="B392" s="66"/>
      <c r="C392" s="75" t="s">
        <v>210</v>
      </c>
      <c r="D392" s="81">
        <v>38</v>
      </c>
      <c r="E392" s="138">
        <f t="shared" ref="E392" si="1726">SUM(F392:K392)</f>
        <v>0</v>
      </c>
      <c r="F392" s="139">
        <v>0</v>
      </c>
      <c r="G392" s="139">
        <v>0</v>
      </c>
      <c r="H392" s="139">
        <v>0</v>
      </c>
      <c r="I392" s="139">
        <v>0</v>
      </c>
      <c r="J392" s="38">
        <v>0</v>
      </c>
      <c r="K392" s="38">
        <v>0</v>
      </c>
      <c r="L392" s="140">
        <f t="shared" ref="L392" si="1727">H392+I392+J392</f>
        <v>0</v>
      </c>
      <c r="M392" s="141">
        <v>33</v>
      </c>
      <c r="N392" s="141">
        <f>D392-E392-M392</f>
        <v>5</v>
      </c>
      <c r="O392" s="118">
        <f t="shared" ref="O392:O393" si="1728">E392+M392+N392</f>
        <v>38</v>
      </c>
      <c r="P392" s="118">
        <f t="shared" ref="P392" si="1729">SUM(F392:K392)</f>
        <v>0</v>
      </c>
      <c r="Q392" s="142">
        <f t="shared" ref="Q392:R392" si="1730">O392-D392</f>
        <v>0</v>
      </c>
      <c r="R392" s="142">
        <f t="shared" si="1730"/>
        <v>0</v>
      </c>
    </row>
    <row r="393" spans="2:34" ht="17.25" customHeight="1" x14ac:dyDescent="0.2">
      <c r="B393" s="66"/>
      <c r="C393" s="67"/>
      <c r="D393" s="68"/>
      <c r="E393" s="143">
        <f t="shared" ref="E393" si="1731">E392/D392</f>
        <v>0</v>
      </c>
      <c r="F393" s="144">
        <f t="shared" ref="F393" si="1732">F392/D392</f>
        <v>0</v>
      </c>
      <c r="G393" s="144">
        <f t="shared" ref="G393" si="1733">G392/D392</f>
        <v>0</v>
      </c>
      <c r="H393" s="144">
        <f t="shared" ref="H393" si="1734">H392/D392</f>
        <v>0</v>
      </c>
      <c r="I393" s="144">
        <f t="shared" ref="I393" si="1735">I392/D392</f>
        <v>0</v>
      </c>
      <c r="J393" s="145">
        <f t="shared" ref="J393" si="1736">J392/D392</f>
        <v>0</v>
      </c>
      <c r="K393" s="145">
        <f t="shared" ref="K393" si="1737">K392/D392</f>
        <v>0</v>
      </c>
      <c r="L393" s="146">
        <f t="shared" ref="L393" si="1738">L392/D392</f>
        <v>0</v>
      </c>
      <c r="M393" s="147">
        <f t="shared" ref="M393" si="1739">M392/D392</f>
        <v>0.86842105263157898</v>
      </c>
      <c r="N393" s="147">
        <f t="shared" ref="N393" si="1740">N392/D392</f>
        <v>0.13157894736842105</v>
      </c>
      <c r="O393" s="115">
        <f t="shared" si="1728"/>
        <v>1</v>
      </c>
      <c r="P393" s="118"/>
      <c r="Q393" s="142">
        <f t="shared" ref="Q393" si="1741">1-O393</f>
        <v>0</v>
      </c>
      <c r="R393" s="142"/>
    </row>
    <row r="394" spans="2:34" ht="17.25" customHeight="1" x14ac:dyDescent="0.2">
      <c r="B394" s="66"/>
      <c r="C394" s="69"/>
      <c r="D394" s="80"/>
      <c r="E394" s="159"/>
      <c r="F394" s="204">
        <f>IFERROR(F392/$E392,0)</f>
        <v>0</v>
      </c>
      <c r="G394" s="204">
        <f t="shared" ref="G394:L394" si="1742">IFERROR(G392/$E392,0)</f>
        <v>0</v>
      </c>
      <c r="H394" s="204">
        <f t="shared" si="1742"/>
        <v>0</v>
      </c>
      <c r="I394" s="204">
        <f t="shared" si="1742"/>
        <v>0</v>
      </c>
      <c r="J394" s="205">
        <f t="shared" si="1742"/>
        <v>0</v>
      </c>
      <c r="K394" s="205">
        <f t="shared" si="1742"/>
        <v>0</v>
      </c>
      <c r="L394" s="203">
        <f t="shared" si="1742"/>
        <v>0</v>
      </c>
      <c r="M394" s="163"/>
      <c r="N394" s="163"/>
      <c r="O394" s="115">
        <f t="shared" ref="O394" si="1743">SUM(F394:K394)</f>
        <v>0</v>
      </c>
      <c r="P394" s="115"/>
      <c r="Q394" s="142">
        <f>1-O394</f>
        <v>1</v>
      </c>
      <c r="R394" s="142"/>
      <c r="T394" s="113" t="s">
        <v>216</v>
      </c>
      <c r="X394" s="113">
        <f>D398+D395+D392+D389+D386+D383</f>
        <v>427</v>
      </c>
      <c r="Y394" s="113">
        <f t="shared" ref="Y394:AH394" si="1744">E398+E395+E392+E389+E386+E383</f>
        <v>11</v>
      </c>
      <c r="Z394" s="113">
        <f t="shared" si="1744"/>
        <v>0</v>
      </c>
      <c r="AA394" s="113">
        <f t="shared" si="1744"/>
        <v>2</v>
      </c>
      <c r="AB394" s="113">
        <f t="shared" si="1744"/>
        <v>4</v>
      </c>
      <c r="AC394" s="113">
        <f t="shared" si="1744"/>
        <v>1</v>
      </c>
      <c r="AD394" s="113">
        <f t="shared" si="1744"/>
        <v>3</v>
      </c>
      <c r="AE394" s="113">
        <f t="shared" si="1744"/>
        <v>1</v>
      </c>
      <c r="AF394" s="113">
        <f t="shared" si="1744"/>
        <v>8</v>
      </c>
      <c r="AG394" s="113">
        <f t="shared" si="1744"/>
        <v>344</v>
      </c>
      <c r="AH394" s="113">
        <f t="shared" si="1744"/>
        <v>72</v>
      </c>
    </row>
    <row r="395" spans="2:34" ht="17.25" customHeight="1" x14ac:dyDescent="0.2">
      <c r="B395" s="66"/>
      <c r="C395" s="75" t="s">
        <v>211</v>
      </c>
      <c r="D395" s="81">
        <v>33</v>
      </c>
      <c r="E395" s="138">
        <f t="shared" ref="E395" si="1745">SUM(F395:K395)</f>
        <v>1</v>
      </c>
      <c r="F395" s="139">
        <v>0</v>
      </c>
      <c r="G395" s="139">
        <v>0</v>
      </c>
      <c r="H395" s="139">
        <v>1</v>
      </c>
      <c r="I395" s="139">
        <v>0</v>
      </c>
      <c r="J395" s="38">
        <v>0</v>
      </c>
      <c r="K395" s="38">
        <v>0</v>
      </c>
      <c r="L395" s="140">
        <f t="shared" ref="L395" si="1746">H395+I395+J395</f>
        <v>1</v>
      </c>
      <c r="M395" s="141">
        <v>28</v>
      </c>
      <c r="N395" s="141">
        <f>D395-E395-M395</f>
        <v>4</v>
      </c>
      <c r="O395" s="118">
        <f t="shared" ref="O395:O396" si="1747">E395+M395+N395</f>
        <v>33</v>
      </c>
      <c r="P395" s="118">
        <f t="shared" ref="P395" si="1748">SUM(F395:K395)</f>
        <v>1</v>
      </c>
      <c r="Q395" s="142">
        <f t="shared" ref="Q395:R395" si="1749">O395-D395</f>
        <v>0</v>
      </c>
      <c r="R395" s="142">
        <f t="shared" si="1749"/>
        <v>0</v>
      </c>
      <c r="T395" s="115" t="s">
        <v>217</v>
      </c>
      <c r="Y395" s="115">
        <f>Y394/X394</f>
        <v>2.576112412177986E-2</v>
      </c>
      <c r="Z395" s="115">
        <f>Z394/X394</f>
        <v>0</v>
      </c>
      <c r="AA395" s="115">
        <f>AA394/X394</f>
        <v>4.6838407494145199E-3</v>
      </c>
      <c r="AB395" s="115">
        <f>AB394/X394</f>
        <v>9.3676814988290398E-3</v>
      </c>
      <c r="AC395" s="115">
        <f>AC394/X394</f>
        <v>2.34192037470726E-3</v>
      </c>
      <c r="AD395" s="115">
        <f>AD394/X394</f>
        <v>7.0257611241217799E-3</v>
      </c>
      <c r="AE395" s="115">
        <f>AE394/X394</f>
        <v>2.34192037470726E-3</v>
      </c>
      <c r="AF395" s="115">
        <f>AF394/X394</f>
        <v>1.873536299765808E-2</v>
      </c>
      <c r="AG395" s="115">
        <f>AG394/X394</f>
        <v>0.80562060889929743</v>
      </c>
      <c r="AH395" s="115">
        <f>AH394/X394</f>
        <v>0.16861826697892271</v>
      </c>
    </row>
    <row r="396" spans="2:34" ht="17.25" customHeight="1" x14ac:dyDescent="0.2">
      <c r="B396" s="66"/>
      <c r="C396" s="67"/>
      <c r="D396" s="68"/>
      <c r="E396" s="143">
        <f t="shared" ref="E396" si="1750">E395/D395</f>
        <v>3.0303030303030304E-2</v>
      </c>
      <c r="F396" s="144">
        <f t="shared" ref="F396" si="1751">F395/D395</f>
        <v>0</v>
      </c>
      <c r="G396" s="144">
        <f t="shared" ref="G396" si="1752">G395/D395</f>
        <v>0</v>
      </c>
      <c r="H396" s="144">
        <f t="shared" ref="H396" si="1753">H395/D395</f>
        <v>3.0303030303030304E-2</v>
      </c>
      <c r="I396" s="144">
        <f t="shared" ref="I396" si="1754">I395/D395</f>
        <v>0</v>
      </c>
      <c r="J396" s="145">
        <f t="shared" ref="J396" si="1755">J395/D395</f>
        <v>0</v>
      </c>
      <c r="K396" s="145">
        <f t="shared" ref="K396" si="1756">K395/D395</f>
        <v>0</v>
      </c>
      <c r="L396" s="146">
        <f t="shared" ref="L396" si="1757">L395/D395</f>
        <v>3.0303030303030304E-2</v>
      </c>
      <c r="M396" s="147">
        <f t="shared" ref="M396" si="1758">M395/D395</f>
        <v>0.84848484848484851</v>
      </c>
      <c r="N396" s="147">
        <f t="shared" ref="N396" si="1759">N395/D395</f>
        <v>0.12121212121212122</v>
      </c>
      <c r="O396" s="115">
        <f t="shared" si="1747"/>
        <v>1</v>
      </c>
      <c r="P396" s="118"/>
      <c r="Q396" s="142">
        <f t="shared" ref="Q396" si="1760">1-O396</f>
        <v>0</v>
      </c>
      <c r="R396" s="142"/>
      <c r="T396" s="115" t="s">
        <v>249</v>
      </c>
      <c r="Y396" s="115"/>
      <c r="Z396" s="115">
        <f>Z394/Y394</f>
        <v>0</v>
      </c>
      <c r="AA396" s="115">
        <f>AA394/Y394</f>
        <v>0.18181818181818182</v>
      </c>
      <c r="AB396" s="115">
        <f>AB394/Y394</f>
        <v>0.36363636363636365</v>
      </c>
      <c r="AC396" s="115">
        <f>AC394/Y394</f>
        <v>9.0909090909090912E-2</v>
      </c>
      <c r="AD396" s="115">
        <f>AD394/Y394</f>
        <v>0.27272727272727271</v>
      </c>
      <c r="AE396" s="115">
        <f>AE394/Y394</f>
        <v>9.0909090909090912E-2</v>
      </c>
      <c r="AF396" s="115">
        <f>AF394/Y394</f>
        <v>0.72727272727272729</v>
      </c>
      <c r="AG396" s="115"/>
      <c r="AH396" s="115"/>
    </row>
    <row r="397" spans="2:34" ht="17.25" customHeight="1" x14ac:dyDescent="0.2">
      <c r="B397" s="66"/>
      <c r="C397" s="69"/>
      <c r="D397" s="80"/>
      <c r="E397" s="159"/>
      <c r="F397" s="160">
        <f>IFERROR(F395/$E395,0)</f>
        <v>0</v>
      </c>
      <c r="G397" s="160">
        <f t="shared" ref="G397:L397" si="1761">IFERROR(G395/$E395,0)</f>
        <v>0</v>
      </c>
      <c r="H397" s="160">
        <f t="shared" si="1761"/>
        <v>1</v>
      </c>
      <c r="I397" s="160">
        <f t="shared" si="1761"/>
        <v>0</v>
      </c>
      <c r="J397" s="161">
        <f t="shared" si="1761"/>
        <v>0</v>
      </c>
      <c r="K397" s="161">
        <f t="shared" si="1761"/>
        <v>0</v>
      </c>
      <c r="L397" s="162">
        <f t="shared" si="1761"/>
        <v>1</v>
      </c>
      <c r="M397" s="163"/>
      <c r="N397" s="163"/>
      <c r="O397" s="115">
        <f t="shared" ref="O397" si="1762">SUM(F397:K397)</f>
        <v>1</v>
      </c>
      <c r="P397" s="115"/>
      <c r="Q397" s="142">
        <f>1-O397</f>
        <v>0</v>
      </c>
      <c r="R397" s="142"/>
      <c r="T397" s="116"/>
    </row>
    <row r="398" spans="2:34" ht="17.25" customHeight="1" x14ac:dyDescent="0.2">
      <c r="B398" s="66"/>
      <c r="C398" s="75" t="s">
        <v>212</v>
      </c>
      <c r="D398" s="81">
        <v>30</v>
      </c>
      <c r="E398" s="138">
        <f t="shared" ref="E398" si="1763">SUM(F398:K398)</f>
        <v>7</v>
      </c>
      <c r="F398" s="139">
        <v>0</v>
      </c>
      <c r="G398" s="139">
        <v>1</v>
      </c>
      <c r="H398" s="139">
        <v>3</v>
      </c>
      <c r="I398" s="139">
        <v>1</v>
      </c>
      <c r="J398" s="38">
        <v>2</v>
      </c>
      <c r="K398" s="38">
        <v>0</v>
      </c>
      <c r="L398" s="140">
        <f t="shared" ref="L398" si="1764">H398+I398+J398</f>
        <v>6</v>
      </c>
      <c r="M398" s="141">
        <v>21</v>
      </c>
      <c r="N398" s="141">
        <f>D398-E398-M398</f>
        <v>2</v>
      </c>
      <c r="O398" s="118">
        <f t="shared" ref="O398:O399" si="1765">E398+M398+N398</f>
        <v>30</v>
      </c>
      <c r="P398" s="118">
        <f>SUM(F398:K398)</f>
        <v>7</v>
      </c>
      <c r="Q398" s="142">
        <f t="shared" ref="Q398:R398" si="1766">O398-D398</f>
        <v>0</v>
      </c>
      <c r="R398" s="142">
        <f t="shared" si="1766"/>
        <v>0</v>
      </c>
      <c r="T398" s="113" t="s">
        <v>219</v>
      </c>
      <c r="X398" s="113">
        <f>D401+D398+D383</f>
        <v>427</v>
      </c>
      <c r="Y398" s="113">
        <f t="shared" ref="Y398:AH398" si="1767">E401+E398+E383</f>
        <v>11</v>
      </c>
      <c r="Z398" s="113">
        <f t="shared" si="1767"/>
        <v>0</v>
      </c>
      <c r="AA398" s="113">
        <f t="shared" si="1767"/>
        <v>2</v>
      </c>
      <c r="AB398" s="113">
        <f t="shared" si="1767"/>
        <v>4</v>
      </c>
      <c r="AC398" s="113">
        <f t="shared" si="1767"/>
        <v>1</v>
      </c>
      <c r="AD398" s="113">
        <f t="shared" si="1767"/>
        <v>3</v>
      </c>
      <c r="AE398" s="113">
        <f t="shared" si="1767"/>
        <v>1</v>
      </c>
      <c r="AF398" s="113">
        <f t="shared" si="1767"/>
        <v>8</v>
      </c>
      <c r="AG398" s="113">
        <f t="shared" si="1767"/>
        <v>344</v>
      </c>
      <c r="AH398" s="113">
        <f t="shared" si="1767"/>
        <v>72</v>
      </c>
    </row>
    <row r="399" spans="2:34" ht="17.25" customHeight="1" x14ac:dyDescent="0.2">
      <c r="B399" s="66"/>
      <c r="C399" s="67"/>
      <c r="D399" s="68"/>
      <c r="E399" s="143">
        <f t="shared" ref="E399" si="1768">E398/D398</f>
        <v>0.23333333333333334</v>
      </c>
      <c r="F399" s="144">
        <f>F398/D398</f>
        <v>0</v>
      </c>
      <c r="G399" s="144">
        <f t="shared" ref="G399" si="1769">G398/D398</f>
        <v>3.3333333333333333E-2</v>
      </c>
      <c r="H399" s="144">
        <f t="shared" ref="H399" si="1770">H398/D398</f>
        <v>0.1</v>
      </c>
      <c r="I399" s="144">
        <f t="shared" ref="I399" si="1771">I398/D398</f>
        <v>3.3333333333333333E-2</v>
      </c>
      <c r="J399" s="145">
        <f t="shared" ref="J399" si="1772">J398/D398</f>
        <v>6.6666666666666666E-2</v>
      </c>
      <c r="K399" s="145">
        <f t="shared" ref="K399" si="1773">K398/D398</f>
        <v>0</v>
      </c>
      <c r="L399" s="146">
        <f t="shared" ref="L399" si="1774">L398/D398</f>
        <v>0.2</v>
      </c>
      <c r="M399" s="147">
        <f t="shared" ref="M399" si="1775">M398/D398</f>
        <v>0.7</v>
      </c>
      <c r="N399" s="147">
        <f t="shared" ref="N399" si="1776">N398/D398</f>
        <v>6.6666666666666666E-2</v>
      </c>
      <c r="O399" s="115">
        <f t="shared" si="1765"/>
        <v>1</v>
      </c>
      <c r="P399" s="118"/>
      <c r="Q399" s="142">
        <f t="shared" ref="Q399:Q400" si="1777">1-O399</f>
        <v>0</v>
      </c>
      <c r="R399" s="142"/>
      <c r="X399" s="113">
        <f>D404+D386+D383</f>
        <v>427</v>
      </c>
      <c r="Y399" s="113">
        <f t="shared" ref="Y399:AH399" si="1778">E404+E386+E383</f>
        <v>11</v>
      </c>
      <c r="Z399" s="113">
        <f t="shared" si="1778"/>
        <v>0</v>
      </c>
      <c r="AA399" s="113">
        <f t="shared" si="1778"/>
        <v>2</v>
      </c>
      <c r="AB399" s="113">
        <f t="shared" si="1778"/>
        <v>4</v>
      </c>
      <c r="AC399" s="113">
        <f t="shared" si="1778"/>
        <v>1</v>
      </c>
      <c r="AD399" s="113">
        <f t="shared" si="1778"/>
        <v>3</v>
      </c>
      <c r="AE399" s="113">
        <f t="shared" si="1778"/>
        <v>1</v>
      </c>
      <c r="AF399" s="113">
        <f t="shared" si="1778"/>
        <v>8</v>
      </c>
      <c r="AG399" s="113">
        <f t="shared" si="1778"/>
        <v>344</v>
      </c>
      <c r="AH399" s="113">
        <f t="shared" si="1778"/>
        <v>72</v>
      </c>
    </row>
    <row r="400" spans="2:34" ht="17.25" customHeight="1" thickBot="1" x14ac:dyDescent="0.25">
      <c r="B400" s="66"/>
      <c r="C400" s="84"/>
      <c r="D400" s="85"/>
      <c r="E400" s="164"/>
      <c r="F400" s="165">
        <f>IFERROR(F398/$E398,0)</f>
        <v>0</v>
      </c>
      <c r="G400" s="165">
        <f t="shared" ref="G400:L400" si="1779">IFERROR(G398/$E398,0)</f>
        <v>0.14285714285714285</v>
      </c>
      <c r="H400" s="165">
        <f t="shared" si="1779"/>
        <v>0.42857142857142855</v>
      </c>
      <c r="I400" s="165">
        <f t="shared" si="1779"/>
        <v>0.14285714285714285</v>
      </c>
      <c r="J400" s="151">
        <f t="shared" si="1779"/>
        <v>0.2857142857142857</v>
      </c>
      <c r="K400" s="151">
        <f t="shared" si="1779"/>
        <v>0</v>
      </c>
      <c r="L400" s="166">
        <f t="shared" si="1779"/>
        <v>0.8571428571428571</v>
      </c>
      <c r="M400" s="167"/>
      <c r="N400" s="167"/>
      <c r="O400" s="115">
        <f t="shared" ref="O400" si="1780">SUM(F400:K400)</f>
        <v>0.99999999999999989</v>
      </c>
      <c r="P400" s="115"/>
      <c r="Q400" s="142">
        <f t="shared" si="1777"/>
        <v>0</v>
      </c>
      <c r="R400" s="142"/>
    </row>
    <row r="401" spans="1:34" ht="17.25" customHeight="1" thickTop="1" x14ac:dyDescent="0.2">
      <c r="B401" s="66"/>
      <c r="C401" s="168" t="s">
        <v>250</v>
      </c>
      <c r="D401" s="169">
        <f>D386+D389+D392+D395</f>
        <v>291</v>
      </c>
      <c r="E401" s="138">
        <f t="shared" ref="E401:N401" si="1781">E386+E389+E392+E395</f>
        <v>2</v>
      </c>
      <c r="F401" s="139">
        <f t="shared" si="1781"/>
        <v>0</v>
      </c>
      <c r="G401" s="139">
        <f t="shared" si="1781"/>
        <v>0</v>
      </c>
      <c r="H401" s="139">
        <f t="shared" si="1781"/>
        <v>1</v>
      </c>
      <c r="I401" s="139">
        <f t="shared" si="1781"/>
        <v>0</v>
      </c>
      <c r="J401" s="38">
        <f t="shared" si="1781"/>
        <v>1</v>
      </c>
      <c r="K401" s="191">
        <f t="shared" si="1781"/>
        <v>0</v>
      </c>
      <c r="L401" s="192">
        <f t="shared" si="1781"/>
        <v>2</v>
      </c>
      <c r="M401" s="141">
        <f t="shared" si="1781"/>
        <v>246</v>
      </c>
      <c r="N401" s="141">
        <f t="shared" si="1781"/>
        <v>43</v>
      </c>
      <c r="O401" s="118">
        <f t="shared" ref="O401:O402" si="1782">E401+M401+N401</f>
        <v>291</v>
      </c>
      <c r="P401" s="118">
        <f t="shared" ref="P401" si="1783">SUM(F401:K401)</f>
        <v>2</v>
      </c>
      <c r="Q401" s="142">
        <f t="shared" ref="Q401:R401" si="1784">O401-D401</f>
        <v>0</v>
      </c>
      <c r="R401" s="142">
        <f t="shared" si="1784"/>
        <v>0</v>
      </c>
      <c r="T401" s="142" t="s">
        <v>220</v>
      </c>
      <c r="X401" s="170">
        <f t="shared" ref="X401:AH403" si="1785">X394-D362</f>
        <v>0</v>
      </c>
      <c r="Y401" s="170">
        <f t="shared" si="1785"/>
        <v>0</v>
      </c>
      <c r="Z401" s="170">
        <f t="shared" si="1785"/>
        <v>0</v>
      </c>
      <c r="AA401" s="170">
        <f t="shared" si="1785"/>
        <v>0</v>
      </c>
      <c r="AB401" s="170">
        <f t="shared" si="1785"/>
        <v>0</v>
      </c>
      <c r="AC401" s="170">
        <f t="shared" si="1785"/>
        <v>0</v>
      </c>
      <c r="AD401" s="170">
        <f t="shared" si="1785"/>
        <v>0</v>
      </c>
      <c r="AE401" s="170">
        <f t="shared" si="1785"/>
        <v>0</v>
      </c>
      <c r="AF401" s="170">
        <f t="shared" si="1785"/>
        <v>0</v>
      </c>
      <c r="AG401" s="170">
        <f t="shared" si="1785"/>
        <v>0</v>
      </c>
      <c r="AH401" s="170">
        <f t="shared" si="1785"/>
        <v>0</v>
      </c>
    </row>
    <row r="402" spans="1:34" ht="17.25" customHeight="1" x14ac:dyDescent="0.2">
      <c r="B402" s="66"/>
      <c r="C402" s="171" t="s">
        <v>251</v>
      </c>
      <c r="D402" s="172"/>
      <c r="E402" s="143">
        <f>E401/D401</f>
        <v>6.8728522336769758E-3</v>
      </c>
      <c r="F402" s="144">
        <f>F401/D401</f>
        <v>0</v>
      </c>
      <c r="G402" s="144">
        <f>G401/D401</f>
        <v>0</v>
      </c>
      <c r="H402" s="144">
        <f>H401/D401</f>
        <v>3.4364261168384879E-3</v>
      </c>
      <c r="I402" s="144">
        <f>I401/D401</f>
        <v>0</v>
      </c>
      <c r="J402" s="145">
        <f>J401/D401</f>
        <v>3.4364261168384879E-3</v>
      </c>
      <c r="K402" s="193">
        <f>K401/D401</f>
        <v>0</v>
      </c>
      <c r="L402" s="194">
        <f>L401/D401</f>
        <v>6.8728522336769758E-3</v>
      </c>
      <c r="M402" s="147">
        <f>M401/D401</f>
        <v>0.84536082474226804</v>
      </c>
      <c r="N402" s="147">
        <f>N401/D401</f>
        <v>0.14776632302405499</v>
      </c>
      <c r="O402" s="115">
        <f t="shared" si="1782"/>
        <v>1</v>
      </c>
      <c r="P402" s="118"/>
      <c r="Q402" s="142">
        <f t="shared" ref="Q402:Q403" si="1786">1-O402</f>
        <v>0</v>
      </c>
      <c r="R402" s="142"/>
      <c r="T402" s="116"/>
      <c r="X402" s="170"/>
      <c r="Y402" s="170">
        <f t="shared" si="1785"/>
        <v>0</v>
      </c>
      <c r="Z402" s="170">
        <f t="shared" si="1785"/>
        <v>0</v>
      </c>
      <c r="AA402" s="170">
        <f t="shared" si="1785"/>
        <v>0</v>
      </c>
      <c r="AB402" s="170">
        <f t="shared" si="1785"/>
        <v>0</v>
      </c>
      <c r="AC402" s="170">
        <f t="shared" si="1785"/>
        <v>0</v>
      </c>
      <c r="AD402" s="170">
        <f t="shared" si="1785"/>
        <v>0</v>
      </c>
      <c r="AE402" s="170">
        <f t="shared" si="1785"/>
        <v>0</v>
      </c>
      <c r="AF402" s="170">
        <f t="shared" si="1785"/>
        <v>0</v>
      </c>
      <c r="AG402" s="170">
        <f t="shared" si="1785"/>
        <v>0</v>
      </c>
      <c r="AH402" s="170">
        <f t="shared" si="1785"/>
        <v>0</v>
      </c>
    </row>
    <row r="403" spans="1:34" ht="17.25" customHeight="1" x14ac:dyDescent="0.2">
      <c r="B403" s="66"/>
      <c r="C403" s="173"/>
      <c r="D403" s="174"/>
      <c r="E403" s="159"/>
      <c r="F403" s="160">
        <f>IFERROR(F401/$E401,0)</f>
        <v>0</v>
      </c>
      <c r="G403" s="160">
        <f t="shared" ref="G403:L403" si="1787">IFERROR(G401/$E401,0)</f>
        <v>0</v>
      </c>
      <c r="H403" s="160">
        <f t="shared" si="1787"/>
        <v>0.5</v>
      </c>
      <c r="I403" s="160">
        <f t="shared" si="1787"/>
        <v>0</v>
      </c>
      <c r="J403" s="161">
        <f t="shared" si="1787"/>
        <v>0.5</v>
      </c>
      <c r="K403" s="197">
        <f t="shared" si="1787"/>
        <v>0</v>
      </c>
      <c r="L403" s="198">
        <f t="shared" si="1787"/>
        <v>1</v>
      </c>
      <c r="M403" s="163"/>
      <c r="N403" s="163"/>
      <c r="O403" s="115">
        <f t="shared" ref="O403" si="1788">SUM(F403:K403)</f>
        <v>1</v>
      </c>
      <c r="P403" s="115"/>
      <c r="Q403" s="142">
        <f t="shared" si="1786"/>
        <v>0</v>
      </c>
      <c r="R403" s="142"/>
      <c r="T403" s="116"/>
      <c r="X403" s="170"/>
      <c r="Y403" s="170"/>
      <c r="Z403" s="170">
        <f t="shared" si="1785"/>
        <v>0</v>
      </c>
      <c r="AA403" s="170">
        <f t="shared" si="1785"/>
        <v>0</v>
      </c>
      <c r="AB403" s="170">
        <f t="shared" si="1785"/>
        <v>0</v>
      </c>
      <c r="AC403" s="170">
        <f t="shared" si="1785"/>
        <v>0</v>
      </c>
      <c r="AD403" s="170">
        <f t="shared" si="1785"/>
        <v>0</v>
      </c>
      <c r="AE403" s="170">
        <f t="shared" si="1785"/>
        <v>0</v>
      </c>
      <c r="AF403" s="170">
        <f t="shared" si="1785"/>
        <v>0</v>
      </c>
      <c r="AG403" s="170"/>
      <c r="AH403" s="170"/>
    </row>
    <row r="404" spans="1:34" ht="17.25" customHeight="1" x14ac:dyDescent="0.2">
      <c r="B404" s="66"/>
      <c r="C404" s="175" t="s">
        <v>250</v>
      </c>
      <c r="D404" s="176">
        <f>SUM(D389:D398)</f>
        <v>150</v>
      </c>
      <c r="E404" s="138">
        <f t="shared" ref="E404:N404" si="1789">E389+E392+E395+E398</f>
        <v>8</v>
      </c>
      <c r="F404" s="139">
        <f t="shared" si="1789"/>
        <v>0</v>
      </c>
      <c r="G404" s="139">
        <f t="shared" si="1789"/>
        <v>1</v>
      </c>
      <c r="H404" s="139">
        <f t="shared" si="1789"/>
        <v>4</v>
      </c>
      <c r="I404" s="139">
        <f t="shared" si="1789"/>
        <v>1</v>
      </c>
      <c r="J404" s="38">
        <f t="shared" si="1789"/>
        <v>2</v>
      </c>
      <c r="K404" s="191">
        <f t="shared" si="1789"/>
        <v>0</v>
      </c>
      <c r="L404" s="192">
        <f t="shared" si="1789"/>
        <v>7</v>
      </c>
      <c r="M404" s="141">
        <f t="shared" si="1789"/>
        <v>124</v>
      </c>
      <c r="N404" s="141">
        <f t="shared" si="1789"/>
        <v>18</v>
      </c>
      <c r="O404" s="118">
        <f t="shared" ref="O404:O405" si="1790">E404+M404+N404</f>
        <v>150</v>
      </c>
      <c r="P404" s="118">
        <f t="shared" ref="P404" si="1791">SUM(F404:K404)</f>
        <v>8</v>
      </c>
      <c r="Q404" s="142">
        <f t="shared" ref="Q404:R404" si="1792">O404-D404</f>
        <v>0</v>
      </c>
      <c r="R404" s="142">
        <f t="shared" si="1792"/>
        <v>0</v>
      </c>
      <c r="T404" s="116"/>
      <c r="X404" s="170"/>
      <c r="Y404" s="170"/>
      <c r="Z404" s="170"/>
      <c r="AA404" s="170"/>
      <c r="AB404" s="170"/>
      <c r="AC404" s="170"/>
      <c r="AD404" s="170"/>
      <c r="AE404" s="170"/>
      <c r="AF404" s="170"/>
      <c r="AG404" s="170"/>
      <c r="AH404" s="170"/>
    </row>
    <row r="405" spans="1:34" ht="17.25" customHeight="1" x14ac:dyDescent="0.2">
      <c r="B405" s="66"/>
      <c r="C405" s="171" t="s">
        <v>252</v>
      </c>
      <c r="D405" s="177"/>
      <c r="E405" s="143">
        <f>E404/D404</f>
        <v>5.3333333333333337E-2</v>
      </c>
      <c r="F405" s="144">
        <f>F404/D404</f>
        <v>0</v>
      </c>
      <c r="G405" s="144">
        <f>G404/D404</f>
        <v>6.6666666666666671E-3</v>
      </c>
      <c r="H405" s="144">
        <f>H404/D404</f>
        <v>2.6666666666666668E-2</v>
      </c>
      <c r="I405" s="144">
        <f>I404/D404</f>
        <v>6.6666666666666671E-3</v>
      </c>
      <c r="J405" s="145">
        <f>J404/D404</f>
        <v>1.3333333333333334E-2</v>
      </c>
      <c r="K405" s="193">
        <f>K404/D404</f>
        <v>0</v>
      </c>
      <c r="L405" s="194">
        <f>L404/D404</f>
        <v>4.6666666666666669E-2</v>
      </c>
      <c r="M405" s="147">
        <f>M404/D404</f>
        <v>0.82666666666666666</v>
      </c>
      <c r="N405" s="147">
        <f>N404/D404</f>
        <v>0.12</v>
      </c>
      <c r="O405" s="115">
        <f t="shared" si="1790"/>
        <v>1</v>
      </c>
      <c r="P405" s="118"/>
      <c r="Q405" s="142">
        <f t="shared" ref="Q405:Q406" si="1793">1-O405</f>
        <v>0</v>
      </c>
      <c r="R405" s="142"/>
      <c r="T405" s="116"/>
      <c r="X405" s="170">
        <f>X398-X394</f>
        <v>0</v>
      </c>
      <c r="Y405" s="170">
        <f t="shared" ref="Y405:AH405" si="1794">Y398-Y394</f>
        <v>0</v>
      </c>
      <c r="Z405" s="170">
        <f t="shared" si="1794"/>
        <v>0</v>
      </c>
      <c r="AA405" s="170">
        <f t="shared" si="1794"/>
        <v>0</v>
      </c>
      <c r="AB405" s="170">
        <f t="shared" si="1794"/>
        <v>0</v>
      </c>
      <c r="AC405" s="170">
        <f t="shared" si="1794"/>
        <v>0</v>
      </c>
      <c r="AD405" s="170">
        <f t="shared" si="1794"/>
        <v>0</v>
      </c>
      <c r="AE405" s="170">
        <f t="shared" si="1794"/>
        <v>0</v>
      </c>
      <c r="AF405" s="170">
        <f t="shared" si="1794"/>
        <v>0</v>
      </c>
      <c r="AG405" s="170">
        <f t="shared" si="1794"/>
        <v>0</v>
      </c>
      <c r="AH405" s="170">
        <f t="shared" si="1794"/>
        <v>0</v>
      </c>
    </row>
    <row r="406" spans="1:34" ht="17.25" customHeight="1" thickBot="1" x14ac:dyDescent="0.25">
      <c r="B406" s="100"/>
      <c r="C406" s="173"/>
      <c r="D406" s="174"/>
      <c r="E406" s="178"/>
      <c r="F406" s="179">
        <f>IFERROR(F404/$E404,0)</f>
        <v>0</v>
      </c>
      <c r="G406" s="179">
        <f t="shared" ref="G406:L406" si="1795">IFERROR(G404/$E404,0)</f>
        <v>0.125</v>
      </c>
      <c r="H406" s="179">
        <f t="shared" si="1795"/>
        <v>0.5</v>
      </c>
      <c r="I406" s="179">
        <f t="shared" si="1795"/>
        <v>0.125</v>
      </c>
      <c r="J406" s="180">
        <f t="shared" si="1795"/>
        <v>0.25</v>
      </c>
      <c r="K406" s="199">
        <f t="shared" si="1795"/>
        <v>0</v>
      </c>
      <c r="L406" s="200">
        <f t="shared" si="1795"/>
        <v>0.875</v>
      </c>
      <c r="M406" s="182"/>
      <c r="N406" s="182"/>
      <c r="O406" s="115">
        <f t="shared" ref="O406" si="1796">SUM(F406:K406)</f>
        <v>1</v>
      </c>
      <c r="P406" s="115"/>
      <c r="Q406" s="142">
        <f t="shared" si="1793"/>
        <v>0</v>
      </c>
      <c r="R406" s="142"/>
      <c r="T406" s="116"/>
      <c r="X406" s="170">
        <f>X399-X394</f>
        <v>0</v>
      </c>
      <c r="Y406" s="170">
        <f t="shared" ref="Y406:AH406" si="1797">Y399-Y394</f>
        <v>0</v>
      </c>
      <c r="Z406" s="170">
        <f t="shared" si="1797"/>
        <v>0</v>
      </c>
      <c r="AA406" s="170">
        <f t="shared" si="1797"/>
        <v>0</v>
      </c>
      <c r="AB406" s="170">
        <f t="shared" si="1797"/>
        <v>0</v>
      </c>
      <c r="AC406" s="170">
        <f t="shared" si="1797"/>
        <v>0</v>
      </c>
      <c r="AD406" s="170">
        <f t="shared" si="1797"/>
        <v>0</v>
      </c>
      <c r="AE406" s="170">
        <f t="shared" si="1797"/>
        <v>0</v>
      </c>
      <c r="AF406" s="170">
        <f t="shared" si="1797"/>
        <v>0</v>
      </c>
      <c r="AG406" s="170">
        <f t="shared" si="1797"/>
        <v>0</v>
      </c>
      <c r="AH406" s="170">
        <f t="shared" si="1797"/>
        <v>0</v>
      </c>
    </row>
    <row r="407" spans="1:34" x14ac:dyDescent="0.2">
      <c r="B407" s="183"/>
      <c r="C407" s="106"/>
      <c r="D407" s="107"/>
      <c r="E407" s="184"/>
      <c r="F407" s="185"/>
      <c r="G407" s="185"/>
      <c r="H407" s="185"/>
      <c r="I407" s="186"/>
      <c r="J407" s="186"/>
      <c r="K407" s="186"/>
      <c r="L407" s="186"/>
      <c r="M407" s="186"/>
      <c r="N407" s="186"/>
      <c r="O407" s="118"/>
      <c r="P407" s="118"/>
      <c r="Q407" s="142"/>
      <c r="R407" s="142"/>
    </row>
    <row r="408" spans="1:34" ht="14.4" x14ac:dyDescent="0.2">
      <c r="B408" s="114" t="s">
        <v>264</v>
      </c>
      <c r="O408" s="115"/>
      <c r="P408" s="118"/>
      <c r="Q408" s="142"/>
      <c r="R408" s="142"/>
    </row>
    <row r="409" spans="1:34" ht="7.5" customHeight="1" x14ac:dyDescent="0.2">
      <c r="B409" s="113"/>
      <c r="O409" s="115"/>
      <c r="P409" s="115"/>
      <c r="Q409" s="142"/>
      <c r="R409" s="142"/>
    </row>
    <row r="410" spans="1:34" x14ac:dyDescent="0.2">
      <c r="A410" s="116"/>
      <c r="B410" s="113"/>
      <c r="J410" s="117" t="s">
        <v>178</v>
      </c>
      <c r="O410" s="118"/>
      <c r="P410" s="118"/>
      <c r="Q410" s="142"/>
      <c r="R410" s="142"/>
    </row>
    <row r="411" spans="1:34" x14ac:dyDescent="0.2">
      <c r="A411" s="116"/>
      <c r="B411" s="113"/>
      <c r="J411" s="117" t="s">
        <v>222</v>
      </c>
      <c r="O411" s="115"/>
      <c r="P411" s="118"/>
      <c r="Q411" s="142"/>
      <c r="R411" s="142"/>
    </row>
    <row r="412" spans="1:34" x14ac:dyDescent="0.2">
      <c r="A412" s="116"/>
      <c r="B412" s="113"/>
      <c r="J412" s="117" t="s">
        <v>223</v>
      </c>
      <c r="O412" s="115"/>
      <c r="P412" s="115"/>
      <c r="Q412" s="142"/>
      <c r="R412" s="142"/>
    </row>
    <row r="413" spans="1:34" ht="7.5" customHeight="1" x14ac:dyDescent="0.2">
      <c r="A413" s="116"/>
      <c r="B413" s="113"/>
      <c r="J413" s="119"/>
      <c r="O413" s="118"/>
      <c r="P413" s="118"/>
      <c r="Q413" s="142"/>
      <c r="R413" s="142"/>
    </row>
    <row r="414" spans="1:34" ht="13.8" thickBot="1" x14ac:dyDescent="0.25">
      <c r="F414" s="120" t="s">
        <v>224</v>
      </c>
      <c r="G414" s="120" t="s">
        <v>225</v>
      </c>
      <c r="H414" s="120" t="s">
        <v>226</v>
      </c>
      <c r="I414" s="120" t="s">
        <v>227</v>
      </c>
      <c r="J414" s="120" t="s">
        <v>228</v>
      </c>
      <c r="K414" s="120"/>
      <c r="M414" s="107"/>
      <c r="N414" s="107" t="s">
        <v>229</v>
      </c>
      <c r="O414" s="115"/>
      <c r="P414" s="118"/>
      <c r="Q414" s="142"/>
      <c r="R414" s="142"/>
    </row>
    <row r="415" spans="1:34" ht="13.5" customHeight="1" x14ac:dyDescent="0.2">
      <c r="B415" s="121" t="s">
        <v>265</v>
      </c>
      <c r="C415" s="122"/>
      <c r="D415" s="23" t="s">
        <v>183</v>
      </c>
      <c r="E415" s="15" t="s">
        <v>231</v>
      </c>
      <c r="F415" s="123"/>
      <c r="G415" s="123"/>
      <c r="H415" s="123"/>
      <c r="I415" s="123"/>
      <c r="J415" s="123"/>
      <c r="K415" s="123"/>
      <c r="L415" s="125"/>
      <c r="M415" s="19" t="s">
        <v>232</v>
      </c>
      <c r="N415" s="19" t="s">
        <v>233</v>
      </c>
      <c r="O415" s="115"/>
      <c r="P415" s="115"/>
      <c r="Q415" s="142"/>
      <c r="R415" s="142"/>
    </row>
    <row r="416" spans="1:34" x14ac:dyDescent="0.2">
      <c r="B416" s="126"/>
      <c r="C416" s="127"/>
      <c r="D416" s="27"/>
      <c r="E416" s="21"/>
      <c r="F416" s="128" t="s">
        <v>234</v>
      </c>
      <c r="G416" s="129"/>
      <c r="H416" s="129"/>
      <c r="I416" s="130"/>
      <c r="J416" s="130"/>
      <c r="K416" s="130"/>
      <c r="L416" s="131"/>
      <c r="M416" s="25"/>
      <c r="N416" s="25"/>
      <c r="O416" s="118"/>
      <c r="P416" s="118"/>
      <c r="Q416" s="142"/>
      <c r="R416" s="142"/>
    </row>
    <row r="417" spans="2:18" ht="13.5" customHeight="1" x14ac:dyDescent="0.2">
      <c r="B417" s="126"/>
      <c r="C417" s="127"/>
      <c r="D417" s="27"/>
      <c r="E417" s="21"/>
      <c r="F417" s="22" t="s">
        <v>235</v>
      </c>
      <c r="G417" s="22" t="s">
        <v>236</v>
      </c>
      <c r="H417" s="22" t="s">
        <v>237</v>
      </c>
      <c r="I417" s="22" t="s">
        <v>238</v>
      </c>
      <c r="J417" s="23" t="s">
        <v>239</v>
      </c>
      <c r="K417" s="23" t="s">
        <v>240</v>
      </c>
      <c r="L417" s="132" t="s">
        <v>241</v>
      </c>
      <c r="M417" s="25"/>
      <c r="N417" s="25"/>
      <c r="O417" s="115"/>
      <c r="P417" s="118"/>
      <c r="Q417" s="142"/>
      <c r="R417" s="142"/>
    </row>
    <row r="418" spans="2:18" ht="13.5" customHeight="1" x14ac:dyDescent="0.2">
      <c r="B418" s="126"/>
      <c r="C418" s="127"/>
      <c r="D418" s="27"/>
      <c r="E418" s="21"/>
      <c r="F418" s="26"/>
      <c r="G418" s="26"/>
      <c r="H418" s="26"/>
      <c r="I418" s="26"/>
      <c r="J418" s="27"/>
      <c r="K418" s="27"/>
      <c r="L418" s="133" t="s">
        <v>266</v>
      </c>
      <c r="M418" s="25"/>
      <c r="N418" s="25"/>
      <c r="O418" s="115"/>
      <c r="P418" s="115"/>
      <c r="Q418" s="142"/>
      <c r="R418" s="142"/>
    </row>
    <row r="419" spans="2:18" ht="40.5" customHeight="1" x14ac:dyDescent="0.2">
      <c r="B419" s="134"/>
      <c r="C419" s="135"/>
      <c r="D419" s="32"/>
      <c r="E419" s="30"/>
      <c r="F419" s="31"/>
      <c r="G419" s="31"/>
      <c r="H419" s="31"/>
      <c r="I419" s="31"/>
      <c r="J419" s="32"/>
      <c r="K419" s="32"/>
      <c r="L419" s="136"/>
      <c r="M419" s="34"/>
      <c r="N419" s="34"/>
      <c r="O419" s="118"/>
      <c r="P419" s="118"/>
      <c r="Q419" s="142"/>
      <c r="R419" s="142"/>
    </row>
    <row r="420" spans="2:18" ht="17.25" customHeight="1" x14ac:dyDescent="0.2">
      <c r="B420" s="36" t="s">
        <v>243</v>
      </c>
      <c r="C420" s="37"/>
      <c r="D420" s="38">
        <f>D423+D426+D429+D432+D435+D438</f>
        <v>427</v>
      </c>
      <c r="E420" s="138">
        <f>E423+E426+E429+E432+E435+E438</f>
        <v>57</v>
      </c>
      <c r="F420" s="139">
        <f>F423+F426+F429+F432+F435+F438</f>
        <v>0</v>
      </c>
      <c r="G420" s="139">
        <f t="shared" ref="G420:M420" si="1798">G423+G426+G429+G432+G435+G438</f>
        <v>39</v>
      </c>
      <c r="H420" s="139">
        <f t="shared" si="1798"/>
        <v>5</v>
      </c>
      <c r="I420" s="139">
        <f t="shared" si="1798"/>
        <v>0</v>
      </c>
      <c r="J420" s="38">
        <f t="shared" si="1798"/>
        <v>2</v>
      </c>
      <c r="K420" s="191">
        <f t="shared" si="1798"/>
        <v>11</v>
      </c>
      <c r="L420" s="192">
        <f>L423+L426+L429+L432+L435+L438</f>
        <v>46</v>
      </c>
      <c r="M420" s="141">
        <f t="shared" si="1798"/>
        <v>295</v>
      </c>
      <c r="N420" s="141">
        <f>N423+N426+N429+N432+N435+N438</f>
        <v>75</v>
      </c>
      <c r="O420" s="118">
        <f>E420+M420+N420</f>
        <v>427</v>
      </c>
      <c r="P420" s="118">
        <f>SUM(F420:K420)</f>
        <v>57</v>
      </c>
      <c r="Q420" s="142">
        <f>O420-D420</f>
        <v>0</v>
      </c>
      <c r="R420" s="142">
        <f>P420-E420</f>
        <v>0</v>
      </c>
    </row>
    <row r="421" spans="2:18" ht="17.25" customHeight="1" x14ac:dyDescent="0.2">
      <c r="B421" s="44"/>
      <c r="C421" s="45"/>
      <c r="D421" s="46"/>
      <c r="E421" s="208">
        <f>E420/D420</f>
        <v>0.13348946135831383</v>
      </c>
      <c r="F421" s="209">
        <f>F420/D420</f>
        <v>0</v>
      </c>
      <c r="G421" s="209">
        <f>G420/D420</f>
        <v>9.1334894613583142E-2</v>
      </c>
      <c r="H421" s="209">
        <f>H420/D420</f>
        <v>1.1709601873536301E-2</v>
      </c>
      <c r="I421" s="144">
        <f>I420/D420</f>
        <v>0</v>
      </c>
      <c r="J421" s="145">
        <f>J420/D420</f>
        <v>4.6838407494145199E-3</v>
      </c>
      <c r="K421" s="193">
        <f>K420/D420</f>
        <v>2.576112412177986E-2</v>
      </c>
      <c r="L421" s="194">
        <f>L420/D420</f>
        <v>0.10772833723653395</v>
      </c>
      <c r="M421" s="147">
        <f>M420/D420</f>
        <v>0.69086651053864168</v>
      </c>
      <c r="N421" s="147">
        <f>N420/D420</f>
        <v>0.1756440281030445</v>
      </c>
      <c r="O421" s="115">
        <f>E421+M421+N421</f>
        <v>1</v>
      </c>
      <c r="P421" s="118"/>
      <c r="Q421" s="142">
        <f>1-O421</f>
        <v>0</v>
      </c>
      <c r="R421" s="142"/>
    </row>
    <row r="422" spans="2:18" ht="17.25" customHeight="1" thickBot="1" x14ac:dyDescent="0.25">
      <c r="B422" s="52"/>
      <c r="C422" s="53"/>
      <c r="D422" s="54"/>
      <c r="E422" s="210"/>
      <c r="F422" s="211">
        <f>F420/E420</f>
        <v>0</v>
      </c>
      <c r="G422" s="211">
        <f>G420/E420</f>
        <v>0.68421052631578949</v>
      </c>
      <c r="H422" s="211">
        <f>H420/E420</f>
        <v>8.771929824561403E-2</v>
      </c>
      <c r="I422" s="211">
        <f>I420/E420</f>
        <v>0</v>
      </c>
      <c r="J422" s="212">
        <f>J420/E420</f>
        <v>3.5087719298245612E-2</v>
      </c>
      <c r="K422" s="213">
        <f>K420/E420</f>
        <v>0.19298245614035087</v>
      </c>
      <c r="L422" s="214">
        <f>L420/E420</f>
        <v>0.80701754385964908</v>
      </c>
      <c r="M422" s="153"/>
      <c r="N422" s="153"/>
      <c r="O422" s="115">
        <f>SUM(F422:K422)</f>
        <v>1</v>
      </c>
      <c r="P422" s="115"/>
      <c r="Q422" s="142">
        <f>1-O422</f>
        <v>0</v>
      </c>
      <c r="R422" s="142"/>
    </row>
    <row r="423" spans="2:18" ht="17.25" customHeight="1" thickTop="1" x14ac:dyDescent="0.2">
      <c r="B423" s="59" t="s">
        <v>199</v>
      </c>
      <c r="C423" s="60" t="s">
        <v>244</v>
      </c>
      <c r="D423" s="61">
        <v>49</v>
      </c>
      <c r="E423" s="154">
        <f>SUM(F423:K423)</f>
        <v>8</v>
      </c>
      <c r="F423" s="215">
        <v>0</v>
      </c>
      <c r="G423" s="155">
        <v>7</v>
      </c>
      <c r="H423" s="155">
        <v>0</v>
      </c>
      <c r="I423" s="155">
        <v>0</v>
      </c>
      <c r="J423" s="156">
        <v>0</v>
      </c>
      <c r="K423" s="156">
        <v>1</v>
      </c>
      <c r="L423" s="157">
        <f>H423+I423+J423+G423</f>
        <v>7</v>
      </c>
      <c r="M423" s="158">
        <v>32</v>
      </c>
      <c r="N423" s="158">
        <f>D423-E423-M423</f>
        <v>9</v>
      </c>
      <c r="O423" s="118">
        <f t="shared" ref="O423" si="1799">E423+M423+N423</f>
        <v>49</v>
      </c>
      <c r="P423" s="118">
        <f>SUM(F423:K423)</f>
        <v>8</v>
      </c>
      <c r="Q423" s="142">
        <f t="shared" ref="Q423:R423" si="1800">O423-D423</f>
        <v>0</v>
      </c>
      <c r="R423" s="142">
        <f t="shared" si="1800"/>
        <v>0</v>
      </c>
    </row>
    <row r="424" spans="2:18" ht="17.25" customHeight="1" x14ac:dyDescent="0.2">
      <c r="B424" s="66"/>
      <c r="C424" s="67"/>
      <c r="D424" s="68"/>
      <c r="E424" s="208">
        <f>E423/D423</f>
        <v>0.16326530612244897</v>
      </c>
      <c r="F424" s="144">
        <f>F423/D423</f>
        <v>0</v>
      </c>
      <c r="G424" s="144">
        <f>G423/D423</f>
        <v>0.14285714285714285</v>
      </c>
      <c r="H424" s="144">
        <f>H423/D423</f>
        <v>0</v>
      </c>
      <c r="I424" s="144">
        <f>I423/D423</f>
        <v>0</v>
      </c>
      <c r="J424" s="145">
        <f>J423/D423</f>
        <v>0</v>
      </c>
      <c r="K424" s="145">
        <f>K423/D423</f>
        <v>2.0408163265306121E-2</v>
      </c>
      <c r="L424" s="146">
        <f>L423/D423</f>
        <v>0.14285714285714285</v>
      </c>
      <c r="M424" s="147">
        <f>M423/D423</f>
        <v>0.65306122448979587</v>
      </c>
      <c r="N424" s="147">
        <f>N423/D423</f>
        <v>0.18367346938775511</v>
      </c>
      <c r="O424" s="115">
        <f>E424+M424+N424</f>
        <v>0.99999999999999989</v>
      </c>
      <c r="P424" s="118"/>
      <c r="Q424" s="142">
        <f>1-O424</f>
        <v>0</v>
      </c>
      <c r="R424" s="142"/>
    </row>
    <row r="425" spans="2:18" ht="17.25" customHeight="1" x14ac:dyDescent="0.2">
      <c r="B425" s="66"/>
      <c r="C425" s="69"/>
      <c r="D425" s="70"/>
      <c r="E425" s="216"/>
      <c r="F425" s="149">
        <f>F423/E423</f>
        <v>0</v>
      </c>
      <c r="G425" s="149">
        <f>G423/E423</f>
        <v>0.875</v>
      </c>
      <c r="H425" s="149">
        <f>H423/E423</f>
        <v>0</v>
      </c>
      <c r="I425" s="149">
        <f>I423/E423</f>
        <v>0</v>
      </c>
      <c r="J425" s="150">
        <f>J423/E423</f>
        <v>0</v>
      </c>
      <c r="K425" s="150">
        <f>K423/E423</f>
        <v>0.125</v>
      </c>
      <c r="L425" s="152">
        <f>L423/E423</f>
        <v>0.875</v>
      </c>
      <c r="M425" s="153"/>
      <c r="N425" s="153"/>
      <c r="O425" s="115">
        <f>SUM(F425:K425)</f>
        <v>1</v>
      </c>
      <c r="P425" s="115"/>
      <c r="Q425" s="142">
        <f t="shared" ref="Q425" si="1801">1-O425</f>
        <v>0</v>
      </c>
      <c r="R425" s="142"/>
    </row>
    <row r="426" spans="2:18" ht="17.25" customHeight="1" x14ac:dyDescent="0.2">
      <c r="B426" s="66"/>
      <c r="C426" s="75" t="s">
        <v>245</v>
      </c>
      <c r="D426" s="76">
        <v>87</v>
      </c>
      <c r="E426" s="138">
        <f>SUM(F426:K426)</f>
        <v>14</v>
      </c>
      <c r="F426" s="217">
        <v>0</v>
      </c>
      <c r="G426" s="139">
        <v>10</v>
      </c>
      <c r="H426" s="139">
        <v>2</v>
      </c>
      <c r="I426" s="139">
        <v>0</v>
      </c>
      <c r="J426" s="38">
        <v>0</v>
      </c>
      <c r="K426" s="38">
        <v>2</v>
      </c>
      <c r="L426" s="140">
        <f>H426+I426+J426+G426</f>
        <v>12</v>
      </c>
      <c r="M426" s="141">
        <v>62</v>
      </c>
      <c r="N426" s="141">
        <f>D426-E426-M426</f>
        <v>11</v>
      </c>
      <c r="O426" s="118">
        <f t="shared" ref="O426:O427" si="1802">E426+M426+N426</f>
        <v>87</v>
      </c>
      <c r="P426" s="118">
        <f t="shared" ref="P426" si="1803">SUM(F426:K426)</f>
        <v>14</v>
      </c>
      <c r="Q426" s="142">
        <f t="shared" ref="Q426:R426" si="1804">O426-D426</f>
        <v>0</v>
      </c>
      <c r="R426" s="142">
        <f t="shared" si="1804"/>
        <v>0</v>
      </c>
    </row>
    <row r="427" spans="2:18" ht="17.25" customHeight="1" x14ac:dyDescent="0.2">
      <c r="B427" s="66"/>
      <c r="C427" s="67"/>
      <c r="D427" s="68"/>
      <c r="E427" s="208">
        <f t="shared" ref="E427" si="1805">E426/D426</f>
        <v>0.16091954022988506</v>
      </c>
      <c r="F427" s="144">
        <f>F426/D426</f>
        <v>0</v>
      </c>
      <c r="G427" s="144">
        <f t="shared" ref="G427" si="1806">G426/D426</f>
        <v>0.11494252873563218</v>
      </c>
      <c r="H427" s="144">
        <f t="shared" ref="H427" si="1807">H426/D426</f>
        <v>2.2988505747126436E-2</v>
      </c>
      <c r="I427" s="144">
        <f t="shared" ref="I427" si="1808">I426/D426</f>
        <v>0</v>
      </c>
      <c r="J427" s="145">
        <f t="shared" ref="J427" si="1809">J426/D426</f>
        <v>0</v>
      </c>
      <c r="K427" s="145">
        <f t="shared" ref="K427" si="1810">K426/D426</f>
        <v>2.2988505747126436E-2</v>
      </c>
      <c r="L427" s="146">
        <f t="shared" ref="L427" si="1811">L426/D426</f>
        <v>0.13793103448275862</v>
      </c>
      <c r="M427" s="147">
        <f t="shared" ref="M427" si="1812">M426/D426</f>
        <v>0.71264367816091956</v>
      </c>
      <c r="N427" s="147">
        <f t="shared" ref="N427" si="1813">N426/D426</f>
        <v>0.12643678160919541</v>
      </c>
      <c r="O427" s="115">
        <f t="shared" si="1802"/>
        <v>1</v>
      </c>
      <c r="P427" s="118"/>
      <c r="Q427" s="142">
        <f t="shared" ref="Q427:Q428" si="1814">1-O427</f>
        <v>0</v>
      </c>
      <c r="R427" s="142"/>
    </row>
    <row r="428" spans="2:18" ht="17.25" customHeight="1" x14ac:dyDescent="0.2">
      <c r="B428" s="66"/>
      <c r="C428" s="69"/>
      <c r="D428" s="80"/>
      <c r="E428" s="216"/>
      <c r="F428" s="149">
        <f>F426/E426</f>
        <v>0</v>
      </c>
      <c r="G428" s="149">
        <f t="shared" ref="G428" si="1815">G426/E426</f>
        <v>0.7142857142857143</v>
      </c>
      <c r="H428" s="149">
        <f t="shared" ref="H428" si="1816">H426/E426</f>
        <v>0.14285714285714285</v>
      </c>
      <c r="I428" s="149">
        <f t="shared" ref="I428" si="1817">I426/E426</f>
        <v>0</v>
      </c>
      <c r="J428" s="150">
        <f t="shared" ref="J428" si="1818">J426/E426</f>
        <v>0</v>
      </c>
      <c r="K428" s="150">
        <f t="shared" ref="K428" si="1819">K426/E426</f>
        <v>0.14285714285714285</v>
      </c>
      <c r="L428" s="152">
        <f t="shared" ref="L428" si="1820">L426/E426</f>
        <v>0.8571428571428571</v>
      </c>
      <c r="M428" s="153"/>
      <c r="N428" s="153"/>
      <c r="O428" s="115">
        <f t="shared" ref="O428" si="1821">SUM(F428:K428)</f>
        <v>1</v>
      </c>
      <c r="P428" s="115"/>
      <c r="Q428" s="142">
        <f t="shared" si="1814"/>
        <v>0</v>
      </c>
      <c r="R428" s="142"/>
    </row>
    <row r="429" spans="2:18" ht="17.25" customHeight="1" x14ac:dyDescent="0.2">
      <c r="B429" s="66"/>
      <c r="C429" s="22" t="s">
        <v>202</v>
      </c>
      <c r="D429" s="81">
        <v>25</v>
      </c>
      <c r="E429" s="138">
        <f t="shared" ref="E429" si="1822">SUM(F429:K429)</f>
        <v>6</v>
      </c>
      <c r="F429" s="217">
        <v>0</v>
      </c>
      <c r="G429" s="139">
        <v>4</v>
      </c>
      <c r="H429" s="139">
        <v>1</v>
      </c>
      <c r="I429" s="139">
        <v>0</v>
      </c>
      <c r="J429" s="38">
        <v>1</v>
      </c>
      <c r="K429" s="38">
        <v>0</v>
      </c>
      <c r="L429" s="140">
        <f>H429+I429+J429+G429</f>
        <v>6</v>
      </c>
      <c r="M429" s="141">
        <v>16</v>
      </c>
      <c r="N429" s="141">
        <f>D429-E429-M429</f>
        <v>3</v>
      </c>
      <c r="O429" s="118">
        <f t="shared" ref="O429:O430" si="1823">E429+M429+N429</f>
        <v>25</v>
      </c>
      <c r="P429" s="118">
        <f t="shared" ref="P429" si="1824">SUM(F429:K429)</f>
        <v>6</v>
      </c>
      <c r="Q429" s="142">
        <f t="shared" ref="Q429:R429" si="1825">O429-D429</f>
        <v>0</v>
      </c>
      <c r="R429" s="142">
        <f t="shared" si="1825"/>
        <v>0</v>
      </c>
    </row>
    <row r="430" spans="2:18" ht="17.25" customHeight="1" x14ac:dyDescent="0.2">
      <c r="B430" s="66"/>
      <c r="C430" s="26"/>
      <c r="D430" s="68"/>
      <c r="E430" s="208">
        <f t="shared" ref="E430" si="1826">E429/D429</f>
        <v>0.24</v>
      </c>
      <c r="F430" s="144">
        <f>F429/D429</f>
        <v>0</v>
      </c>
      <c r="G430" s="144">
        <f t="shared" ref="G430" si="1827">G429/D429</f>
        <v>0.16</v>
      </c>
      <c r="H430" s="144">
        <f t="shared" ref="H430" si="1828">H429/D429</f>
        <v>0.04</v>
      </c>
      <c r="I430" s="144">
        <f t="shared" ref="I430" si="1829">I429/D429</f>
        <v>0</v>
      </c>
      <c r="J430" s="145">
        <f t="shared" ref="J430" si="1830">J429/D429</f>
        <v>0.04</v>
      </c>
      <c r="K430" s="145">
        <f t="shared" ref="K430" si="1831">K429/D429</f>
        <v>0</v>
      </c>
      <c r="L430" s="146">
        <f t="shared" ref="L430" si="1832">L429/D429</f>
        <v>0.24</v>
      </c>
      <c r="M430" s="147">
        <f t="shared" ref="M430" si="1833">M429/D429</f>
        <v>0.64</v>
      </c>
      <c r="N430" s="147">
        <f t="shared" ref="N430" si="1834">N429/D429</f>
        <v>0.12</v>
      </c>
      <c r="O430" s="115">
        <f t="shared" si="1823"/>
        <v>1</v>
      </c>
      <c r="P430" s="118"/>
      <c r="Q430" s="142">
        <f t="shared" ref="Q430:Q431" si="1835">1-O430</f>
        <v>0</v>
      </c>
      <c r="R430" s="142"/>
    </row>
    <row r="431" spans="2:18" ht="17.25" customHeight="1" x14ac:dyDescent="0.2">
      <c r="B431" s="66"/>
      <c r="C431" s="26"/>
      <c r="D431" s="80"/>
      <c r="E431" s="216"/>
      <c r="F431" s="149">
        <f>F429/E429</f>
        <v>0</v>
      </c>
      <c r="G431" s="149">
        <f t="shared" ref="G431" si="1836">G429/E429</f>
        <v>0.66666666666666663</v>
      </c>
      <c r="H431" s="149">
        <f t="shared" ref="H431" si="1837">H429/E429</f>
        <v>0.16666666666666666</v>
      </c>
      <c r="I431" s="149">
        <f t="shared" ref="I431" si="1838">I429/E429</f>
        <v>0</v>
      </c>
      <c r="J431" s="150">
        <f t="shared" ref="J431" si="1839">J429/E429</f>
        <v>0.16666666666666666</v>
      </c>
      <c r="K431" s="150">
        <f t="shared" ref="K431" si="1840">K429/E429</f>
        <v>0</v>
      </c>
      <c r="L431" s="152">
        <f t="shared" ref="L431" si="1841">L429/E429</f>
        <v>1</v>
      </c>
      <c r="M431" s="153"/>
      <c r="N431" s="153"/>
      <c r="O431" s="115">
        <f t="shared" ref="O431" si="1842">SUM(F431:K431)</f>
        <v>0.99999999999999989</v>
      </c>
      <c r="P431" s="115"/>
      <c r="Q431" s="142">
        <f t="shared" si="1835"/>
        <v>0</v>
      </c>
      <c r="R431" s="142"/>
    </row>
    <row r="432" spans="2:18" ht="17.25" customHeight="1" x14ac:dyDescent="0.2">
      <c r="B432" s="66"/>
      <c r="C432" s="75" t="s">
        <v>246</v>
      </c>
      <c r="D432" s="81">
        <v>82</v>
      </c>
      <c r="E432" s="138">
        <f>SUM(F432:K432)</f>
        <v>8</v>
      </c>
      <c r="F432" s="217">
        <v>0</v>
      </c>
      <c r="G432" s="139">
        <v>2</v>
      </c>
      <c r="H432" s="139">
        <v>2</v>
      </c>
      <c r="I432" s="139">
        <v>0</v>
      </c>
      <c r="J432" s="38">
        <v>0</v>
      </c>
      <c r="K432" s="38">
        <v>4</v>
      </c>
      <c r="L432" s="140">
        <f t="shared" ref="L432" si="1843">H432+I432+J432+G432</f>
        <v>4</v>
      </c>
      <c r="M432" s="141">
        <v>61</v>
      </c>
      <c r="N432" s="141">
        <f>D432-E432-M432</f>
        <v>13</v>
      </c>
      <c r="O432" s="118">
        <f>E432+M432+N432</f>
        <v>82</v>
      </c>
      <c r="P432" s="118">
        <f t="shared" ref="P432" si="1844">SUM(F432:K432)</f>
        <v>8</v>
      </c>
      <c r="Q432" s="142">
        <f t="shared" ref="Q432:R432" si="1845">O432-D432</f>
        <v>0</v>
      </c>
      <c r="R432" s="142">
        <f t="shared" si="1845"/>
        <v>0</v>
      </c>
    </row>
    <row r="433" spans="2:18" ht="17.25" customHeight="1" x14ac:dyDescent="0.2">
      <c r="B433" s="66"/>
      <c r="C433" s="67"/>
      <c r="D433" s="68"/>
      <c r="E433" s="208">
        <f t="shared" ref="E433" si="1846">E432/D432</f>
        <v>9.7560975609756101E-2</v>
      </c>
      <c r="F433" s="144">
        <f>F432/D432</f>
        <v>0</v>
      </c>
      <c r="G433" s="144">
        <f t="shared" ref="G433" si="1847">G432/D432</f>
        <v>2.4390243902439025E-2</v>
      </c>
      <c r="H433" s="144">
        <f t="shared" ref="H433" si="1848">H432/D432</f>
        <v>2.4390243902439025E-2</v>
      </c>
      <c r="I433" s="144">
        <f t="shared" ref="I433" si="1849">I432/D432</f>
        <v>0</v>
      </c>
      <c r="J433" s="145">
        <f t="shared" ref="J433" si="1850">J432/D432</f>
        <v>0</v>
      </c>
      <c r="K433" s="145">
        <f t="shared" ref="K433" si="1851">K432/D432</f>
        <v>4.878048780487805E-2</v>
      </c>
      <c r="L433" s="146">
        <f>L432/D432</f>
        <v>4.878048780487805E-2</v>
      </c>
      <c r="M433" s="147">
        <f t="shared" ref="M433" si="1852">M432/D432</f>
        <v>0.74390243902439024</v>
      </c>
      <c r="N433" s="147">
        <f t="shared" ref="N433" si="1853">N432/D432</f>
        <v>0.15853658536585366</v>
      </c>
      <c r="O433" s="115">
        <f t="shared" ref="O433" si="1854">E433+M433+N433</f>
        <v>1</v>
      </c>
      <c r="P433" s="118"/>
      <c r="Q433" s="142">
        <f t="shared" ref="Q433:Q434" si="1855">1-O433</f>
        <v>0</v>
      </c>
      <c r="R433" s="142"/>
    </row>
    <row r="434" spans="2:18" ht="17.25" customHeight="1" x14ac:dyDescent="0.2">
      <c r="B434" s="66"/>
      <c r="C434" s="69"/>
      <c r="D434" s="80"/>
      <c r="E434" s="216"/>
      <c r="F434" s="149">
        <f>F432/E432</f>
        <v>0</v>
      </c>
      <c r="G434" s="149">
        <f t="shared" ref="G434" si="1856">G432/E432</f>
        <v>0.25</v>
      </c>
      <c r="H434" s="149">
        <f t="shared" ref="H434" si="1857">H432/E432</f>
        <v>0.25</v>
      </c>
      <c r="I434" s="149">
        <f t="shared" ref="I434" si="1858">I432/E432</f>
        <v>0</v>
      </c>
      <c r="J434" s="150">
        <f t="shared" ref="J434" si="1859">J432/E432</f>
        <v>0</v>
      </c>
      <c r="K434" s="150">
        <f t="shared" ref="K434" si="1860">K432/E432</f>
        <v>0.5</v>
      </c>
      <c r="L434" s="152">
        <f>L432/E432</f>
        <v>0.5</v>
      </c>
      <c r="M434" s="153"/>
      <c r="N434" s="153"/>
      <c r="O434" s="115">
        <f t="shared" ref="O434" si="1861">SUM(F434:K434)</f>
        <v>1</v>
      </c>
      <c r="P434" s="115"/>
      <c r="Q434" s="142">
        <f t="shared" si="1855"/>
        <v>0</v>
      </c>
      <c r="R434" s="142"/>
    </row>
    <row r="435" spans="2:18" ht="17.25" customHeight="1" x14ac:dyDescent="0.2">
      <c r="B435" s="66"/>
      <c r="C435" s="75" t="s">
        <v>247</v>
      </c>
      <c r="D435" s="81">
        <v>8</v>
      </c>
      <c r="E435" s="138">
        <f t="shared" ref="E435" si="1862">SUM(F435:K435)</f>
        <v>1</v>
      </c>
      <c r="F435" s="217">
        <v>0</v>
      </c>
      <c r="G435" s="139">
        <v>1</v>
      </c>
      <c r="H435" s="139">
        <v>0</v>
      </c>
      <c r="I435" s="139">
        <v>0</v>
      </c>
      <c r="J435" s="38">
        <v>0</v>
      </c>
      <c r="K435" s="38">
        <v>0</v>
      </c>
      <c r="L435" s="140">
        <f t="shared" ref="L435" si="1863">H435+I435+J435+G435</f>
        <v>1</v>
      </c>
      <c r="M435" s="141">
        <v>6</v>
      </c>
      <c r="N435" s="141">
        <f>D435-E435-M435</f>
        <v>1</v>
      </c>
      <c r="O435" s="118">
        <f>E435+M435+N435</f>
        <v>8</v>
      </c>
      <c r="P435" s="118">
        <f t="shared" ref="P435" si="1864">SUM(F435:K435)</f>
        <v>1</v>
      </c>
      <c r="Q435" s="142">
        <f t="shared" ref="Q435:R435" si="1865">O435-D435</f>
        <v>0</v>
      </c>
      <c r="R435" s="142">
        <f t="shared" si="1865"/>
        <v>0</v>
      </c>
    </row>
    <row r="436" spans="2:18" ht="17.25" customHeight="1" x14ac:dyDescent="0.2">
      <c r="B436" s="66"/>
      <c r="C436" s="67"/>
      <c r="D436" s="68"/>
      <c r="E436" s="208">
        <f t="shared" ref="E436" si="1866">E435/D435</f>
        <v>0.125</v>
      </c>
      <c r="F436" s="144">
        <f>F435/D435</f>
        <v>0</v>
      </c>
      <c r="G436" s="144">
        <f t="shared" ref="G436" si="1867">G435/D435</f>
        <v>0.125</v>
      </c>
      <c r="H436" s="144">
        <f t="shared" ref="H436" si="1868">H435/D435</f>
        <v>0</v>
      </c>
      <c r="I436" s="144">
        <f t="shared" ref="I436" si="1869">I435/D435</f>
        <v>0</v>
      </c>
      <c r="J436" s="145">
        <f t="shared" ref="J436" si="1870">J435/D435</f>
        <v>0</v>
      </c>
      <c r="K436" s="145">
        <f t="shared" ref="K436" si="1871">K435/D435</f>
        <v>0</v>
      </c>
      <c r="L436" s="146">
        <f t="shared" ref="L436" si="1872">L435/D435</f>
        <v>0.125</v>
      </c>
      <c r="M436" s="147">
        <f t="shared" ref="M436" si="1873">M435/D435</f>
        <v>0.75</v>
      </c>
      <c r="N436" s="147">
        <f t="shared" ref="N436" si="1874">N435/D435</f>
        <v>0.125</v>
      </c>
      <c r="O436" s="115">
        <f t="shared" ref="O436" si="1875">E436+M436+N436</f>
        <v>1</v>
      </c>
      <c r="P436" s="118"/>
      <c r="Q436" s="142">
        <f t="shared" ref="Q436:Q437" si="1876">1-O436</f>
        <v>0</v>
      </c>
      <c r="R436" s="142"/>
    </row>
    <row r="437" spans="2:18" ht="17.25" customHeight="1" x14ac:dyDescent="0.2">
      <c r="B437" s="66"/>
      <c r="C437" s="69"/>
      <c r="D437" s="80"/>
      <c r="E437" s="216"/>
      <c r="F437" s="149">
        <f>F435/E435</f>
        <v>0</v>
      </c>
      <c r="G437" s="149">
        <f t="shared" ref="G437" si="1877">G435/E435</f>
        <v>1</v>
      </c>
      <c r="H437" s="149">
        <f t="shared" ref="H437" si="1878">H435/E435</f>
        <v>0</v>
      </c>
      <c r="I437" s="149">
        <f t="shared" ref="I437" si="1879">I435/E435</f>
        <v>0</v>
      </c>
      <c r="J437" s="150">
        <f t="shared" ref="J437" si="1880">J435/E435</f>
        <v>0</v>
      </c>
      <c r="K437" s="150">
        <f t="shared" ref="K437" si="1881">K435/E435</f>
        <v>0</v>
      </c>
      <c r="L437" s="152">
        <f t="shared" ref="L437" si="1882">L435/E435</f>
        <v>1</v>
      </c>
      <c r="M437" s="153"/>
      <c r="N437" s="153"/>
      <c r="O437" s="115">
        <f t="shared" ref="O437" si="1883">SUM(F437:K437)</f>
        <v>1</v>
      </c>
      <c r="P437" s="115"/>
      <c r="Q437" s="142">
        <f t="shared" si="1876"/>
        <v>0</v>
      </c>
      <c r="R437" s="142"/>
    </row>
    <row r="438" spans="2:18" ht="17.25" customHeight="1" x14ac:dyDescent="0.2">
      <c r="B438" s="66"/>
      <c r="C438" s="75" t="s">
        <v>248</v>
      </c>
      <c r="D438" s="81">
        <v>176</v>
      </c>
      <c r="E438" s="138">
        <f t="shared" ref="E438" si="1884">SUM(F438:K438)</f>
        <v>20</v>
      </c>
      <c r="F438" s="217">
        <v>0</v>
      </c>
      <c r="G438" s="139">
        <v>15</v>
      </c>
      <c r="H438" s="139">
        <v>0</v>
      </c>
      <c r="I438" s="139">
        <v>0</v>
      </c>
      <c r="J438" s="38">
        <v>1</v>
      </c>
      <c r="K438" s="38">
        <v>4</v>
      </c>
      <c r="L438" s="140">
        <f t="shared" ref="L438" si="1885">H438+I438+J438+G438</f>
        <v>16</v>
      </c>
      <c r="M438" s="141">
        <v>118</v>
      </c>
      <c r="N438" s="141">
        <f>D438-E438-M438</f>
        <v>38</v>
      </c>
      <c r="O438" s="118">
        <f t="shared" ref="O438:O439" si="1886">E438+M438+N438</f>
        <v>176</v>
      </c>
      <c r="P438" s="118">
        <f t="shared" ref="P438" si="1887">SUM(F438:K438)</f>
        <v>20</v>
      </c>
      <c r="Q438" s="142">
        <f t="shared" ref="Q438:R438" si="1888">O438-D438</f>
        <v>0</v>
      </c>
      <c r="R438" s="142">
        <f t="shared" si="1888"/>
        <v>0</v>
      </c>
    </row>
    <row r="439" spans="2:18" ht="17.25" customHeight="1" x14ac:dyDescent="0.2">
      <c r="B439" s="66"/>
      <c r="C439" s="67"/>
      <c r="D439" s="68"/>
      <c r="E439" s="208">
        <f t="shared" ref="E439" si="1889">E438/D438</f>
        <v>0.11363636363636363</v>
      </c>
      <c r="F439" s="144">
        <f>F438/D438</f>
        <v>0</v>
      </c>
      <c r="G439" s="144">
        <f t="shared" ref="G439" si="1890">G438/D438</f>
        <v>8.5227272727272721E-2</v>
      </c>
      <c r="H439" s="144">
        <f t="shared" ref="H439" si="1891">H438/D438</f>
        <v>0</v>
      </c>
      <c r="I439" s="144">
        <f t="shared" ref="I439" si="1892">I438/D438</f>
        <v>0</v>
      </c>
      <c r="J439" s="145">
        <f t="shared" ref="J439" si="1893">J438/D438</f>
        <v>5.681818181818182E-3</v>
      </c>
      <c r="K439" s="145">
        <f t="shared" ref="K439" si="1894">K438/D438</f>
        <v>2.2727272727272728E-2</v>
      </c>
      <c r="L439" s="146">
        <f t="shared" ref="L439" si="1895">L438/D438</f>
        <v>9.0909090909090912E-2</v>
      </c>
      <c r="M439" s="147">
        <f t="shared" ref="M439" si="1896">M438/D438</f>
        <v>0.67045454545454541</v>
      </c>
      <c r="N439" s="147">
        <f t="shared" ref="N439" si="1897">N438/D438</f>
        <v>0.21590909090909091</v>
      </c>
      <c r="O439" s="115">
        <f t="shared" si="1886"/>
        <v>1</v>
      </c>
      <c r="P439" s="118"/>
      <c r="Q439" s="142">
        <f t="shared" ref="Q439:Q440" si="1898">1-O439</f>
        <v>0</v>
      </c>
      <c r="R439" s="142"/>
    </row>
    <row r="440" spans="2:18" ht="17.25" customHeight="1" thickBot="1" x14ac:dyDescent="0.25">
      <c r="B440" s="83"/>
      <c r="C440" s="69"/>
      <c r="D440" s="85"/>
      <c r="E440" s="216"/>
      <c r="F440" s="149">
        <f>F438/E438</f>
        <v>0</v>
      </c>
      <c r="G440" s="149">
        <f t="shared" ref="G440" si="1899">G438/E438</f>
        <v>0.75</v>
      </c>
      <c r="H440" s="149">
        <f t="shared" ref="H440" si="1900">H438/E438</f>
        <v>0</v>
      </c>
      <c r="I440" s="149">
        <f t="shared" ref="I440" si="1901">I438/E438</f>
        <v>0</v>
      </c>
      <c r="J440" s="150">
        <f t="shared" ref="J440" si="1902">J438/E438</f>
        <v>0.05</v>
      </c>
      <c r="K440" s="150">
        <f t="shared" ref="K440" si="1903">K438/E438</f>
        <v>0.2</v>
      </c>
      <c r="L440" s="152">
        <f t="shared" ref="L440" si="1904">L438/E438</f>
        <v>0.8</v>
      </c>
      <c r="M440" s="153"/>
      <c r="N440" s="153"/>
      <c r="O440" s="115">
        <f t="shared" ref="O440" si="1905">SUM(F440:K440)</f>
        <v>1</v>
      </c>
      <c r="P440" s="115"/>
      <c r="Q440" s="142">
        <f t="shared" si="1898"/>
        <v>0</v>
      </c>
      <c r="R440" s="142"/>
    </row>
    <row r="441" spans="2:18" ht="17.25" customHeight="1" thickTop="1" x14ac:dyDescent="0.2">
      <c r="B441" s="59" t="s">
        <v>206</v>
      </c>
      <c r="C441" s="60" t="s">
        <v>207</v>
      </c>
      <c r="D441" s="81">
        <v>106</v>
      </c>
      <c r="E441" s="154">
        <f t="shared" ref="E441" si="1906">SUM(F441:K441)</f>
        <v>5</v>
      </c>
      <c r="F441" s="215">
        <v>0</v>
      </c>
      <c r="G441" s="155">
        <v>2</v>
      </c>
      <c r="H441" s="155">
        <v>0</v>
      </c>
      <c r="I441" s="155">
        <v>0</v>
      </c>
      <c r="J441" s="156">
        <v>0</v>
      </c>
      <c r="K441" s="156">
        <v>3</v>
      </c>
      <c r="L441" s="157">
        <f t="shared" ref="L441" si="1907">H441+I441+J441+G441</f>
        <v>2</v>
      </c>
      <c r="M441" s="158">
        <v>72</v>
      </c>
      <c r="N441" s="158">
        <f>D441-E441-M441</f>
        <v>29</v>
      </c>
      <c r="O441" s="118">
        <f t="shared" ref="O441:O442" si="1908">E441+M441+N441</f>
        <v>106</v>
      </c>
      <c r="P441" s="118">
        <f t="shared" ref="P441" si="1909">SUM(F441:K441)</f>
        <v>5</v>
      </c>
      <c r="Q441" s="142">
        <f t="shared" ref="Q441:R441" si="1910">O441-D441</f>
        <v>0</v>
      </c>
      <c r="R441" s="142">
        <f t="shared" si="1910"/>
        <v>0</v>
      </c>
    </row>
    <row r="442" spans="2:18" ht="17.25" customHeight="1" x14ac:dyDescent="0.2">
      <c r="B442" s="66"/>
      <c r="C442" s="67"/>
      <c r="D442" s="68"/>
      <c r="E442" s="208">
        <f t="shared" ref="E442" si="1911">E441/D441</f>
        <v>4.716981132075472E-2</v>
      </c>
      <c r="F442" s="218">
        <v>0</v>
      </c>
      <c r="G442" s="144">
        <f t="shared" ref="G442" si="1912">G441/D441</f>
        <v>1.8867924528301886E-2</v>
      </c>
      <c r="H442" s="144">
        <f t="shared" ref="H442" si="1913">H441/D441</f>
        <v>0</v>
      </c>
      <c r="I442" s="144">
        <f t="shared" ref="I442" si="1914">I441/D441</f>
        <v>0</v>
      </c>
      <c r="J442" s="145">
        <f t="shared" ref="J442" si="1915">J441/D441</f>
        <v>0</v>
      </c>
      <c r="K442" s="145">
        <f t="shared" ref="K442" si="1916">K441/D441</f>
        <v>2.8301886792452831E-2</v>
      </c>
      <c r="L442" s="146">
        <f t="shared" ref="L442" si="1917">L441/D441</f>
        <v>1.8867924528301886E-2</v>
      </c>
      <c r="M442" s="147">
        <f>M441/D441</f>
        <v>0.67924528301886788</v>
      </c>
      <c r="N442" s="147">
        <f t="shared" ref="N442" si="1918">N441/D441</f>
        <v>0.27358490566037735</v>
      </c>
      <c r="O442" s="115">
        <f t="shared" si="1908"/>
        <v>1</v>
      </c>
      <c r="P442" s="118"/>
      <c r="Q442" s="142">
        <f t="shared" ref="Q442:Q443" si="1919">1-O442</f>
        <v>0</v>
      </c>
      <c r="R442" s="142"/>
    </row>
    <row r="443" spans="2:18" ht="17.25" customHeight="1" x14ac:dyDescent="0.2">
      <c r="B443" s="66"/>
      <c r="C443" s="69"/>
      <c r="D443" s="80"/>
      <c r="E443" s="216"/>
      <c r="F443" s="219">
        <v>0</v>
      </c>
      <c r="G443" s="160">
        <f t="shared" ref="G443" si="1920">G441/E441</f>
        <v>0.4</v>
      </c>
      <c r="H443" s="160">
        <f t="shared" ref="H443" si="1921">H441/E441</f>
        <v>0</v>
      </c>
      <c r="I443" s="160">
        <f t="shared" ref="I443" si="1922">I441/E441</f>
        <v>0</v>
      </c>
      <c r="J443" s="161">
        <f t="shared" ref="J443" si="1923">J441/E441</f>
        <v>0</v>
      </c>
      <c r="K443" s="161">
        <f t="shared" ref="K443" si="1924">K441/E441</f>
        <v>0.6</v>
      </c>
      <c r="L443" s="162">
        <f t="shared" ref="L443" si="1925">L441/E441</f>
        <v>0.4</v>
      </c>
      <c r="M443" s="163"/>
      <c r="N443" s="163"/>
      <c r="O443" s="115">
        <f t="shared" ref="O443" si="1926">SUM(F443:K443)</f>
        <v>1</v>
      </c>
      <c r="P443" s="115"/>
      <c r="Q443" s="142">
        <f t="shared" si="1919"/>
        <v>0</v>
      </c>
      <c r="R443" s="142"/>
    </row>
    <row r="444" spans="2:18" ht="17.25" customHeight="1" x14ac:dyDescent="0.2">
      <c r="B444" s="66"/>
      <c r="C444" s="75" t="s">
        <v>208</v>
      </c>
      <c r="D444" s="81">
        <v>171</v>
      </c>
      <c r="E444" s="138">
        <f t="shared" ref="E444" si="1927">SUM(F444:K444)</f>
        <v>23</v>
      </c>
      <c r="F444" s="217">
        <v>0</v>
      </c>
      <c r="G444" s="139">
        <v>15</v>
      </c>
      <c r="H444" s="139">
        <v>2</v>
      </c>
      <c r="I444" s="139">
        <v>0</v>
      </c>
      <c r="J444" s="38">
        <v>2</v>
      </c>
      <c r="K444" s="38">
        <v>4</v>
      </c>
      <c r="L444" s="140">
        <f t="shared" ref="L444" si="1928">H444+I444+J444+G444</f>
        <v>19</v>
      </c>
      <c r="M444" s="141">
        <v>120</v>
      </c>
      <c r="N444" s="141">
        <f>D444-E444-M444</f>
        <v>28</v>
      </c>
      <c r="O444" s="118">
        <f>E444+M444+N444</f>
        <v>171</v>
      </c>
      <c r="P444" s="118">
        <f t="shared" ref="P444" si="1929">SUM(F444:K444)</f>
        <v>23</v>
      </c>
      <c r="Q444" s="142">
        <f>O444-D444</f>
        <v>0</v>
      </c>
      <c r="R444" s="142">
        <f t="shared" ref="R444" si="1930">P444-E444</f>
        <v>0</v>
      </c>
    </row>
    <row r="445" spans="2:18" ht="17.25" customHeight="1" x14ac:dyDescent="0.2">
      <c r="B445" s="66"/>
      <c r="C445" s="67"/>
      <c r="D445" s="68"/>
      <c r="E445" s="208">
        <f>E444/D444</f>
        <v>0.13450292397660818</v>
      </c>
      <c r="F445" s="144">
        <f>F444/D444</f>
        <v>0</v>
      </c>
      <c r="G445" s="144">
        <f t="shared" ref="G445" si="1931">G444/D444</f>
        <v>8.771929824561403E-2</v>
      </c>
      <c r="H445" s="144">
        <f t="shared" ref="H445" si="1932">H444/D444</f>
        <v>1.1695906432748537E-2</v>
      </c>
      <c r="I445" s="144">
        <f t="shared" ref="I445" si="1933">I444/D444</f>
        <v>0</v>
      </c>
      <c r="J445" s="145">
        <f t="shared" ref="J445" si="1934">J444/D444</f>
        <v>1.1695906432748537E-2</v>
      </c>
      <c r="K445" s="145">
        <f t="shared" ref="K445" si="1935">K444/D444</f>
        <v>2.3391812865497075E-2</v>
      </c>
      <c r="L445" s="146">
        <f t="shared" ref="L445" si="1936">L444/D444</f>
        <v>0.1111111111111111</v>
      </c>
      <c r="M445" s="147">
        <f>M444/D444</f>
        <v>0.70175438596491224</v>
      </c>
      <c r="N445" s="147">
        <f>N444/D444</f>
        <v>0.16374269005847952</v>
      </c>
      <c r="O445" s="115">
        <f>E445+M445+N445</f>
        <v>1</v>
      </c>
      <c r="P445" s="118"/>
      <c r="Q445" s="142">
        <f>1-O445</f>
        <v>0</v>
      </c>
      <c r="R445" s="142"/>
    </row>
    <row r="446" spans="2:18" ht="17.25" customHeight="1" x14ac:dyDescent="0.2">
      <c r="B446" s="66"/>
      <c r="C446" s="69"/>
      <c r="D446" s="80"/>
      <c r="E446" s="216"/>
      <c r="F446" s="160">
        <f t="shared" ref="F446:G446" si="1937">F444/D444</f>
        <v>0</v>
      </c>
      <c r="G446" s="160">
        <f t="shared" si="1937"/>
        <v>0.65217391304347827</v>
      </c>
      <c r="H446" s="160">
        <f t="shared" ref="H446" si="1938">H444/E444</f>
        <v>8.6956521739130432E-2</v>
      </c>
      <c r="I446" s="160">
        <f t="shared" ref="I446" si="1939">I444/E444</f>
        <v>0</v>
      </c>
      <c r="J446" s="161">
        <f t="shared" ref="J446" si="1940">J444/E444</f>
        <v>8.6956521739130432E-2</v>
      </c>
      <c r="K446" s="161">
        <f t="shared" ref="K446" si="1941">K444/E444</f>
        <v>0.17391304347826086</v>
      </c>
      <c r="L446" s="162">
        <f t="shared" ref="L446" si="1942">L444/E444</f>
        <v>0.82608695652173914</v>
      </c>
      <c r="M446" s="163"/>
      <c r="N446" s="163"/>
      <c r="O446" s="115">
        <f t="shared" ref="O446" si="1943">SUM(F446:K446)</f>
        <v>0.99999999999999989</v>
      </c>
      <c r="P446" s="115"/>
      <c r="Q446" s="142">
        <f t="shared" ref="Q446" si="1944">1-O446</f>
        <v>0</v>
      </c>
      <c r="R446" s="142"/>
    </row>
    <row r="447" spans="2:18" ht="17.25" customHeight="1" x14ac:dyDescent="0.2">
      <c r="B447" s="66"/>
      <c r="C447" s="75" t="s">
        <v>209</v>
      </c>
      <c r="D447" s="81">
        <v>49</v>
      </c>
      <c r="E447" s="138">
        <f t="shared" ref="E447" si="1945">SUM(F447:K447)</f>
        <v>9</v>
      </c>
      <c r="F447" s="217">
        <v>0</v>
      </c>
      <c r="G447" s="139">
        <v>8</v>
      </c>
      <c r="H447" s="139">
        <v>0</v>
      </c>
      <c r="I447" s="139">
        <v>0</v>
      </c>
      <c r="J447" s="38">
        <v>0</v>
      </c>
      <c r="K447" s="38">
        <v>1</v>
      </c>
      <c r="L447" s="140">
        <f t="shared" ref="L447" si="1946">H447+I447+J447+G447</f>
        <v>8</v>
      </c>
      <c r="M447" s="141">
        <v>33</v>
      </c>
      <c r="N447" s="141">
        <f>D447-E447-M447</f>
        <v>7</v>
      </c>
      <c r="O447" s="118">
        <f t="shared" ref="O447:O448" si="1947">E447+M447+N447</f>
        <v>49</v>
      </c>
      <c r="P447" s="118">
        <f t="shared" ref="P447" si="1948">SUM(F447:K447)</f>
        <v>9</v>
      </c>
      <c r="Q447" s="142">
        <f t="shared" ref="Q447:R447" si="1949">O447-D447</f>
        <v>0</v>
      </c>
      <c r="R447" s="142">
        <f t="shared" si="1949"/>
        <v>0</v>
      </c>
    </row>
    <row r="448" spans="2:18" ht="17.25" customHeight="1" x14ac:dyDescent="0.2">
      <c r="B448" s="66"/>
      <c r="C448" s="67"/>
      <c r="D448" s="68"/>
      <c r="E448" s="208">
        <f t="shared" ref="E448" si="1950">E447/D447</f>
        <v>0.18367346938775511</v>
      </c>
      <c r="F448" s="218">
        <v>0</v>
      </c>
      <c r="G448" s="144">
        <f t="shared" ref="G448" si="1951">G447/D447</f>
        <v>0.16326530612244897</v>
      </c>
      <c r="H448" s="144">
        <f t="shared" ref="H448" si="1952">H447/D447</f>
        <v>0</v>
      </c>
      <c r="I448" s="144">
        <f t="shared" ref="I448" si="1953">I447/D447</f>
        <v>0</v>
      </c>
      <c r="J448" s="145">
        <f t="shared" ref="J448" si="1954">J447/D447</f>
        <v>0</v>
      </c>
      <c r="K448" s="145">
        <f t="shared" ref="K448" si="1955">K447/D447</f>
        <v>2.0408163265306121E-2</v>
      </c>
      <c r="L448" s="146">
        <f t="shared" ref="L448" si="1956">L447/D447</f>
        <v>0.16326530612244897</v>
      </c>
      <c r="M448" s="147">
        <f t="shared" ref="M448" si="1957">M447/D447</f>
        <v>0.67346938775510201</v>
      </c>
      <c r="N448" s="147">
        <f t="shared" ref="N448" si="1958">N447/D447</f>
        <v>0.14285714285714285</v>
      </c>
      <c r="O448" s="115">
        <f t="shared" si="1947"/>
        <v>1</v>
      </c>
      <c r="P448" s="118"/>
      <c r="Q448" s="142">
        <f t="shared" ref="Q448:Q449" si="1959">1-O448</f>
        <v>0</v>
      </c>
      <c r="R448" s="142"/>
    </row>
    <row r="449" spans="2:34" ht="17.25" customHeight="1" x14ac:dyDescent="0.2">
      <c r="B449" s="66"/>
      <c r="C449" s="69"/>
      <c r="D449" s="80"/>
      <c r="E449" s="216"/>
      <c r="F449" s="219">
        <v>0</v>
      </c>
      <c r="G449" s="160">
        <f t="shared" ref="G449" si="1960">G447/E447</f>
        <v>0.88888888888888884</v>
      </c>
      <c r="H449" s="160">
        <f t="shared" ref="H449" si="1961">H447/E447</f>
        <v>0</v>
      </c>
      <c r="I449" s="160">
        <f t="shared" ref="I449" si="1962">I447/E447</f>
        <v>0</v>
      </c>
      <c r="J449" s="161">
        <f t="shared" ref="J449" si="1963">J447/E447</f>
        <v>0</v>
      </c>
      <c r="K449" s="161">
        <f t="shared" ref="K449" si="1964">K447/E447</f>
        <v>0.1111111111111111</v>
      </c>
      <c r="L449" s="162">
        <f t="shared" ref="L449" si="1965">L447/E447</f>
        <v>0.88888888888888884</v>
      </c>
      <c r="M449" s="163"/>
      <c r="N449" s="163"/>
      <c r="O449" s="115">
        <f t="shared" ref="O449" si="1966">SUM(F449:K449)</f>
        <v>1</v>
      </c>
      <c r="P449" s="115"/>
      <c r="Q449" s="142">
        <f t="shared" si="1959"/>
        <v>0</v>
      </c>
      <c r="R449" s="142"/>
    </row>
    <row r="450" spans="2:34" ht="17.25" customHeight="1" x14ac:dyDescent="0.2">
      <c r="B450" s="66"/>
      <c r="C450" s="75" t="s">
        <v>210</v>
      </c>
      <c r="D450" s="81">
        <v>38</v>
      </c>
      <c r="E450" s="138">
        <f t="shared" ref="E450" si="1967">SUM(F450:K450)</f>
        <v>4</v>
      </c>
      <c r="F450" s="217">
        <v>0</v>
      </c>
      <c r="G450" s="139">
        <v>3</v>
      </c>
      <c r="H450" s="139">
        <v>0</v>
      </c>
      <c r="I450" s="139">
        <v>0</v>
      </c>
      <c r="J450" s="38">
        <v>0</v>
      </c>
      <c r="K450" s="38">
        <v>1</v>
      </c>
      <c r="L450" s="140">
        <f t="shared" ref="L450" si="1968">H450+I450+J450+G450</f>
        <v>3</v>
      </c>
      <c r="M450" s="141">
        <v>30</v>
      </c>
      <c r="N450" s="141">
        <f>D450-E450-M450</f>
        <v>4</v>
      </c>
      <c r="O450" s="118">
        <f t="shared" ref="O450:O451" si="1969">E450+M450+N450</f>
        <v>38</v>
      </c>
      <c r="P450" s="118">
        <f t="shared" ref="P450" si="1970">SUM(F450:K450)</f>
        <v>4</v>
      </c>
      <c r="Q450" s="142">
        <f t="shared" ref="Q450:R450" si="1971">O450-D450</f>
        <v>0</v>
      </c>
      <c r="R450" s="142">
        <f t="shared" si="1971"/>
        <v>0</v>
      </c>
    </row>
    <row r="451" spans="2:34" ht="17.25" customHeight="1" x14ac:dyDescent="0.2">
      <c r="B451" s="66"/>
      <c r="C451" s="67"/>
      <c r="D451" s="68"/>
      <c r="E451" s="208">
        <f t="shared" ref="E451" si="1972">E450/D450</f>
        <v>0.10526315789473684</v>
      </c>
      <c r="F451" s="218">
        <v>0</v>
      </c>
      <c r="G451" s="144">
        <f t="shared" ref="G451" si="1973">G450/D450</f>
        <v>7.8947368421052627E-2</v>
      </c>
      <c r="H451" s="144">
        <f t="shared" ref="H451" si="1974">H450/D450</f>
        <v>0</v>
      </c>
      <c r="I451" s="144">
        <f t="shared" ref="I451" si="1975">I450/D450</f>
        <v>0</v>
      </c>
      <c r="J451" s="145">
        <f t="shared" ref="J451" si="1976">J450/D450</f>
        <v>0</v>
      </c>
      <c r="K451" s="145">
        <f t="shared" ref="K451" si="1977">K450/D450</f>
        <v>2.6315789473684209E-2</v>
      </c>
      <c r="L451" s="146">
        <f t="shared" ref="L451" si="1978">L450/D450</f>
        <v>7.8947368421052627E-2</v>
      </c>
      <c r="M451" s="147">
        <f t="shared" ref="M451" si="1979">M450/D450</f>
        <v>0.78947368421052633</v>
      </c>
      <c r="N451" s="147">
        <f t="shared" ref="N451" si="1980">N450/D450</f>
        <v>0.10526315789473684</v>
      </c>
      <c r="O451" s="115">
        <f t="shared" si="1969"/>
        <v>1</v>
      </c>
      <c r="P451" s="118"/>
      <c r="Q451" s="142">
        <f t="shared" ref="Q451:Q452" si="1981">1-O451</f>
        <v>0</v>
      </c>
      <c r="R451" s="142"/>
    </row>
    <row r="452" spans="2:34" ht="17.25" customHeight="1" x14ac:dyDescent="0.2">
      <c r="B452" s="66"/>
      <c r="C452" s="69"/>
      <c r="D452" s="80"/>
      <c r="E452" s="216"/>
      <c r="F452" s="219">
        <v>0</v>
      </c>
      <c r="G452" s="160">
        <f t="shared" ref="G452" si="1982">G450/E450</f>
        <v>0.75</v>
      </c>
      <c r="H452" s="160">
        <f t="shared" ref="H452" si="1983">H450/E450</f>
        <v>0</v>
      </c>
      <c r="I452" s="160">
        <f t="shared" ref="I452" si="1984">I450/E450</f>
        <v>0</v>
      </c>
      <c r="J452" s="161">
        <f t="shared" ref="J452" si="1985">J450/E450</f>
        <v>0</v>
      </c>
      <c r="K452" s="161">
        <f t="shared" ref="K452" si="1986">K450/E450</f>
        <v>0.25</v>
      </c>
      <c r="L452" s="162">
        <f t="shared" ref="L452" si="1987">L450/E450</f>
        <v>0.75</v>
      </c>
      <c r="M452" s="163"/>
      <c r="N452" s="163"/>
      <c r="O452" s="115">
        <f t="shared" ref="O452" si="1988">SUM(F452:K452)</f>
        <v>1</v>
      </c>
      <c r="P452" s="115"/>
      <c r="Q452" s="142">
        <f t="shared" si="1981"/>
        <v>0</v>
      </c>
      <c r="R452" s="142"/>
      <c r="T452" s="113" t="s">
        <v>216</v>
      </c>
      <c r="X452" s="113">
        <f>D456+D453+D450+D447+D444+D441</f>
        <v>427</v>
      </c>
      <c r="Y452" s="113">
        <f t="shared" ref="Y452" si="1989">E456+E453+E450+E447+E444+E441</f>
        <v>57</v>
      </c>
      <c r="Z452" s="113">
        <f>F456+F453+F450+F447+F444+F441</f>
        <v>0</v>
      </c>
      <c r="AA452" s="113">
        <f t="shared" ref="AA452:AH452" si="1990">G456+G453+G450+G447+G444+G441</f>
        <v>39</v>
      </c>
      <c r="AB452" s="113">
        <f t="shared" si="1990"/>
        <v>5</v>
      </c>
      <c r="AC452" s="113">
        <f t="shared" si="1990"/>
        <v>0</v>
      </c>
      <c r="AD452" s="113">
        <f t="shared" si="1990"/>
        <v>2</v>
      </c>
      <c r="AE452" s="113">
        <f t="shared" si="1990"/>
        <v>11</v>
      </c>
      <c r="AF452" s="113">
        <f t="shared" si="1990"/>
        <v>46</v>
      </c>
      <c r="AG452" s="113">
        <f t="shared" si="1990"/>
        <v>295</v>
      </c>
      <c r="AH452" s="113">
        <f t="shared" si="1990"/>
        <v>75</v>
      </c>
    </row>
    <row r="453" spans="2:34" ht="17.25" customHeight="1" x14ac:dyDescent="0.2">
      <c r="B453" s="66"/>
      <c r="C453" s="75" t="s">
        <v>211</v>
      </c>
      <c r="D453" s="81">
        <v>33</v>
      </c>
      <c r="E453" s="138">
        <f t="shared" ref="E453" si="1991">SUM(F453:K453)</f>
        <v>4</v>
      </c>
      <c r="F453" s="217">
        <v>0</v>
      </c>
      <c r="G453" s="139">
        <v>3</v>
      </c>
      <c r="H453" s="139">
        <v>1</v>
      </c>
      <c r="I453" s="139">
        <v>0</v>
      </c>
      <c r="J453" s="38">
        <v>0</v>
      </c>
      <c r="K453" s="38">
        <v>0</v>
      </c>
      <c r="L453" s="140">
        <f t="shared" ref="L453" si="1992">H453+I453+J453+G453</f>
        <v>4</v>
      </c>
      <c r="M453" s="141">
        <v>24</v>
      </c>
      <c r="N453" s="141">
        <f>D453-E453-M453</f>
        <v>5</v>
      </c>
      <c r="O453" s="118">
        <f t="shared" ref="O453:O454" si="1993">E453+M453+N453</f>
        <v>33</v>
      </c>
      <c r="P453" s="118">
        <f t="shared" ref="P453" si="1994">SUM(F453:K453)</f>
        <v>4</v>
      </c>
      <c r="Q453" s="142">
        <f t="shared" ref="Q453:R453" si="1995">O453-D453</f>
        <v>0</v>
      </c>
      <c r="R453" s="142">
        <f t="shared" si="1995"/>
        <v>0</v>
      </c>
      <c r="T453" s="115" t="s">
        <v>217</v>
      </c>
      <c r="Y453" s="115">
        <f>Y452/X452</f>
        <v>0.13348946135831383</v>
      </c>
      <c r="Z453" s="115">
        <f>Z452/X452</f>
        <v>0</v>
      </c>
      <c r="AA453" s="115">
        <f>AA452/X452</f>
        <v>9.1334894613583142E-2</v>
      </c>
      <c r="AB453" s="115">
        <f>AB452/X452</f>
        <v>1.1709601873536301E-2</v>
      </c>
      <c r="AC453" s="115">
        <f>AC452/X452</f>
        <v>0</v>
      </c>
      <c r="AD453" s="115">
        <f>AD452/X452</f>
        <v>4.6838407494145199E-3</v>
      </c>
      <c r="AE453" s="115">
        <f>AE452/X452</f>
        <v>2.576112412177986E-2</v>
      </c>
      <c r="AF453" s="115">
        <f>AF452/X452</f>
        <v>0.10772833723653395</v>
      </c>
      <c r="AG453" s="115">
        <f>AG452/X452</f>
        <v>0.69086651053864168</v>
      </c>
      <c r="AH453" s="115">
        <f>AH452/X452</f>
        <v>0.1756440281030445</v>
      </c>
    </row>
    <row r="454" spans="2:34" ht="17.25" customHeight="1" x14ac:dyDescent="0.2">
      <c r="B454" s="66"/>
      <c r="C454" s="67"/>
      <c r="D454" s="68"/>
      <c r="E454" s="208">
        <f t="shared" ref="E454" si="1996">E453/D453</f>
        <v>0.12121212121212122</v>
      </c>
      <c r="F454" s="218">
        <v>0</v>
      </c>
      <c r="G454" s="144">
        <f t="shared" ref="G454" si="1997">G453/D453</f>
        <v>9.0909090909090912E-2</v>
      </c>
      <c r="H454" s="144">
        <f t="shared" ref="H454" si="1998">H453/D453</f>
        <v>3.0303030303030304E-2</v>
      </c>
      <c r="I454" s="144">
        <f t="shared" ref="I454" si="1999">I453/D453</f>
        <v>0</v>
      </c>
      <c r="J454" s="145">
        <f t="shared" ref="J454" si="2000">J453/D453</f>
        <v>0</v>
      </c>
      <c r="K454" s="145">
        <f t="shared" ref="K454" si="2001">K453/D453</f>
        <v>0</v>
      </c>
      <c r="L454" s="146">
        <f t="shared" ref="L454" si="2002">L453/D453</f>
        <v>0.12121212121212122</v>
      </c>
      <c r="M454" s="147">
        <f t="shared" ref="M454" si="2003">M453/D453</f>
        <v>0.72727272727272729</v>
      </c>
      <c r="N454" s="147">
        <f t="shared" ref="N454" si="2004">N453/D453</f>
        <v>0.15151515151515152</v>
      </c>
      <c r="O454" s="115">
        <f t="shared" si="1993"/>
        <v>1</v>
      </c>
      <c r="P454" s="118"/>
      <c r="Q454" s="142">
        <f t="shared" ref="Q454:Q455" si="2005">1-O454</f>
        <v>0</v>
      </c>
      <c r="R454" s="142"/>
      <c r="T454" s="115" t="s">
        <v>249</v>
      </c>
      <c r="Y454" s="115"/>
      <c r="Z454" s="115">
        <f>Z452/Y452</f>
        <v>0</v>
      </c>
      <c r="AA454" s="115">
        <f>AA452/Y452</f>
        <v>0.68421052631578949</v>
      </c>
      <c r="AB454" s="115">
        <f>AB452/Y452</f>
        <v>8.771929824561403E-2</v>
      </c>
      <c r="AC454" s="115">
        <f>AC452/Y452</f>
        <v>0</v>
      </c>
      <c r="AD454" s="115">
        <f>AD452/Y452</f>
        <v>3.5087719298245612E-2</v>
      </c>
      <c r="AE454" s="115">
        <f>AE452/Y452</f>
        <v>0.19298245614035087</v>
      </c>
      <c r="AF454" s="115">
        <f>AF452/Y452</f>
        <v>0.80701754385964908</v>
      </c>
      <c r="AG454" s="115"/>
      <c r="AH454" s="115"/>
    </row>
    <row r="455" spans="2:34" ht="17.25" customHeight="1" x14ac:dyDescent="0.2">
      <c r="B455" s="66"/>
      <c r="C455" s="69"/>
      <c r="D455" s="80"/>
      <c r="E455" s="216"/>
      <c r="F455" s="219">
        <v>0</v>
      </c>
      <c r="G455" s="160">
        <f t="shared" ref="G455" si="2006">G453/E453</f>
        <v>0.75</v>
      </c>
      <c r="H455" s="160">
        <f t="shared" ref="H455" si="2007">H453/E453</f>
        <v>0.25</v>
      </c>
      <c r="I455" s="160">
        <f t="shared" ref="I455" si="2008">I453/E453</f>
        <v>0</v>
      </c>
      <c r="J455" s="161">
        <f t="shared" ref="J455" si="2009">J453/E453</f>
        <v>0</v>
      </c>
      <c r="K455" s="161">
        <f t="shared" ref="K455" si="2010">K453/E453</f>
        <v>0</v>
      </c>
      <c r="L455" s="162">
        <f t="shared" ref="L455" si="2011">L453/E453</f>
        <v>1</v>
      </c>
      <c r="M455" s="163"/>
      <c r="N455" s="163"/>
      <c r="O455" s="115">
        <f t="shared" ref="O455" si="2012">SUM(F455:K455)</f>
        <v>1</v>
      </c>
      <c r="P455" s="115"/>
      <c r="Q455" s="142">
        <f t="shared" si="2005"/>
        <v>0</v>
      </c>
      <c r="R455" s="142"/>
      <c r="T455" s="116"/>
    </row>
    <row r="456" spans="2:34" ht="17.25" customHeight="1" x14ac:dyDescent="0.2">
      <c r="B456" s="66"/>
      <c r="C456" s="75" t="s">
        <v>212</v>
      </c>
      <c r="D456" s="81">
        <v>30</v>
      </c>
      <c r="E456" s="138">
        <f t="shared" ref="E456" si="2013">SUM(F456:K456)</f>
        <v>12</v>
      </c>
      <c r="F456" s="217">
        <v>0</v>
      </c>
      <c r="G456" s="139">
        <v>8</v>
      </c>
      <c r="H456" s="139">
        <v>2</v>
      </c>
      <c r="I456" s="139">
        <v>0</v>
      </c>
      <c r="J456" s="38">
        <v>0</v>
      </c>
      <c r="K456" s="38">
        <v>2</v>
      </c>
      <c r="L456" s="140">
        <f t="shared" ref="L456" si="2014">H456+I456+J456+G456</f>
        <v>10</v>
      </c>
      <c r="M456" s="141">
        <v>16</v>
      </c>
      <c r="N456" s="141">
        <f>D456-E456-M456</f>
        <v>2</v>
      </c>
      <c r="O456" s="118">
        <f t="shared" ref="O456:O457" si="2015">E456+M456+N456</f>
        <v>30</v>
      </c>
      <c r="P456" s="118">
        <f t="shared" ref="P456" si="2016">SUM(F456:K456)</f>
        <v>12</v>
      </c>
      <c r="Q456" s="142">
        <f>O456-D456</f>
        <v>0</v>
      </c>
      <c r="R456" s="142">
        <f t="shared" ref="R456" si="2017">P456-E456</f>
        <v>0</v>
      </c>
      <c r="T456" s="113" t="s">
        <v>219</v>
      </c>
      <c r="X456" s="113">
        <f>D459+D456+D441</f>
        <v>427</v>
      </c>
      <c r="Y456" s="113">
        <f t="shared" ref="Y456:AH456" si="2018">E459+E456+E441</f>
        <v>57</v>
      </c>
      <c r="Z456" s="113">
        <f t="shared" si="2018"/>
        <v>0</v>
      </c>
      <c r="AA456" s="113">
        <f t="shared" si="2018"/>
        <v>39</v>
      </c>
      <c r="AB456" s="113">
        <f t="shared" si="2018"/>
        <v>5</v>
      </c>
      <c r="AC456" s="113">
        <f t="shared" si="2018"/>
        <v>0</v>
      </c>
      <c r="AD456" s="113">
        <f t="shared" si="2018"/>
        <v>2</v>
      </c>
      <c r="AE456" s="113">
        <f t="shared" si="2018"/>
        <v>11</v>
      </c>
      <c r="AF456" s="113">
        <f t="shared" si="2018"/>
        <v>46</v>
      </c>
      <c r="AG456" s="113">
        <f t="shared" si="2018"/>
        <v>295</v>
      </c>
      <c r="AH456" s="113">
        <f t="shared" si="2018"/>
        <v>75</v>
      </c>
    </row>
    <row r="457" spans="2:34" ht="17.25" customHeight="1" x14ac:dyDescent="0.2">
      <c r="B457" s="66"/>
      <c r="C457" s="67"/>
      <c r="D457" s="68"/>
      <c r="E457" s="208">
        <f t="shared" ref="E457" si="2019">E456/D456</f>
        <v>0.4</v>
      </c>
      <c r="F457" s="218">
        <v>0</v>
      </c>
      <c r="G457" s="144">
        <f t="shared" ref="G457" si="2020">G456/D456</f>
        <v>0.26666666666666666</v>
      </c>
      <c r="H457" s="144">
        <f t="shared" ref="H457" si="2021">H456/D456</f>
        <v>6.6666666666666666E-2</v>
      </c>
      <c r="I457" s="144">
        <f t="shared" ref="I457" si="2022">I456/D456</f>
        <v>0</v>
      </c>
      <c r="J457" s="145">
        <f t="shared" ref="J457" si="2023">J456/D456</f>
        <v>0</v>
      </c>
      <c r="K457" s="145">
        <f t="shared" ref="K457" si="2024">K456/D456</f>
        <v>6.6666666666666666E-2</v>
      </c>
      <c r="L457" s="146">
        <f t="shared" ref="L457" si="2025">L456/D456</f>
        <v>0.33333333333333331</v>
      </c>
      <c r="M457" s="147">
        <f t="shared" ref="M457" si="2026">M456/D456</f>
        <v>0.53333333333333333</v>
      </c>
      <c r="N457" s="147">
        <f t="shared" ref="N457" si="2027">N456/D456</f>
        <v>6.6666666666666666E-2</v>
      </c>
      <c r="O457" s="115">
        <f t="shared" si="2015"/>
        <v>1</v>
      </c>
      <c r="P457" s="118"/>
      <c r="Q457" s="142">
        <f t="shared" ref="Q457:Q458" si="2028">1-O457</f>
        <v>0</v>
      </c>
      <c r="R457" s="142"/>
      <c r="X457" s="113">
        <f>D462+D444+D441</f>
        <v>427</v>
      </c>
      <c r="Y457" s="113">
        <f t="shared" ref="Y457:AH457" si="2029">E462+E444+E441</f>
        <v>57</v>
      </c>
      <c r="Z457" s="113">
        <f t="shared" si="2029"/>
        <v>0</v>
      </c>
      <c r="AA457" s="113">
        <f t="shared" si="2029"/>
        <v>39</v>
      </c>
      <c r="AB457" s="113">
        <f t="shared" si="2029"/>
        <v>5</v>
      </c>
      <c r="AC457" s="113">
        <f t="shared" si="2029"/>
        <v>0</v>
      </c>
      <c r="AD457" s="113">
        <f t="shared" si="2029"/>
        <v>2</v>
      </c>
      <c r="AE457" s="113">
        <f t="shared" si="2029"/>
        <v>11</v>
      </c>
      <c r="AF457" s="113">
        <f t="shared" si="2029"/>
        <v>46</v>
      </c>
      <c r="AG457" s="113">
        <f t="shared" si="2029"/>
        <v>295</v>
      </c>
      <c r="AH457" s="113">
        <f t="shared" si="2029"/>
        <v>75</v>
      </c>
    </row>
    <row r="458" spans="2:34" ht="17.25" customHeight="1" thickBot="1" x14ac:dyDescent="0.25">
      <c r="B458" s="66"/>
      <c r="C458" s="84"/>
      <c r="D458" s="85"/>
      <c r="E458" s="220"/>
      <c r="F458" s="221">
        <v>0</v>
      </c>
      <c r="G458" s="165">
        <f t="shared" ref="G458" si="2030">G456/E456</f>
        <v>0.66666666666666663</v>
      </c>
      <c r="H458" s="165">
        <f t="shared" ref="H458" si="2031">H456/E456</f>
        <v>0.16666666666666666</v>
      </c>
      <c r="I458" s="165">
        <f t="shared" ref="I458" si="2032">I456/E456</f>
        <v>0</v>
      </c>
      <c r="J458" s="151">
        <f t="shared" ref="J458" si="2033">J456/E456</f>
        <v>0</v>
      </c>
      <c r="K458" s="151">
        <f t="shared" ref="K458" si="2034">K456/E456</f>
        <v>0.16666666666666666</v>
      </c>
      <c r="L458" s="166">
        <f t="shared" ref="L458" si="2035">L456/E456</f>
        <v>0.83333333333333337</v>
      </c>
      <c r="M458" s="167"/>
      <c r="N458" s="167"/>
      <c r="O458" s="115">
        <f t="shared" ref="O458" si="2036">SUM(F458:K458)</f>
        <v>0.99999999999999989</v>
      </c>
      <c r="P458" s="115"/>
      <c r="Q458" s="142">
        <f t="shared" si="2028"/>
        <v>0</v>
      </c>
      <c r="R458" s="142"/>
    </row>
    <row r="459" spans="2:34" ht="17.25" customHeight="1" thickTop="1" x14ac:dyDescent="0.2">
      <c r="B459" s="66"/>
      <c r="C459" s="168" t="s">
        <v>250</v>
      </c>
      <c r="D459" s="169">
        <f>D444+D447+D450+D453</f>
        <v>291</v>
      </c>
      <c r="E459" s="138">
        <f>E444+E447+E450+E453</f>
        <v>40</v>
      </c>
      <c r="F459" s="139">
        <f t="shared" ref="F459:M459" si="2037">F444+F447+F450+F453</f>
        <v>0</v>
      </c>
      <c r="G459" s="139">
        <f t="shared" si="2037"/>
        <v>29</v>
      </c>
      <c r="H459" s="139">
        <f t="shared" si="2037"/>
        <v>3</v>
      </c>
      <c r="I459" s="139">
        <f t="shared" si="2037"/>
        <v>0</v>
      </c>
      <c r="J459" s="38">
        <f t="shared" si="2037"/>
        <v>2</v>
      </c>
      <c r="K459" s="191">
        <f t="shared" si="2037"/>
        <v>6</v>
      </c>
      <c r="L459" s="192">
        <f>L444+L447+L450+L453</f>
        <v>34</v>
      </c>
      <c r="M459" s="141">
        <f t="shared" si="2037"/>
        <v>207</v>
      </c>
      <c r="N459" s="141">
        <f>N444+N447+N450+N453</f>
        <v>44</v>
      </c>
      <c r="O459" s="118">
        <f t="shared" ref="O459:O460" si="2038">E459+M459+N459</f>
        <v>291</v>
      </c>
      <c r="P459" s="118">
        <f t="shared" ref="P459" si="2039">SUM(F459:K459)</f>
        <v>40</v>
      </c>
      <c r="Q459" s="142">
        <f t="shared" ref="Q459" si="2040">O459-D459</f>
        <v>0</v>
      </c>
      <c r="R459" s="142">
        <f>P459-E459</f>
        <v>0</v>
      </c>
      <c r="T459" s="142" t="s">
        <v>220</v>
      </c>
      <c r="X459" s="170">
        <f t="shared" ref="X459:AH461" si="2041">X452-D420</f>
        <v>0</v>
      </c>
      <c r="Y459" s="170">
        <f t="shared" si="2041"/>
        <v>0</v>
      </c>
      <c r="Z459" s="170">
        <f>Z452-F420</f>
        <v>0</v>
      </c>
      <c r="AA459" s="170">
        <f t="shared" si="2041"/>
        <v>0</v>
      </c>
      <c r="AB459" s="170">
        <f t="shared" si="2041"/>
        <v>0</v>
      </c>
      <c r="AC459" s="170">
        <f t="shared" si="2041"/>
        <v>0</v>
      </c>
      <c r="AD459" s="170">
        <f t="shared" si="2041"/>
        <v>0</v>
      </c>
      <c r="AE459" s="170">
        <f t="shared" si="2041"/>
        <v>0</v>
      </c>
      <c r="AF459" s="170">
        <f t="shared" si="2041"/>
        <v>0</v>
      </c>
      <c r="AG459" s="170">
        <f t="shared" si="2041"/>
        <v>0</v>
      </c>
      <c r="AH459" s="170">
        <f t="shared" si="2041"/>
        <v>0</v>
      </c>
    </row>
    <row r="460" spans="2:34" ht="17.25" customHeight="1" x14ac:dyDescent="0.2">
      <c r="B460" s="66"/>
      <c r="C460" s="171" t="s">
        <v>251</v>
      </c>
      <c r="D460" s="172"/>
      <c r="E460" s="208">
        <f>E459/D459</f>
        <v>0.13745704467353953</v>
      </c>
      <c r="F460" s="209">
        <f>F459/D459</f>
        <v>0</v>
      </c>
      <c r="G460" s="209">
        <f>G459/D459</f>
        <v>9.9656357388316158E-2</v>
      </c>
      <c r="H460" s="209">
        <f>H459/D459</f>
        <v>1.0309278350515464E-2</v>
      </c>
      <c r="I460" s="144">
        <f>I459/D459</f>
        <v>0</v>
      </c>
      <c r="J460" s="145">
        <f>J459/D459</f>
        <v>6.8728522336769758E-3</v>
      </c>
      <c r="K460" s="193">
        <f>K459/D459</f>
        <v>2.0618556701030927E-2</v>
      </c>
      <c r="L460" s="194">
        <f>L459/D459</f>
        <v>0.11683848797250859</v>
      </c>
      <c r="M460" s="147">
        <f>M459/D459</f>
        <v>0.71134020618556704</v>
      </c>
      <c r="N460" s="147">
        <f>N459/D459</f>
        <v>0.15120274914089346</v>
      </c>
      <c r="O460" s="115">
        <f t="shared" si="2038"/>
        <v>1</v>
      </c>
      <c r="P460" s="118"/>
      <c r="Q460" s="142">
        <f t="shared" ref="Q460:Q461" si="2042">1-O460</f>
        <v>0</v>
      </c>
      <c r="R460" s="142"/>
      <c r="T460" s="116"/>
      <c r="X460" s="170"/>
      <c r="Y460" s="170">
        <f t="shared" si="2041"/>
        <v>0</v>
      </c>
      <c r="Z460" s="170">
        <f>Z453-F421</f>
        <v>0</v>
      </c>
      <c r="AA460" s="170">
        <f t="shared" si="2041"/>
        <v>0</v>
      </c>
      <c r="AB460" s="170">
        <f t="shared" si="2041"/>
        <v>0</v>
      </c>
      <c r="AC460" s="170">
        <f t="shared" si="2041"/>
        <v>0</v>
      </c>
      <c r="AD460" s="170">
        <f t="shared" si="2041"/>
        <v>0</v>
      </c>
      <c r="AE460" s="170">
        <f t="shared" si="2041"/>
        <v>0</v>
      </c>
      <c r="AF460" s="170">
        <f t="shared" si="2041"/>
        <v>0</v>
      </c>
      <c r="AG460" s="170">
        <f t="shared" si="2041"/>
        <v>0</v>
      </c>
      <c r="AH460" s="170">
        <f t="shared" si="2041"/>
        <v>0</v>
      </c>
    </row>
    <row r="461" spans="2:34" ht="17.25" customHeight="1" x14ac:dyDescent="0.2">
      <c r="B461" s="66"/>
      <c r="C461" s="173"/>
      <c r="D461" s="174"/>
      <c r="E461" s="216"/>
      <c r="F461" s="222">
        <f>F459/D459</f>
        <v>0</v>
      </c>
      <c r="G461" s="222">
        <f>G459/E459</f>
        <v>0.72499999999999998</v>
      </c>
      <c r="H461" s="222">
        <f>H459/E459</f>
        <v>7.4999999999999997E-2</v>
      </c>
      <c r="I461" s="222">
        <f>I459/E459</f>
        <v>0</v>
      </c>
      <c r="J461" s="223">
        <f>J459/E459</f>
        <v>0.05</v>
      </c>
      <c r="K461" s="224">
        <f>K459/E459</f>
        <v>0.15</v>
      </c>
      <c r="L461" s="225">
        <f>L459/E459</f>
        <v>0.85</v>
      </c>
      <c r="M461" s="163"/>
      <c r="N461" s="163"/>
      <c r="O461" s="115">
        <f t="shared" ref="O461" si="2043">SUM(F461:K461)</f>
        <v>1</v>
      </c>
      <c r="P461" s="115"/>
      <c r="Q461" s="142">
        <f t="shared" si="2042"/>
        <v>0</v>
      </c>
      <c r="R461" s="142"/>
      <c r="T461" s="116"/>
      <c r="X461" s="170"/>
      <c r="Y461" s="170"/>
      <c r="Z461" s="170">
        <f>Z454-F422</f>
        <v>0</v>
      </c>
      <c r="AA461" s="170">
        <f t="shared" si="2041"/>
        <v>0</v>
      </c>
      <c r="AB461" s="170">
        <f t="shared" si="2041"/>
        <v>0</v>
      </c>
      <c r="AC461" s="170">
        <f t="shared" si="2041"/>
        <v>0</v>
      </c>
      <c r="AD461" s="170">
        <f t="shared" si="2041"/>
        <v>0</v>
      </c>
      <c r="AE461" s="170">
        <f t="shared" si="2041"/>
        <v>0</v>
      </c>
      <c r="AF461" s="170">
        <f t="shared" si="2041"/>
        <v>0</v>
      </c>
      <c r="AG461" s="170"/>
      <c r="AH461" s="170"/>
    </row>
    <row r="462" spans="2:34" ht="17.25" customHeight="1" x14ac:dyDescent="0.2">
      <c r="B462" s="66"/>
      <c r="C462" s="175" t="s">
        <v>250</v>
      </c>
      <c r="D462" s="176">
        <f>SUM(D447:D456)</f>
        <v>150</v>
      </c>
      <c r="E462" s="138">
        <f>E447+E450+E453+E456</f>
        <v>29</v>
      </c>
      <c r="F462" s="139">
        <f t="shared" ref="F462:N462" si="2044">F447+F450+F453+F456</f>
        <v>0</v>
      </c>
      <c r="G462" s="139">
        <f t="shared" si="2044"/>
        <v>22</v>
      </c>
      <c r="H462" s="139">
        <f t="shared" si="2044"/>
        <v>3</v>
      </c>
      <c r="I462" s="139">
        <f t="shared" si="2044"/>
        <v>0</v>
      </c>
      <c r="J462" s="38">
        <f t="shared" si="2044"/>
        <v>0</v>
      </c>
      <c r="K462" s="191">
        <f t="shared" si="2044"/>
        <v>4</v>
      </c>
      <c r="L462" s="192">
        <f>L447+L450+L453+L456</f>
        <v>25</v>
      </c>
      <c r="M462" s="141">
        <f t="shared" si="2044"/>
        <v>103</v>
      </c>
      <c r="N462" s="141">
        <f t="shared" si="2044"/>
        <v>18</v>
      </c>
      <c r="O462" s="118">
        <f t="shared" ref="O462:O463" si="2045">E462+M462+N462</f>
        <v>150</v>
      </c>
      <c r="P462" s="118">
        <f t="shared" ref="P462" si="2046">SUM(F462:K462)</f>
        <v>29</v>
      </c>
      <c r="Q462" s="142">
        <f t="shared" ref="Q462:R462" si="2047">O462-D462</f>
        <v>0</v>
      </c>
      <c r="R462" s="142">
        <f t="shared" si="2047"/>
        <v>0</v>
      </c>
      <c r="T462" s="116"/>
      <c r="X462" s="170"/>
      <c r="Y462" s="170"/>
      <c r="Z462" s="170"/>
      <c r="AA462" s="170"/>
      <c r="AB462" s="170"/>
      <c r="AC462" s="170"/>
      <c r="AD462" s="170"/>
      <c r="AE462" s="170"/>
      <c r="AF462" s="170"/>
      <c r="AG462" s="170"/>
      <c r="AH462" s="170"/>
    </row>
    <row r="463" spans="2:34" ht="17.25" customHeight="1" x14ac:dyDescent="0.2">
      <c r="B463" s="66"/>
      <c r="C463" s="171" t="s">
        <v>252</v>
      </c>
      <c r="D463" s="177"/>
      <c r="E463" s="208">
        <f>E462/D462</f>
        <v>0.19333333333333333</v>
      </c>
      <c r="F463" s="209">
        <f>F462/D462</f>
        <v>0</v>
      </c>
      <c r="G463" s="209">
        <f>G462/D462</f>
        <v>0.14666666666666667</v>
      </c>
      <c r="H463" s="209">
        <f>H462/D462</f>
        <v>0.02</v>
      </c>
      <c r="I463" s="144">
        <f>I462/D462</f>
        <v>0</v>
      </c>
      <c r="J463" s="145">
        <f>J462/D462</f>
        <v>0</v>
      </c>
      <c r="K463" s="193">
        <f>K462/D462</f>
        <v>2.6666666666666668E-2</v>
      </c>
      <c r="L463" s="194">
        <f>L462/D462</f>
        <v>0.16666666666666666</v>
      </c>
      <c r="M463" s="147">
        <f>M462/D462</f>
        <v>0.68666666666666665</v>
      </c>
      <c r="N463" s="147">
        <f>N462/D462</f>
        <v>0.12</v>
      </c>
      <c r="O463" s="115">
        <f t="shared" si="2045"/>
        <v>1</v>
      </c>
      <c r="P463" s="118"/>
      <c r="Q463" s="142">
        <f t="shared" ref="Q463:Q464" si="2048">1-O463</f>
        <v>0</v>
      </c>
      <c r="R463" s="142"/>
      <c r="T463" s="116"/>
      <c r="X463" s="170">
        <f>X456-X452</f>
        <v>0</v>
      </c>
      <c r="Y463" s="170">
        <f t="shared" ref="Y463:AH463" si="2049">Y456-Y452</f>
        <v>0</v>
      </c>
      <c r="Z463" s="170">
        <f t="shared" si="2049"/>
        <v>0</v>
      </c>
      <c r="AA463" s="170">
        <f t="shared" si="2049"/>
        <v>0</v>
      </c>
      <c r="AB463" s="170">
        <f t="shared" si="2049"/>
        <v>0</v>
      </c>
      <c r="AC463" s="170">
        <f t="shared" si="2049"/>
        <v>0</v>
      </c>
      <c r="AD463" s="170">
        <f t="shared" si="2049"/>
        <v>0</v>
      </c>
      <c r="AE463" s="170">
        <f t="shared" si="2049"/>
        <v>0</v>
      </c>
      <c r="AF463" s="170">
        <f t="shared" si="2049"/>
        <v>0</v>
      </c>
      <c r="AG463" s="170">
        <f t="shared" si="2049"/>
        <v>0</v>
      </c>
      <c r="AH463" s="170">
        <f t="shared" si="2049"/>
        <v>0</v>
      </c>
    </row>
    <row r="464" spans="2:34" ht="17.25" customHeight="1" thickBot="1" x14ac:dyDescent="0.25">
      <c r="B464" s="100"/>
      <c r="C464" s="173"/>
      <c r="D464" s="174"/>
      <c r="E464" s="226"/>
      <c r="F464" s="227">
        <f>F462/D462</f>
        <v>0</v>
      </c>
      <c r="G464" s="227">
        <f>G462/E462</f>
        <v>0.75862068965517238</v>
      </c>
      <c r="H464" s="227">
        <f>H462/E462</f>
        <v>0.10344827586206896</v>
      </c>
      <c r="I464" s="227">
        <f>I462/E462</f>
        <v>0</v>
      </c>
      <c r="J464" s="228">
        <f>J462/E462</f>
        <v>0</v>
      </c>
      <c r="K464" s="229">
        <f>K462/E462</f>
        <v>0.13793103448275862</v>
      </c>
      <c r="L464" s="230">
        <f>L462/E462</f>
        <v>0.86206896551724133</v>
      </c>
      <c r="M464" s="182"/>
      <c r="N464" s="182"/>
      <c r="O464" s="115">
        <f t="shared" ref="O464" si="2050">SUM(F464:K464)</f>
        <v>1</v>
      </c>
      <c r="P464" s="115"/>
      <c r="Q464" s="142">
        <f t="shared" si="2048"/>
        <v>0</v>
      </c>
      <c r="R464" s="142"/>
      <c r="T464" s="116"/>
      <c r="X464" s="170">
        <f>X457-X452</f>
        <v>0</v>
      </c>
      <c r="Y464" s="170">
        <f t="shared" ref="Y464:AH464" si="2051">Y457-Y452</f>
        <v>0</v>
      </c>
      <c r="Z464" s="170">
        <f t="shared" si="2051"/>
        <v>0</v>
      </c>
      <c r="AA464" s="170">
        <f t="shared" si="2051"/>
        <v>0</v>
      </c>
      <c r="AB464" s="170">
        <f t="shared" si="2051"/>
        <v>0</v>
      </c>
      <c r="AC464" s="170">
        <f t="shared" si="2051"/>
        <v>0</v>
      </c>
      <c r="AD464" s="170">
        <f t="shared" si="2051"/>
        <v>0</v>
      </c>
      <c r="AE464" s="170">
        <f t="shared" si="2051"/>
        <v>0</v>
      </c>
      <c r="AF464" s="170">
        <f t="shared" si="2051"/>
        <v>0</v>
      </c>
      <c r="AG464" s="170">
        <f t="shared" si="2051"/>
        <v>0</v>
      </c>
      <c r="AH464" s="170">
        <f t="shared" si="2051"/>
        <v>0</v>
      </c>
    </row>
    <row r="465" spans="1:18" x14ac:dyDescent="0.2">
      <c r="B465" s="183"/>
      <c r="C465" s="106"/>
      <c r="D465" s="107"/>
      <c r="E465" s="184"/>
      <c r="F465" s="231"/>
      <c r="G465" s="231"/>
      <c r="H465" s="231"/>
      <c r="I465" s="232"/>
      <c r="J465" s="232"/>
      <c r="K465" s="232"/>
      <c r="L465" s="232"/>
      <c r="M465" s="232"/>
      <c r="N465" s="232"/>
      <c r="O465" s="115"/>
      <c r="P465" s="118"/>
      <c r="Q465" s="142"/>
      <c r="R465" s="142"/>
    </row>
    <row r="466" spans="1:18" x14ac:dyDescent="0.2">
      <c r="B466" s="113"/>
    </row>
    <row r="467" spans="1:18" x14ac:dyDescent="0.2">
      <c r="A467" s="116"/>
      <c r="B467" s="113"/>
      <c r="I467" s="119"/>
    </row>
    <row r="468" spans="1:18" x14ac:dyDescent="0.2">
      <c r="A468" s="116"/>
      <c r="B468" s="113"/>
      <c r="I468" s="119"/>
    </row>
    <row r="469" spans="1:18" x14ac:dyDescent="0.2">
      <c r="A469" s="116"/>
      <c r="B469" s="113"/>
      <c r="I469" s="233"/>
    </row>
    <row r="470" spans="1:18" x14ac:dyDescent="0.2">
      <c r="A470" s="116"/>
      <c r="B470" s="113"/>
      <c r="I470" s="119"/>
    </row>
    <row r="471" spans="1:18" x14ac:dyDescent="0.2">
      <c r="F471" s="120"/>
      <c r="G471" s="120"/>
      <c r="H471" s="120"/>
      <c r="I471" s="120"/>
      <c r="J471" s="120"/>
      <c r="K471" s="120"/>
      <c r="M471" s="107"/>
      <c r="N471" s="107"/>
    </row>
  </sheetData>
  <mergeCells count="216">
    <mergeCell ref="B441:B464"/>
    <mergeCell ref="C441:C443"/>
    <mergeCell ref="C444:C446"/>
    <mergeCell ref="C447:C449"/>
    <mergeCell ref="C450:C452"/>
    <mergeCell ref="C453:C455"/>
    <mergeCell ref="C456:C458"/>
    <mergeCell ref="K417:K419"/>
    <mergeCell ref="L418:L419"/>
    <mergeCell ref="B420:C422"/>
    <mergeCell ref="B423:B440"/>
    <mergeCell ref="C423:C425"/>
    <mergeCell ref="C426:C428"/>
    <mergeCell ref="C429:C431"/>
    <mergeCell ref="C432:C434"/>
    <mergeCell ref="C435:C437"/>
    <mergeCell ref="C438:C440"/>
    <mergeCell ref="B415:C419"/>
    <mergeCell ref="D415:D419"/>
    <mergeCell ref="E415:E419"/>
    <mergeCell ref="M415:M419"/>
    <mergeCell ref="N415:N419"/>
    <mergeCell ref="F417:F419"/>
    <mergeCell ref="G417:G419"/>
    <mergeCell ref="H417:H419"/>
    <mergeCell ref="I417:I419"/>
    <mergeCell ref="J417:J419"/>
    <mergeCell ref="B383:B406"/>
    <mergeCell ref="C383:C385"/>
    <mergeCell ref="C386:C388"/>
    <mergeCell ref="C389:C391"/>
    <mergeCell ref="C392:C394"/>
    <mergeCell ref="C395:C397"/>
    <mergeCell ref="C398:C400"/>
    <mergeCell ref="K359:K361"/>
    <mergeCell ref="L360:L361"/>
    <mergeCell ref="B362:C364"/>
    <mergeCell ref="B365:B382"/>
    <mergeCell ref="C365:C367"/>
    <mergeCell ref="C368:C370"/>
    <mergeCell ref="C371:C373"/>
    <mergeCell ref="C374:C376"/>
    <mergeCell ref="C377:C379"/>
    <mergeCell ref="C380:C382"/>
    <mergeCell ref="B357:C361"/>
    <mergeCell ref="D357:D361"/>
    <mergeCell ref="E357:E361"/>
    <mergeCell ref="M357:M361"/>
    <mergeCell ref="N357:N361"/>
    <mergeCell ref="F359:F361"/>
    <mergeCell ref="G359:G361"/>
    <mergeCell ref="H359:H361"/>
    <mergeCell ref="I359:I361"/>
    <mergeCell ref="J359:J361"/>
    <mergeCell ref="B325:B348"/>
    <mergeCell ref="C325:C327"/>
    <mergeCell ref="C328:C330"/>
    <mergeCell ref="C331:C333"/>
    <mergeCell ref="C334:C336"/>
    <mergeCell ref="C337:C339"/>
    <mergeCell ref="C340:C342"/>
    <mergeCell ref="K301:K303"/>
    <mergeCell ref="L302:L303"/>
    <mergeCell ref="B304:C306"/>
    <mergeCell ref="B307:B324"/>
    <mergeCell ref="C307:C309"/>
    <mergeCell ref="C310:C312"/>
    <mergeCell ref="C313:C315"/>
    <mergeCell ref="C316:C318"/>
    <mergeCell ref="C319:C321"/>
    <mergeCell ref="C322:C324"/>
    <mergeCell ref="B299:C303"/>
    <mergeCell ref="D299:D303"/>
    <mergeCell ref="E299:E303"/>
    <mergeCell ref="M299:M303"/>
    <mergeCell ref="N299:N303"/>
    <mergeCell ref="F301:F303"/>
    <mergeCell ref="G301:G303"/>
    <mergeCell ref="H301:H303"/>
    <mergeCell ref="I301:I303"/>
    <mergeCell ref="J301:J303"/>
    <mergeCell ref="B267:B290"/>
    <mergeCell ref="C267:C269"/>
    <mergeCell ref="C270:C272"/>
    <mergeCell ref="C273:C275"/>
    <mergeCell ref="C276:C278"/>
    <mergeCell ref="C279:C281"/>
    <mergeCell ref="C282:C284"/>
    <mergeCell ref="K243:K245"/>
    <mergeCell ref="L244:L245"/>
    <mergeCell ref="B246:C248"/>
    <mergeCell ref="B249:B266"/>
    <mergeCell ref="C249:C251"/>
    <mergeCell ref="C252:C254"/>
    <mergeCell ref="C255:C257"/>
    <mergeCell ref="C258:C260"/>
    <mergeCell ref="C261:C263"/>
    <mergeCell ref="C264:C266"/>
    <mergeCell ref="B241:C245"/>
    <mergeCell ref="D241:D245"/>
    <mergeCell ref="E241:E245"/>
    <mergeCell ref="M241:M245"/>
    <mergeCell ref="N241:N245"/>
    <mergeCell ref="F243:F245"/>
    <mergeCell ref="G243:G245"/>
    <mergeCell ref="H243:H245"/>
    <mergeCell ref="I243:I245"/>
    <mergeCell ref="J243:J245"/>
    <mergeCell ref="B209:B232"/>
    <mergeCell ref="C209:C211"/>
    <mergeCell ref="C212:C214"/>
    <mergeCell ref="C215:C217"/>
    <mergeCell ref="C218:C220"/>
    <mergeCell ref="C221:C223"/>
    <mergeCell ref="C224:C226"/>
    <mergeCell ref="K185:K187"/>
    <mergeCell ref="L186:L187"/>
    <mergeCell ref="B188:C190"/>
    <mergeCell ref="B191:B208"/>
    <mergeCell ref="C191:C193"/>
    <mergeCell ref="C194:C196"/>
    <mergeCell ref="C197:C199"/>
    <mergeCell ref="C200:C202"/>
    <mergeCell ref="C203:C205"/>
    <mergeCell ref="C206:C208"/>
    <mergeCell ref="B183:C187"/>
    <mergeCell ref="D183:D187"/>
    <mergeCell ref="E183:E187"/>
    <mergeCell ref="M183:M187"/>
    <mergeCell ref="N183:N187"/>
    <mergeCell ref="F185:F187"/>
    <mergeCell ref="G185:G187"/>
    <mergeCell ref="H185:H187"/>
    <mergeCell ref="I185:I187"/>
    <mergeCell ref="J185:J187"/>
    <mergeCell ref="B151:B174"/>
    <mergeCell ref="C151:C153"/>
    <mergeCell ref="C154:C156"/>
    <mergeCell ref="C157:C159"/>
    <mergeCell ref="C160:C162"/>
    <mergeCell ref="C163:C165"/>
    <mergeCell ref="C166:C168"/>
    <mergeCell ref="K127:K129"/>
    <mergeCell ref="L128:L129"/>
    <mergeCell ref="B130:C132"/>
    <mergeCell ref="B133:B150"/>
    <mergeCell ref="C133:C135"/>
    <mergeCell ref="C136:C138"/>
    <mergeCell ref="C139:C141"/>
    <mergeCell ref="C142:C144"/>
    <mergeCell ref="C145:C147"/>
    <mergeCell ref="C148:C150"/>
    <mergeCell ref="B125:C129"/>
    <mergeCell ref="D125:D129"/>
    <mergeCell ref="E125:E129"/>
    <mergeCell ref="M125:M129"/>
    <mergeCell ref="N125:N129"/>
    <mergeCell ref="F127:F129"/>
    <mergeCell ref="G127:G129"/>
    <mergeCell ref="H127:H129"/>
    <mergeCell ref="I127:I129"/>
    <mergeCell ref="J127:J129"/>
    <mergeCell ref="B93:B116"/>
    <mergeCell ref="C93:C95"/>
    <mergeCell ref="C96:C98"/>
    <mergeCell ref="C99:C101"/>
    <mergeCell ref="C102:C104"/>
    <mergeCell ref="C105:C107"/>
    <mergeCell ref="C108:C110"/>
    <mergeCell ref="K69:K71"/>
    <mergeCell ref="L70:L71"/>
    <mergeCell ref="B72:C74"/>
    <mergeCell ref="B75:B92"/>
    <mergeCell ref="C75:C77"/>
    <mergeCell ref="C78:C80"/>
    <mergeCell ref="C81:C83"/>
    <mergeCell ref="C84:C86"/>
    <mergeCell ref="C87:C89"/>
    <mergeCell ref="C90:C92"/>
    <mergeCell ref="B67:C71"/>
    <mergeCell ref="D67:D71"/>
    <mergeCell ref="E67:E71"/>
    <mergeCell ref="M67:M71"/>
    <mergeCell ref="N67:N71"/>
    <mergeCell ref="F69:F71"/>
    <mergeCell ref="G69:G71"/>
    <mergeCell ref="H69:H71"/>
    <mergeCell ref="I69:I71"/>
    <mergeCell ref="J69:J71"/>
    <mergeCell ref="B35:B58"/>
    <mergeCell ref="C35:C37"/>
    <mergeCell ref="C38:C40"/>
    <mergeCell ref="C41:C43"/>
    <mergeCell ref="C44:C46"/>
    <mergeCell ref="C47:C49"/>
    <mergeCell ref="C50:C52"/>
    <mergeCell ref="K11:K13"/>
    <mergeCell ref="L12:L13"/>
    <mergeCell ref="B14:C16"/>
    <mergeCell ref="B17:B34"/>
    <mergeCell ref="C17:C19"/>
    <mergeCell ref="C20:C22"/>
    <mergeCell ref="C23:C25"/>
    <mergeCell ref="C26:C28"/>
    <mergeCell ref="C29:C31"/>
    <mergeCell ref="C32:C34"/>
    <mergeCell ref="B9:C13"/>
    <mergeCell ref="D9:D13"/>
    <mergeCell ref="E9:E13"/>
    <mergeCell ref="M9:M13"/>
    <mergeCell ref="N9:N13"/>
    <mergeCell ref="F11:F13"/>
    <mergeCell ref="G11:G13"/>
    <mergeCell ref="H11:H13"/>
    <mergeCell ref="I11:I13"/>
    <mergeCell ref="J11:J13"/>
  </mergeCells>
  <phoneticPr fontId="3"/>
  <pageMargins left="0.84" right="0.52" top="0.61" bottom="0.67" header="0.43" footer="0.2"/>
  <pageSetup paperSize="9" scale="79" firstPageNumber="46" orientation="portrait" r:id="rId1"/>
  <headerFooter alignWithMargins="0"/>
  <rowBreaks count="7" manualBreakCount="7">
    <brk id="59" max="16383" man="1"/>
    <brk id="117" max="16383" man="1"/>
    <brk id="175" max="16383" man="1"/>
    <brk id="233" max="16383" man="1"/>
    <brk id="291" max="16383" man="1"/>
    <brk id="349" max="16383" man="1"/>
    <brk id="4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82B4-7C19-4DDE-BEDB-08BCAE3756D2}">
  <sheetPr>
    <tabColor rgb="FF00B0F0"/>
    <pageSetUpPr fitToPage="1"/>
  </sheetPr>
  <dimension ref="B2:AJ65"/>
  <sheetViews>
    <sheetView view="pageBreakPreview" zoomScaleNormal="100" zoomScaleSheetLayoutView="100" workbookViewId="0">
      <pane xSplit="3" ySplit="9" topLeftCell="D10" activePane="bottomRight" state="frozen"/>
      <selection pane="topRight"/>
      <selection pane="bottomLeft"/>
      <selection pane="bottomRight"/>
    </sheetView>
  </sheetViews>
  <sheetFormatPr defaultColWidth="9" defaultRowHeight="13.2" x14ac:dyDescent="0.2"/>
  <cols>
    <col min="1" max="2" width="4.6640625" style="9" customWidth="1"/>
    <col min="3" max="3" width="19.33203125" style="9" customWidth="1"/>
    <col min="4" max="10" width="8.6640625" style="9" customWidth="1"/>
    <col min="11" max="11" width="8.6640625" style="11" customWidth="1"/>
    <col min="12" max="16" width="8.6640625" style="9" customWidth="1"/>
    <col min="17" max="22" width="8.6640625" style="11" customWidth="1"/>
    <col min="23" max="23" width="8.6640625" style="9" customWidth="1"/>
    <col min="24" max="24" width="8" style="11" customWidth="1"/>
    <col min="25" max="25" width="7.6640625" style="9" customWidth="1"/>
    <col min="26" max="26" width="6.33203125" style="9" customWidth="1"/>
    <col min="27" max="27" width="7.88671875" style="9" customWidth="1"/>
    <col min="28" max="30" width="6.33203125" style="9" customWidth="1"/>
    <col min="31" max="36" width="6.109375" style="9" customWidth="1"/>
    <col min="37" max="52" width="8.6640625" style="9" customWidth="1"/>
    <col min="53" max="72" width="4.6640625" style="9" customWidth="1"/>
    <col min="73" max="16384" width="9" style="9"/>
  </cols>
  <sheetData>
    <row r="2" spans="2:36" ht="14.4" x14ac:dyDescent="0.2">
      <c r="B2" s="8" t="s">
        <v>267</v>
      </c>
    </row>
    <row r="4" spans="2:36" ht="13.8" thickBot="1" x14ac:dyDescent="0.25">
      <c r="W4" s="12" t="s">
        <v>268</v>
      </c>
    </row>
    <row r="5" spans="2:36" ht="21.6" customHeight="1" x14ac:dyDescent="0.2">
      <c r="B5" s="234"/>
      <c r="C5" s="235"/>
      <c r="D5" s="75" t="s">
        <v>269</v>
      </c>
      <c r="E5" s="121" t="s">
        <v>270</v>
      </c>
      <c r="F5" s="236" t="s">
        <v>271</v>
      </c>
      <c r="G5" s="237"/>
      <c r="H5" s="237"/>
      <c r="I5" s="237"/>
      <c r="J5" s="237"/>
      <c r="K5" s="238"/>
      <c r="L5" s="236" t="s">
        <v>272</v>
      </c>
      <c r="M5" s="237"/>
      <c r="N5" s="237"/>
      <c r="O5" s="237"/>
      <c r="P5" s="237"/>
      <c r="Q5" s="238"/>
      <c r="R5" s="236" t="s">
        <v>273</v>
      </c>
      <c r="S5" s="237"/>
      <c r="T5" s="237"/>
      <c r="U5" s="237"/>
      <c r="V5" s="237"/>
      <c r="W5" s="238"/>
    </row>
    <row r="6" spans="2:36" s="249" customFormat="1" ht="21.6" customHeight="1" x14ac:dyDescent="0.2">
      <c r="B6" s="239"/>
      <c r="C6" s="240"/>
      <c r="D6" s="67"/>
      <c r="E6" s="126"/>
      <c r="F6" s="241" t="s">
        <v>274</v>
      </c>
      <c r="G6" s="242"/>
      <c r="H6" s="243"/>
      <c r="I6" s="244" t="s">
        <v>275</v>
      </c>
      <c r="J6" s="244"/>
      <c r="K6" s="245"/>
      <c r="L6" s="241" t="s">
        <v>274</v>
      </c>
      <c r="M6" s="242"/>
      <c r="N6" s="243"/>
      <c r="O6" s="244" t="s">
        <v>275</v>
      </c>
      <c r="P6" s="244"/>
      <c r="Q6" s="245"/>
      <c r="R6" s="246" t="s">
        <v>274</v>
      </c>
      <c r="S6" s="247"/>
      <c r="T6" s="248"/>
      <c r="U6" s="244" t="s">
        <v>275</v>
      </c>
      <c r="V6" s="244"/>
      <c r="W6" s="245"/>
      <c r="AB6" s="249" t="s">
        <v>276</v>
      </c>
    </row>
    <row r="7" spans="2:36" ht="21.6" customHeight="1" x14ac:dyDescent="0.2">
      <c r="B7" s="250"/>
      <c r="C7" s="251"/>
      <c r="D7" s="69"/>
      <c r="E7" s="134"/>
      <c r="F7" s="252" t="s">
        <v>277</v>
      </c>
      <c r="G7" s="253" t="s">
        <v>278</v>
      </c>
      <c r="H7" s="254" t="s">
        <v>198</v>
      </c>
      <c r="I7" s="255" t="s">
        <v>279</v>
      </c>
      <c r="J7" s="255" t="s">
        <v>280</v>
      </c>
      <c r="K7" s="256" t="s">
        <v>281</v>
      </c>
      <c r="L7" s="257" t="s">
        <v>277</v>
      </c>
      <c r="M7" s="253" t="s">
        <v>278</v>
      </c>
      <c r="N7" s="254" t="s">
        <v>198</v>
      </c>
      <c r="O7" s="255" t="s">
        <v>279</v>
      </c>
      <c r="P7" s="255" t="s">
        <v>280</v>
      </c>
      <c r="Q7" s="256" t="s">
        <v>281</v>
      </c>
      <c r="R7" s="257" t="s">
        <v>277</v>
      </c>
      <c r="S7" s="253" t="s">
        <v>278</v>
      </c>
      <c r="T7" s="254" t="s">
        <v>198</v>
      </c>
      <c r="U7" s="255" t="s">
        <v>279</v>
      </c>
      <c r="V7" s="255" t="s">
        <v>280</v>
      </c>
      <c r="W7" s="256" t="s">
        <v>281</v>
      </c>
      <c r="X7" s="9"/>
      <c r="Y7" s="9" t="s">
        <v>277</v>
      </c>
      <c r="Z7" s="9" t="s">
        <v>278</v>
      </c>
      <c r="AA7" s="9" t="s">
        <v>282</v>
      </c>
      <c r="AB7" s="9" t="s">
        <v>277</v>
      </c>
      <c r="AC7" s="9" t="s">
        <v>278</v>
      </c>
      <c r="AD7" s="9" t="s">
        <v>282</v>
      </c>
      <c r="AE7" s="35" t="s">
        <v>197</v>
      </c>
    </row>
    <row r="8" spans="2:36" ht="21.6" customHeight="1" x14ac:dyDescent="0.2">
      <c r="B8" s="36" t="s">
        <v>243</v>
      </c>
      <c r="C8" s="37"/>
      <c r="D8" s="258">
        <f>SUM(D10:D21)</f>
        <v>404</v>
      </c>
      <c r="E8" s="259">
        <f>SUM(E10:E21)</f>
        <v>303</v>
      </c>
      <c r="F8" s="260">
        <f t="shared" ref="F8:W8" si="0">F10+F12+F14+F16+F18+F20</f>
        <v>31031</v>
      </c>
      <c r="G8" s="261">
        <f t="shared" si="0"/>
        <v>8051</v>
      </c>
      <c r="H8" s="261">
        <f t="shared" si="0"/>
        <v>39082</v>
      </c>
      <c r="I8" s="262">
        <f t="shared" si="0"/>
        <v>488</v>
      </c>
      <c r="J8" s="262">
        <f t="shared" si="0"/>
        <v>38</v>
      </c>
      <c r="K8" s="263">
        <f t="shared" si="0"/>
        <v>526</v>
      </c>
      <c r="L8" s="264">
        <f>SUM(L10:L21)</f>
        <v>19757</v>
      </c>
      <c r="M8" s="265">
        <f t="shared" ref="M8" si="1">SUM(M10:M21)</f>
        <v>2841</v>
      </c>
      <c r="N8" s="261">
        <f>SUM(N10:N21)</f>
        <v>22598</v>
      </c>
      <c r="O8" s="262">
        <f t="shared" si="0"/>
        <v>13</v>
      </c>
      <c r="P8" s="262">
        <f t="shared" si="0"/>
        <v>3</v>
      </c>
      <c r="Q8" s="263">
        <f t="shared" si="0"/>
        <v>16</v>
      </c>
      <c r="R8" s="264">
        <f>SUM(R10:R21)</f>
        <v>11274</v>
      </c>
      <c r="S8" s="265">
        <f t="shared" ref="S8" si="2">SUM(S10:S21)</f>
        <v>5210</v>
      </c>
      <c r="T8" s="261">
        <f>SUM(T10:T21)</f>
        <v>16484</v>
      </c>
      <c r="U8" s="262">
        <f t="shared" si="0"/>
        <v>475</v>
      </c>
      <c r="V8" s="262">
        <f t="shared" si="0"/>
        <v>35</v>
      </c>
      <c r="W8" s="263">
        <f t="shared" si="0"/>
        <v>510</v>
      </c>
      <c r="X8" s="9"/>
      <c r="Y8" s="112">
        <f>L8+R8</f>
        <v>31031</v>
      </c>
      <c r="Z8" s="112">
        <f>M8+S8</f>
        <v>8051</v>
      </c>
      <c r="AA8" s="112">
        <f t="shared" ref="AA8" si="3">N8+T8</f>
        <v>39082</v>
      </c>
      <c r="AB8" s="112">
        <f>O8+U8</f>
        <v>488</v>
      </c>
      <c r="AC8" s="112">
        <f t="shared" ref="AC8:AD8" si="4">P8+V8</f>
        <v>38</v>
      </c>
      <c r="AD8" s="112">
        <f t="shared" si="4"/>
        <v>526</v>
      </c>
      <c r="AE8" s="266">
        <f>Y8-F8</f>
        <v>0</v>
      </c>
      <c r="AF8" s="266">
        <f t="shared" ref="AF8:AG8" si="5">Z8-G8</f>
        <v>0</v>
      </c>
      <c r="AG8" s="266">
        <f t="shared" si="5"/>
        <v>0</v>
      </c>
      <c r="AH8" s="266">
        <f>AB8-I8</f>
        <v>0</v>
      </c>
      <c r="AI8" s="266">
        <f t="shared" ref="AI8:AJ8" si="6">AC8-J8</f>
        <v>0</v>
      </c>
      <c r="AJ8" s="266">
        <f t="shared" si="6"/>
        <v>0</v>
      </c>
    </row>
    <row r="9" spans="2:36" ht="21.6" customHeight="1" thickBot="1" x14ac:dyDescent="0.25">
      <c r="B9" s="52"/>
      <c r="C9" s="53"/>
      <c r="D9" s="267"/>
      <c r="E9" s="268"/>
      <c r="F9" s="269"/>
      <c r="G9" s="270"/>
      <c r="H9" s="270"/>
      <c r="I9" s="271">
        <f>I8/F8</f>
        <v>1.5726209274596371E-2</v>
      </c>
      <c r="J9" s="271">
        <f>J8/G8</f>
        <v>4.7199105701155137E-3</v>
      </c>
      <c r="K9" s="272">
        <f>K8/H8</f>
        <v>1.345888132644184E-2</v>
      </c>
      <c r="L9" s="273"/>
      <c r="M9" s="274"/>
      <c r="N9" s="270"/>
      <c r="O9" s="275">
        <f>O8/L8</f>
        <v>6.5799463481297765E-4</v>
      </c>
      <c r="P9" s="275">
        <f>P8/M8</f>
        <v>1.0559662090813093E-3</v>
      </c>
      <c r="Q9" s="276">
        <f>Q8/N8</f>
        <v>7.0802725904947346E-4</v>
      </c>
      <c r="R9" s="273"/>
      <c r="S9" s="274"/>
      <c r="T9" s="270"/>
      <c r="U9" s="275">
        <f>U8/R8</f>
        <v>4.2132339897108392E-2</v>
      </c>
      <c r="V9" s="275">
        <f>V8/S8</f>
        <v>6.7178502879078695E-3</v>
      </c>
      <c r="W9" s="272">
        <f>W8/T8</f>
        <v>3.0939092453288037E-2</v>
      </c>
      <c r="X9" s="9"/>
      <c r="AB9" s="51"/>
      <c r="AC9" s="51"/>
      <c r="AD9" s="51"/>
      <c r="AE9" s="277"/>
      <c r="AF9" s="277"/>
      <c r="AG9" s="277"/>
      <c r="AH9" s="266"/>
      <c r="AI9" s="266"/>
      <c r="AJ9" s="266"/>
    </row>
    <row r="10" spans="2:36" ht="21.6" customHeight="1" thickTop="1" x14ac:dyDescent="0.2">
      <c r="B10" s="59" t="s">
        <v>199</v>
      </c>
      <c r="C10" s="67" t="s">
        <v>244</v>
      </c>
      <c r="D10" s="278">
        <f>[1]表13!E15</f>
        <v>49</v>
      </c>
      <c r="E10" s="279">
        <f>[1]表13!R15</f>
        <v>20</v>
      </c>
      <c r="F10" s="280">
        <f t="shared" ref="F10:K10" si="7">L10+R10</f>
        <v>1007</v>
      </c>
      <c r="G10" s="281">
        <f t="shared" si="7"/>
        <v>45</v>
      </c>
      <c r="H10" s="281">
        <f t="shared" si="7"/>
        <v>1052</v>
      </c>
      <c r="I10" s="282">
        <f t="shared" si="7"/>
        <v>12</v>
      </c>
      <c r="J10" s="282">
        <f t="shared" si="7"/>
        <v>7</v>
      </c>
      <c r="K10" s="283">
        <f t="shared" si="7"/>
        <v>19</v>
      </c>
      <c r="L10" s="284">
        <f>[1]表2!I18</f>
        <v>835</v>
      </c>
      <c r="M10" s="285">
        <f>[1]表2!O18</f>
        <v>21</v>
      </c>
      <c r="N10" s="286">
        <f>L10+M10</f>
        <v>856</v>
      </c>
      <c r="O10" s="282">
        <v>6</v>
      </c>
      <c r="P10" s="282">
        <v>3</v>
      </c>
      <c r="Q10" s="283">
        <f>O10+P10</f>
        <v>9</v>
      </c>
      <c r="R10" s="284">
        <f>[1]表2!J18</f>
        <v>172</v>
      </c>
      <c r="S10" s="285">
        <f>[1]表2!P18</f>
        <v>24</v>
      </c>
      <c r="T10" s="286">
        <f>R10+S10</f>
        <v>196</v>
      </c>
      <c r="U10" s="282">
        <v>6</v>
      </c>
      <c r="V10" s="282">
        <v>4</v>
      </c>
      <c r="W10" s="283">
        <f>U10+V10</f>
        <v>10</v>
      </c>
      <c r="X10" s="9"/>
      <c r="Y10" s="112">
        <f t="shared" ref="Y10:AD10" si="8">L10+R10</f>
        <v>1007</v>
      </c>
      <c r="Z10" s="112">
        <f t="shared" si="8"/>
        <v>45</v>
      </c>
      <c r="AA10" s="112">
        <f t="shared" si="8"/>
        <v>1052</v>
      </c>
      <c r="AB10" s="112">
        <f t="shared" si="8"/>
        <v>12</v>
      </c>
      <c r="AC10" s="112">
        <f t="shared" si="8"/>
        <v>7</v>
      </c>
      <c r="AD10" s="112">
        <f t="shared" si="8"/>
        <v>19</v>
      </c>
      <c r="AE10" s="266">
        <f t="shared" ref="AE10:AJ10" si="9">Y10-F10</f>
        <v>0</v>
      </c>
      <c r="AF10" s="266">
        <f t="shared" si="9"/>
        <v>0</v>
      </c>
      <c r="AG10" s="266">
        <f t="shared" si="9"/>
        <v>0</v>
      </c>
      <c r="AH10" s="266">
        <f t="shared" si="9"/>
        <v>0</v>
      </c>
      <c r="AI10" s="266">
        <f t="shared" si="9"/>
        <v>0</v>
      </c>
      <c r="AJ10" s="266">
        <f t="shared" si="9"/>
        <v>0</v>
      </c>
    </row>
    <row r="11" spans="2:36" ht="21.6" customHeight="1" x14ac:dyDescent="0.2">
      <c r="B11" s="66"/>
      <c r="C11" s="67"/>
      <c r="D11" s="287"/>
      <c r="E11" s="288"/>
      <c r="F11" s="289"/>
      <c r="G11" s="290"/>
      <c r="H11" s="290"/>
      <c r="I11" s="291">
        <f>I10/F10</f>
        <v>1.1916583912611719E-2</v>
      </c>
      <c r="J11" s="291">
        <f>J10/G10</f>
        <v>0.15555555555555556</v>
      </c>
      <c r="K11" s="292">
        <f>K10/H10</f>
        <v>1.8060836501901139E-2</v>
      </c>
      <c r="L11" s="293"/>
      <c r="M11" s="294"/>
      <c r="N11" s="295"/>
      <c r="O11" s="296">
        <f>O10/L10</f>
        <v>7.18562874251497E-3</v>
      </c>
      <c r="P11" s="296">
        <f>P10/M10</f>
        <v>0.14285714285714285</v>
      </c>
      <c r="Q11" s="297">
        <f>Q10/N10</f>
        <v>1.0514018691588784E-2</v>
      </c>
      <c r="R11" s="293"/>
      <c r="S11" s="294"/>
      <c r="T11" s="295"/>
      <c r="U11" s="296">
        <f>U10/R10</f>
        <v>3.4883720930232558E-2</v>
      </c>
      <c r="V11" s="296">
        <f>V10/S10</f>
        <v>0.16666666666666666</v>
      </c>
      <c r="W11" s="292">
        <f>W10/T10</f>
        <v>5.1020408163265307E-2</v>
      </c>
      <c r="X11" s="9"/>
      <c r="AB11" s="51"/>
      <c r="AC11" s="51"/>
      <c r="AD11" s="51"/>
      <c r="AE11" s="277"/>
      <c r="AF11" s="277"/>
      <c r="AG11" s="277"/>
      <c r="AH11" s="266"/>
      <c r="AI11" s="266"/>
      <c r="AJ11" s="266"/>
    </row>
    <row r="12" spans="2:36" ht="21.6" customHeight="1" x14ac:dyDescent="0.2">
      <c r="B12" s="66"/>
      <c r="C12" s="75" t="s">
        <v>245</v>
      </c>
      <c r="D12" s="298">
        <f>[1]表13!E18</f>
        <v>85</v>
      </c>
      <c r="E12" s="299">
        <f>[1]表13!R18</f>
        <v>64</v>
      </c>
      <c r="F12" s="260">
        <f t="shared" ref="F12:K12" si="10">L12+R12</f>
        <v>14482</v>
      </c>
      <c r="G12" s="261">
        <f t="shared" si="10"/>
        <v>2067</v>
      </c>
      <c r="H12" s="261">
        <f t="shared" si="10"/>
        <v>16549</v>
      </c>
      <c r="I12" s="262">
        <f t="shared" si="10"/>
        <v>200</v>
      </c>
      <c r="J12" s="262">
        <f t="shared" si="10"/>
        <v>2</v>
      </c>
      <c r="K12" s="263">
        <f t="shared" si="10"/>
        <v>202</v>
      </c>
      <c r="L12" s="300">
        <f>[1]表2!I21</f>
        <v>11291</v>
      </c>
      <c r="M12" s="301">
        <f>[1]表2!O21</f>
        <v>1092</v>
      </c>
      <c r="N12" s="295">
        <f>L12+M12</f>
        <v>12383</v>
      </c>
      <c r="O12" s="262">
        <v>5</v>
      </c>
      <c r="P12" s="262">
        <v>0</v>
      </c>
      <c r="Q12" s="263">
        <f t="shared" ref="Q12" si="11">O12+P12</f>
        <v>5</v>
      </c>
      <c r="R12" s="300">
        <f>[1]表2!J21</f>
        <v>3191</v>
      </c>
      <c r="S12" s="301">
        <f>[1]表2!P21</f>
        <v>975</v>
      </c>
      <c r="T12" s="295">
        <f>R12+S12</f>
        <v>4166</v>
      </c>
      <c r="U12" s="262">
        <v>195</v>
      </c>
      <c r="V12" s="262">
        <v>2</v>
      </c>
      <c r="W12" s="263">
        <f t="shared" ref="W12" si="12">U12+V12</f>
        <v>197</v>
      </c>
      <c r="X12" s="9"/>
      <c r="Y12" s="112">
        <f t="shared" ref="Y12:AD12" si="13">L12+R12</f>
        <v>14482</v>
      </c>
      <c r="Z12" s="112">
        <f t="shared" si="13"/>
        <v>2067</v>
      </c>
      <c r="AA12" s="112">
        <f t="shared" si="13"/>
        <v>16549</v>
      </c>
      <c r="AB12" s="112">
        <f t="shared" si="13"/>
        <v>200</v>
      </c>
      <c r="AC12" s="112">
        <f t="shared" si="13"/>
        <v>2</v>
      </c>
      <c r="AD12" s="112">
        <f t="shared" si="13"/>
        <v>202</v>
      </c>
      <c r="AE12" s="266">
        <f t="shared" ref="AE12:AJ12" si="14">Y12-F12</f>
        <v>0</v>
      </c>
      <c r="AF12" s="266">
        <f t="shared" si="14"/>
        <v>0</v>
      </c>
      <c r="AG12" s="266">
        <f t="shared" si="14"/>
        <v>0</v>
      </c>
      <c r="AH12" s="266">
        <f t="shared" si="14"/>
        <v>0</v>
      </c>
      <c r="AI12" s="266">
        <f t="shared" si="14"/>
        <v>0</v>
      </c>
      <c r="AJ12" s="266">
        <f t="shared" si="14"/>
        <v>0</v>
      </c>
    </row>
    <row r="13" spans="2:36" ht="21.6" customHeight="1" x14ac:dyDescent="0.2">
      <c r="B13" s="66"/>
      <c r="C13" s="67"/>
      <c r="D13" s="287"/>
      <c r="E13" s="288"/>
      <c r="F13" s="289"/>
      <c r="G13" s="290"/>
      <c r="H13" s="290"/>
      <c r="I13" s="291">
        <f t="shared" ref="I13:K13" si="15">I12/F12</f>
        <v>1.3810247203424941E-2</v>
      </c>
      <c r="J13" s="291">
        <f t="shared" si="15"/>
        <v>9.6758587324625057E-4</v>
      </c>
      <c r="K13" s="292">
        <f t="shared" si="15"/>
        <v>1.2206175599734123E-2</v>
      </c>
      <c r="L13" s="293"/>
      <c r="M13" s="294"/>
      <c r="N13" s="295"/>
      <c r="O13" s="296">
        <f t="shared" ref="O13:Q13" si="16">O12/L12</f>
        <v>4.4283057302276147E-4</v>
      </c>
      <c r="P13" s="296">
        <f t="shared" si="16"/>
        <v>0</v>
      </c>
      <c r="Q13" s="297">
        <f t="shared" si="16"/>
        <v>4.0377937494952759E-4</v>
      </c>
      <c r="R13" s="293"/>
      <c r="S13" s="294"/>
      <c r="T13" s="295"/>
      <c r="U13" s="296">
        <f t="shared" ref="U13:W13" si="17">U12/R12</f>
        <v>6.1109370103415855E-2</v>
      </c>
      <c r="V13" s="296">
        <f t="shared" si="17"/>
        <v>2.0512820512820513E-3</v>
      </c>
      <c r="W13" s="292">
        <f t="shared" si="17"/>
        <v>4.7287566010561687E-2</v>
      </c>
      <c r="X13" s="9"/>
      <c r="AB13" s="51"/>
      <c r="AC13" s="51"/>
      <c r="AD13" s="51"/>
      <c r="AE13" s="277"/>
      <c r="AF13" s="277"/>
      <c r="AG13" s="277"/>
      <c r="AH13" s="266"/>
      <c r="AI13" s="266"/>
      <c r="AJ13" s="266"/>
    </row>
    <row r="14" spans="2:36" ht="21.6" customHeight="1" x14ac:dyDescent="0.2">
      <c r="B14" s="66"/>
      <c r="C14" s="75" t="s">
        <v>202</v>
      </c>
      <c r="D14" s="298">
        <f>[1]表13!E21</f>
        <v>25</v>
      </c>
      <c r="E14" s="299">
        <f>[1]表13!R21</f>
        <v>16</v>
      </c>
      <c r="F14" s="260">
        <f t="shared" ref="F14:K14" si="18">L14+R14</f>
        <v>2215</v>
      </c>
      <c r="G14" s="261">
        <f t="shared" si="18"/>
        <v>162</v>
      </c>
      <c r="H14" s="261">
        <f t="shared" si="18"/>
        <v>2377</v>
      </c>
      <c r="I14" s="262">
        <f t="shared" si="18"/>
        <v>18</v>
      </c>
      <c r="J14" s="262">
        <f t="shared" si="18"/>
        <v>1</v>
      </c>
      <c r="K14" s="263">
        <f t="shared" si="18"/>
        <v>19</v>
      </c>
      <c r="L14" s="300">
        <f>[1]表2!I24</f>
        <v>2038</v>
      </c>
      <c r="M14" s="301">
        <f>[1]表2!O24</f>
        <v>104</v>
      </c>
      <c r="N14" s="295">
        <f t="shared" ref="N14" si="19">L14+M14</f>
        <v>2142</v>
      </c>
      <c r="O14" s="262">
        <v>1</v>
      </c>
      <c r="P14" s="262">
        <v>0</v>
      </c>
      <c r="Q14" s="263">
        <f t="shared" ref="Q14" si="20">O14+P14</f>
        <v>1</v>
      </c>
      <c r="R14" s="300">
        <f>[1]表2!J24</f>
        <v>177</v>
      </c>
      <c r="S14" s="301">
        <f>[1]表2!P24</f>
        <v>58</v>
      </c>
      <c r="T14" s="295">
        <f t="shared" ref="T14" si="21">R14+S14</f>
        <v>235</v>
      </c>
      <c r="U14" s="262">
        <v>17</v>
      </c>
      <c r="V14" s="262">
        <v>1</v>
      </c>
      <c r="W14" s="263">
        <f t="shared" ref="W14" si="22">U14+V14</f>
        <v>18</v>
      </c>
      <c r="X14" s="9"/>
      <c r="Y14" s="112">
        <f t="shared" ref="Y14:AD14" si="23">L14+R14</f>
        <v>2215</v>
      </c>
      <c r="Z14" s="112">
        <f t="shared" si="23"/>
        <v>162</v>
      </c>
      <c r="AA14" s="112">
        <f t="shared" si="23"/>
        <v>2377</v>
      </c>
      <c r="AB14" s="112">
        <f t="shared" si="23"/>
        <v>18</v>
      </c>
      <c r="AC14" s="112">
        <f t="shared" si="23"/>
        <v>1</v>
      </c>
      <c r="AD14" s="112">
        <f t="shared" si="23"/>
        <v>19</v>
      </c>
      <c r="AE14" s="266">
        <f t="shared" ref="AE14:AJ14" si="24">Y14-F14</f>
        <v>0</v>
      </c>
      <c r="AF14" s="266">
        <f t="shared" si="24"/>
        <v>0</v>
      </c>
      <c r="AG14" s="266">
        <f t="shared" si="24"/>
        <v>0</v>
      </c>
      <c r="AH14" s="266">
        <f t="shared" si="24"/>
        <v>0</v>
      </c>
      <c r="AI14" s="266">
        <f t="shared" si="24"/>
        <v>0</v>
      </c>
      <c r="AJ14" s="266">
        <f t="shared" si="24"/>
        <v>0</v>
      </c>
    </row>
    <row r="15" spans="2:36" ht="21.6" customHeight="1" x14ac:dyDescent="0.2">
      <c r="B15" s="66"/>
      <c r="C15" s="69"/>
      <c r="D15" s="287"/>
      <c r="E15" s="288"/>
      <c r="F15" s="289"/>
      <c r="G15" s="290"/>
      <c r="H15" s="290"/>
      <c r="I15" s="291">
        <f t="shared" ref="I15:K15" si="25">I14/F14</f>
        <v>8.1264108352144468E-3</v>
      </c>
      <c r="J15" s="291">
        <f t="shared" si="25"/>
        <v>6.1728395061728392E-3</v>
      </c>
      <c r="K15" s="292">
        <f t="shared" si="25"/>
        <v>7.9932688262515771E-3</v>
      </c>
      <c r="L15" s="293"/>
      <c r="M15" s="294"/>
      <c r="N15" s="295"/>
      <c r="O15" s="296">
        <f t="shared" ref="O15:Q15" si="26">O14/L14</f>
        <v>4.906771344455348E-4</v>
      </c>
      <c r="P15" s="296">
        <f t="shared" si="26"/>
        <v>0</v>
      </c>
      <c r="Q15" s="297">
        <f t="shared" si="26"/>
        <v>4.6685340802987864E-4</v>
      </c>
      <c r="R15" s="293"/>
      <c r="S15" s="294"/>
      <c r="T15" s="295"/>
      <c r="U15" s="296">
        <f t="shared" ref="U15:W15" si="27">U14/R14</f>
        <v>9.6045197740112997E-2</v>
      </c>
      <c r="V15" s="296">
        <f t="shared" si="27"/>
        <v>1.7241379310344827E-2</v>
      </c>
      <c r="W15" s="292">
        <f t="shared" si="27"/>
        <v>7.6595744680851063E-2</v>
      </c>
      <c r="X15" s="9"/>
      <c r="AB15" s="51"/>
      <c r="AC15" s="51"/>
      <c r="AD15" s="51"/>
      <c r="AE15" s="277"/>
      <c r="AF15" s="277"/>
      <c r="AG15" s="277"/>
      <c r="AH15" s="266"/>
      <c r="AI15" s="266"/>
      <c r="AJ15" s="266"/>
    </row>
    <row r="16" spans="2:36" ht="21.6" customHeight="1" x14ac:dyDescent="0.2">
      <c r="B16" s="66"/>
      <c r="C16" s="75" t="s">
        <v>246</v>
      </c>
      <c r="D16" s="298">
        <f>[1]表13!E24</f>
        <v>75</v>
      </c>
      <c r="E16" s="299">
        <f>[1]表13!R24</f>
        <v>54</v>
      </c>
      <c r="F16" s="260">
        <f>L16+R16</f>
        <v>1558</v>
      </c>
      <c r="G16" s="261">
        <f t="shared" ref="G16:K16" si="28">M16+S16</f>
        <v>819</v>
      </c>
      <c r="H16" s="261">
        <f t="shared" si="28"/>
        <v>2377</v>
      </c>
      <c r="I16" s="262">
        <f t="shared" si="28"/>
        <v>16</v>
      </c>
      <c r="J16" s="262">
        <f t="shared" si="28"/>
        <v>1</v>
      </c>
      <c r="K16" s="263">
        <f t="shared" si="28"/>
        <v>17</v>
      </c>
      <c r="L16" s="300">
        <f>[1]表2!I27</f>
        <v>1030</v>
      </c>
      <c r="M16" s="301">
        <f>[1]表2!O27</f>
        <v>255</v>
      </c>
      <c r="N16" s="295">
        <f t="shared" ref="N16" si="29">L16+M16</f>
        <v>1285</v>
      </c>
      <c r="O16" s="262">
        <v>0</v>
      </c>
      <c r="P16" s="262">
        <v>0</v>
      </c>
      <c r="Q16" s="263">
        <f t="shared" ref="Q16" si="30">O16+P16</f>
        <v>0</v>
      </c>
      <c r="R16" s="300">
        <f>[1]表2!J27</f>
        <v>528</v>
      </c>
      <c r="S16" s="301">
        <f>[1]表2!P27</f>
        <v>564</v>
      </c>
      <c r="T16" s="295">
        <f t="shared" ref="T16" si="31">R16+S16</f>
        <v>1092</v>
      </c>
      <c r="U16" s="262">
        <v>16</v>
      </c>
      <c r="V16" s="262">
        <v>1</v>
      </c>
      <c r="W16" s="263">
        <f t="shared" ref="W16" si="32">U16+V16</f>
        <v>17</v>
      </c>
      <c r="X16" s="9"/>
      <c r="Y16" s="112">
        <f t="shared" ref="Y16:AD16" si="33">L16+R16</f>
        <v>1558</v>
      </c>
      <c r="Z16" s="112">
        <f t="shared" si="33"/>
        <v>819</v>
      </c>
      <c r="AA16" s="112">
        <f t="shared" si="33"/>
        <v>2377</v>
      </c>
      <c r="AB16" s="112">
        <f t="shared" si="33"/>
        <v>16</v>
      </c>
      <c r="AC16" s="112">
        <f t="shared" si="33"/>
        <v>1</v>
      </c>
      <c r="AD16" s="112">
        <f t="shared" si="33"/>
        <v>17</v>
      </c>
      <c r="AE16" s="266">
        <f t="shared" ref="AE16:AJ16" si="34">Y16-F16</f>
        <v>0</v>
      </c>
      <c r="AF16" s="266">
        <f t="shared" si="34"/>
        <v>0</v>
      </c>
      <c r="AG16" s="266">
        <f t="shared" si="34"/>
        <v>0</v>
      </c>
      <c r="AH16" s="266">
        <f t="shared" si="34"/>
        <v>0</v>
      </c>
      <c r="AI16" s="266">
        <f t="shared" si="34"/>
        <v>0</v>
      </c>
      <c r="AJ16" s="266">
        <f t="shared" si="34"/>
        <v>0</v>
      </c>
    </row>
    <row r="17" spans="2:36" ht="21.6" customHeight="1" x14ac:dyDescent="0.2">
      <c r="B17" s="66"/>
      <c r="C17" s="67"/>
      <c r="D17" s="287"/>
      <c r="E17" s="288"/>
      <c r="F17" s="289"/>
      <c r="G17" s="290"/>
      <c r="H17" s="290"/>
      <c r="I17" s="291">
        <f t="shared" ref="I17:K17" si="35">I16/F16</f>
        <v>1.0269576379974325E-2</v>
      </c>
      <c r="J17" s="291">
        <f t="shared" si="35"/>
        <v>1.221001221001221E-3</v>
      </c>
      <c r="K17" s="292">
        <f t="shared" si="35"/>
        <v>7.1518721076987797E-3</v>
      </c>
      <c r="L17" s="293"/>
      <c r="M17" s="294"/>
      <c r="N17" s="295"/>
      <c r="O17" s="296">
        <f t="shared" ref="O17:Q17" si="36">O16/L16</f>
        <v>0</v>
      </c>
      <c r="P17" s="296">
        <f t="shared" si="36"/>
        <v>0</v>
      </c>
      <c r="Q17" s="297">
        <f t="shared" si="36"/>
        <v>0</v>
      </c>
      <c r="R17" s="293"/>
      <c r="S17" s="294"/>
      <c r="T17" s="295"/>
      <c r="U17" s="296">
        <f t="shared" ref="U17:W17" si="37">U16/R16</f>
        <v>3.0303030303030304E-2</v>
      </c>
      <c r="V17" s="296">
        <f t="shared" si="37"/>
        <v>1.7730496453900709E-3</v>
      </c>
      <c r="W17" s="292">
        <f t="shared" si="37"/>
        <v>1.5567765567765568E-2</v>
      </c>
      <c r="X17" s="9"/>
      <c r="AB17" s="51"/>
      <c r="AC17" s="51"/>
      <c r="AD17" s="51"/>
      <c r="AE17" s="277"/>
      <c r="AF17" s="277"/>
      <c r="AG17" s="277"/>
      <c r="AH17" s="266"/>
      <c r="AI17" s="266"/>
      <c r="AJ17" s="266"/>
    </row>
    <row r="18" spans="2:36" ht="21.6" customHeight="1" x14ac:dyDescent="0.2">
      <c r="B18" s="66"/>
      <c r="C18" s="75" t="s">
        <v>247</v>
      </c>
      <c r="D18" s="298">
        <f>[1]表13!E27</f>
        <v>8</v>
      </c>
      <c r="E18" s="299">
        <f>[1]表13!R27</f>
        <v>4</v>
      </c>
      <c r="F18" s="260">
        <f t="shared" ref="F18:K18" si="38">L18+R18</f>
        <v>1488</v>
      </c>
      <c r="G18" s="261">
        <f t="shared" si="38"/>
        <v>214</v>
      </c>
      <c r="H18" s="261">
        <f t="shared" si="38"/>
        <v>1702</v>
      </c>
      <c r="I18" s="262">
        <f t="shared" si="38"/>
        <v>28</v>
      </c>
      <c r="J18" s="262">
        <f t="shared" si="38"/>
        <v>1</v>
      </c>
      <c r="K18" s="263">
        <f t="shared" si="38"/>
        <v>29</v>
      </c>
      <c r="L18" s="300">
        <f>[1]表2!I30</f>
        <v>633</v>
      </c>
      <c r="M18" s="301">
        <f>[1]表2!O30</f>
        <v>6</v>
      </c>
      <c r="N18" s="295">
        <f t="shared" ref="N18" si="39">L18+M18</f>
        <v>639</v>
      </c>
      <c r="O18" s="262">
        <v>1</v>
      </c>
      <c r="P18" s="262">
        <v>0</v>
      </c>
      <c r="Q18" s="263">
        <f t="shared" ref="Q18" si="40">O18+P18</f>
        <v>1</v>
      </c>
      <c r="R18" s="300">
        <f>[1]表2!J30</f>
        <v>855</v>
      </c>
      <c r="S18" s="301">
        <f>[1]表2!P30</f>
        <v>208</v>
      </c>
      <c r="T18" s="295">
        <f t="shared" ref="T18" si="41">R18+S18</f>
        <v>1063</v>
      </c>
      <c r="U18" s="262">
        <v>27</v>
      </c>
      <c r="V18" s="262">
        <v>1</v>
      </c>
      <c r="W18" s="263">
        <f t="shared" ref="W18" si="42">U18+V18</f>
        <v>28</v>
      </c>
      <c r="X18" s="9"/>
      <c r="Y18" s="112">
        <f t="shared" ref="Y18:AD18" si="43">L18+R18</f>
        <v>1488</v>
      </c>
      <c r="Z18" s="112">
        <f t="shared" si="43"/>
        <v>214</v>
      </c>
      <c r="AA18" s="112">
        <f t="shared" si="43"/>
        <v>1702</v>
      </c>
      <c r="AB18" s="112">
        <f t="shared" si="43"/>
        <v>28</v>
      </c>
      <c r="AC18" s="112">
        <f t="shared" si="43"/>
        <v>1</v>
      </c>
      <c r="AD18" s="112">
        <f t="shared" si="43"/>
        <v>29</v>
      </c>
      <c r="AE18" s="266">
        <f t="shared" ref="AE18:AJ18" si="44">Y18-F18</f>
        <v>0</v>
      </c>
      <c r="AF18" s="266">
        <f t="shared" si="44"/>
        <v>0</v>
      </c>
      <c r="AG18" s="266">
        <f t="shared" si="44"/>
        <v>0</v>
      </c>
      <c r="AH18" s="266">
        <f t="shared" si="44"/>
        <v>0</v>
      </c>
      <c r="AI18" s="266">
        <f t="shared" si="44"/>
        <v>0</v>
      </c>
      <c r="AJ18" s="266">
        <f t="shared" si="44"/>
        <v>0</v>
      </c>
    </row>
    <row r="19" spans="2:36" ht="21.6" customHeight="1" x14ac:dyDescent="0.2">
      <c r="B19" s="66"/>
      <c r="C19" s="67"/>
      <c r="D19" s="287"/>
      <c r="E19" s="288"/>
      <c r="F19" s="289"/>
      <c r="G19" s="290"/>
      <c r="H19" s="290"/>
      <c r="I19" s="291">
        <f t="shared" ref="I19:K19" si="45">I18/F18</f>
        <v>1.8817204301075269E-2</v>
      </c>
      <c r="J19" s="291">
        <f t="shared" si="45"/>
        <v>4.6728971962616819E-3</v>
      </c>
      <c r="K19" s="292">
        <f t="shared" si="45"/>
        <v>1.7038777908343124E-2</v>
      </c>
      <c r="L19" s="293"/>
      <c r="M19" s="294"/>
      <c r="N19" s="295"/>
      <c r="O19" s="296">
        <f t="shared" ref="O19:Q19" si="46">O18/L18</f>
        <v>1.5797788309636651E-3</v>
      </c>
      <c r="P19" s="296">
        <f t="shared" si="46"/>
        <v>0</v>
      </c>
      <c r="Q19" s="297">
        <f t="shared" si="46"/>
        <v>1.5649452269170579E-3</v>
      </c>
      <c r="R19" s="293"/>
      <c r="S19" s="294"/>
      <c r="T19" s="295"/>
      <c r="U19" s="296">
        <f t="shared" ref="U19:W19" si="47">U18/R18</f>
        <v>3.1578947368421054E-2</v>
      </c>
      <c r="V19" s="296">
        <f t="shared" si="47"/>
        <v>4.807692307692308E-3</v>
      </c>
      <c r="W19" s="292">
        <f t="shared" si="47"/>
        <v>2.634054562558796E-2</v>
      </c>
      <c r="X19" s="9"/>
      <c r="AB19" s="51"/>
      <c r="AC19" s="51"/>
      <c r="AD19" s="51"/>
      <c r="AE19" s="277"/>
      <c r="AF19" s="277"/>
      <c r="AG19" s="277"/>
      <c r="AH19" s="266"/>
      <c r="AI19" s="266"/>
      <c r="AJ19" s="266"/>
    </row>
    <row r="20" spans="2:36" ht="21.6" customHeight="1" x14ac:dyDescent="0.2">
      <c r="B20" s="66"/>
      <c r="C20" s="75" t="s">
        <v>248</v>
      </c>
      <c r="D20" s="298">
        <f>[1]表13!E30</f>
        <v>162</v>
      </c>
      <c r="E20" s="299">
        <f>[1]表13!R30</f>
        <v>145</v>
      </c>
      <c r="F20" s="260">
        <f t="shared" ref="F20:K20" si="48">L20+R20</f>
        <v>10281</v>
      </c>
      <c r="G20" s="261">
        <f t="shared" si="48"/>
        <v>4744</v>
      </c>
      <c r="H20" s="261">
        <f t="shared" si="48"/>
        <v>15025</v>
      </c>
      <c r="I20" s="262">
        <f t="shared" si="48"/>
        <v>214</v>
      </c>
      <c r="J20" s="262">
        <f t="shared" si="48"/>
        <v>26</v>
      </c>
      <c r="K20" s="263">
        <f t="shared" si="48"/>
        <v>240</v>
      </c>
      <c r="L20" s="300">
        <f>[1]表2!I33</f>
        <v>3930</v>
      </c>
      <c r="M20" s="301">
        <f>[1]表2!O33</f>
        <v>1363</v>
      </c>
      <c r="N20" s="295">
        <f t="shared" ref="N20" si="49">L20+M20</f>
        <v>5293</v>
      </c>
      <c r="O20" s="262">
        <v>0</v>
      </c>
      <c r="P20" s="262">
        <v>0</v>
      </c>
      <c r="Q20" s="263">
        <f t="shared" ref="Q20" si="50">O20+P20</f>
        <v>0</v>
      </c>
      <c r="R20" s="300">
        <f>[1]表2!J33</f>
        <v>6351</v>
      </c>
      <c r="S20" s="301">
        <f>[1]表2!P33</f>
        <v>3381</v>
      </c>
      <c r="T20" s="295">
        <f t="shared" ref="T20" si="51">R20+S20</f>
        <v>9732</v>
      </c>
      <c r="U20" s="262">
        <v>214</v>
      </c>
      <c r="V20" s="262">
        <v>26</v>
      </c>
      <c r="W20" s="263">
        <f t="shared" ref="W20" si="52">U20+V20</f>
        <v>240</v>
      </c>
      <c r="X20" s="9"/>
      <c r="Y20" s="112">
        <f t="shared" ref="Y20:AD20" si="53">L20+R20</f>
        <v>10281</v>
      </c>
      <c r="Z20" s="112">
        <f t="shared" si="53"/>
        <v>4744</v>
      </c>
      <c r="AA20" s="112">
        <f t="shared" si="53"/>
        <v>15025</v>
      </c>
      <c r="AB20" s="112">
        <f t="shared" si="53"/>
        <v>214</v>
      </c>
      <c r="AC20" s="112">
        <f t="shared" si="53"/>
        <v>26</v>
      </c>
      <c r="AD20" s="112">
        <f t="shared" si="53"/>
        <v>240</v>
      </c>
      <c r="AE20" s="266">
        <f t="shared" ref="AE20:AJ20" si="54">Y20-F20</f>
        <v>0</v>
      </c>
      <c r="AF20" s="266">
        <f t="shared" si="54"/>
        <v>0</v>
      </c>
      <c r="AG20" s="266">
        <f t="shared" si="54"/>
        <v>0</v>
      </c>
      <c r="AH20" s="266">
        <f t="shared" si="54"/>
        <v>0</v>
      </c>
      <c r="AI20" s="266">
        <f t="shared" si="54"/>
        <v>0</v>
      </c>
      <c r="AJ20" s="266">
        <f t="shared" si="54"/>
        <v>0</v>
      </c>
    </row>
    <row r="21" spans="2:36" ht="21.6" customHeight="1" thickBot="1" x14ac:dyDescent="0.25">
      <c r="B21" s="83"/>
      <c r="C21" s="84"/>
      <c r="D21" s="302"/>
      <c r="E21" s="303"/>
      <c r="F21" s="289"/>
      <c r="G21" s="290"/>
      <c r="H21" s="290"/>
      <c r="I21" s="296">
        <f t="shared" ref="I21:K21" si="55">I20/F20</f>
        <v>2.0815095807800797E-2</v>
      </c>
      <c r="J21" s="296">
        <f t="shared" si="55"/>
        <v>5.4806070826306915E-3</v>
      </c>
      <c r="K21" s="297">
        <f t="shared" si="55"/>
        <v>1.5973377703826955E-2</v>
      </c>
      <c r="L21" s="293"/>
      <c r="M21" s="294"/>
      <c r="N21" s="295"/>
      <c r="O21" s="296">
        <f t="shared" ref="O21:Q21" si="56">O20/L20</f>
        <v>0</v>
      </c>
      <c r="P21" s="296">
        <f t="shared" si="56"/>
        <v>0</v>
      </c>
      <c r="Q21" s="297">
        <f t="shared" si="56"/>
        <v>0</v>
      </c>
      <c r="R21" s="293"/>
      <c r="S21" s="294"/>
      <c r="T21" s="295"/>
      <c r="U21" s="296">
        <f t="shared" ref="U21:W21" si="57">U20/R20</f>
        <v>3.3695481026609984E-2</v>
      </c>
      <c r="V21" s="296">
        <f t="shared" si="57"/>
        <v>7.6900325347530321E-3</v>
      </c>
      <c r="W21" s="297">
        <f t="shared" si="57"/>
        <v>2.4660912453760789E-2</v>
      </c>
      <c r="X21" s="9"/>
      <c r="AB21" s="51"/>
      <c r="AC21" s="51"/>
      <c r="AD21" s="51"/>
      <c r="AE21" s="277"/>
      <c r="AF21" s="277"/>
      <c r="AG21" s="277"/>
      <c r="AH21" s="266"/>
      <c r="AI21" s="266"/>
      <c r="AJ21" s="266"/>
    </row>
    <row r="22" spans="2:36" ht="21.6" customHeight="1" thickTop="1" x14ac:dyDescent="0.2">
      <c r="B22" s="59" t="s">
        <v>283</v>
      </c>
      <c r="C22" s="67" t="s">
        <v>207</v>
      </c>
      <c r="D22" s="278">
        <f>[1]表13!E33</f>
        <v>92</v>
      </c>
      <c r="E22" s="279">
        <f>[1]表13!R33</f>
        <v>53</v>
      </c>
      <c r="F22" s="280">
        <f t="shared" ref="F22:H22" si="58">L22+R22</f>
        <v>448</v>
      </c>
      <c r="G22" s="281">
        <f t="shared" si="58"/>
        <v>204</v>
      </c>
      <c r="H22" s="281">
        <f t="shared" si="58"/>
        <v>652</v>
      </c>
      <c r="I22" s="304">
        <f>O22+U22</f>
        <v>2</v>
      </c>
      <c r="J22" s="304">
        <f t="shared" ref="J22:K22" si="59">P22+V22</f>
        <v>6</v>
      </c>
      <c r="K22" s="305">
        <f t="shared" si="59"/>
        <v>8</v>
      </c>
      <c r="L22" s="284">
        <f>[1]表2!I36</f>
        <v>246</v>
      </c>
      <c r="M22" s="285">
        <f>[1]表2!O36</f>
        <v>61</v>
      </c>
      <c r="N22" s="281">
        <f>L22+M22</f>
        <v>307</v>
      </c>
      <c r="O22" s="304">
        <v>1</v>
      </c>
      <c r="P22" s="304">
        <v>0</v>
      </c>
      <c r="Q22" s="305">
        <f t="shared" ref="Q22" si="60">O22+P22</f>
        <v>1</v>
      </c>
      <c r="R22" s="284">
        <f>[1]表2!J36</f>
        <v>202</v>
      </c>
      <c r="S22" s="285">
        <f>[1]表2!P36</f>
        <v>143</v>
      </c>
      <c r="T22" s="281">
        <f>R22+S22</f>
        <v>345</v>
      </c>
      <c r="U22" s="304">
        <v>1</v>
      </c>
      <c r="V22" s="304">
        <v>6</v>
      </c>
      <c r="W22" s="305">
        <f t="shared" ref="W22" si="61">U22+V22</f>
        <v>7</v>
      </c>
      <c r="X22" s="9"/>
      <c r="Y22" s="112">
        <f t="shared" ref="Y22:AD22" si="62">L22+R22</f>
        <v>448</v>
      </c>
      <c r="Z22" s="112">
        <f t="shared" si="62"/>
        <v>204</v>
      </c>
      <c r="AA22" s="112">
        <f t="shared" si="62"/>
        <v>652</v>
      </c>
      <c r="AB22" s="112">
        <f t="shared" si="62"/>
        <v>2</v>
      </c>
      <c r="AC22" s="112">
        <f t="shared" si="62"/>
        <v>6</v>
      </c>
      <c r="AD22" s="112">
        <f t="shared" si="62"/>
        <v>8</v>
      </c>
      <c r="AE22" s="266">
        <f t="shared" ref="AE22:AJ22" si="63">Y22-F22</f>
        <v>0</v>
      </c>
      <c r="AF22" s="266">
        <f t="shared" si="63"/>
        <v>0</v>
      </c>
      <c r="AG22" s="266">
        <f t="shared" si="63"/>
        <v>0</v>
      </c>
      <c r="AH22" s="266">
        <f t="shared" si="63"/>
        <v>0</v>
      </c>
      <c r="AI22" s="266">
        <f t="shared" si="63"/>
        <v>0</v>
      </c>
      <c r="AJ22" s="266">
        <f t="shared" si="63"/>
        <v>0</v>
      </c>
    </row>
    <row r="23" spans="2:36" ht="21.6" customHeight="1" x14ac:dyDescent="0.2">
      <c r="B23" s="66"/>
      <c r="C23" s="67"/>
      <c r="D23" s="287"/>
      <c r="E23" s="288"/>
      <c r="F23" s="289"/>
      <c r="G23" s="290"/>
      <c r="H23" s="290"/>
      <c r="I23" s="296">
        <f>I22/F22</f>
        <v>4.464285714285714E-3</v>
      </c>
      <c r="J23" s="296">
        <f t="shared" ref="J23:K23" si="64">J22/G22</f>
        <v>2.9411764705882353E-2</v>
      </c>
      <c r="K23" s="297">
        <f t="shared" si="64"/>
        <v>1.2269938650306749E-2</v>
      </c>
      <c r="L23" s="293"/>
      <c r="M23" s="294"/>
      <c r="N23" s="290"/>
      <c r="O23" s="296">
        <f t="shared" ref="O23:Q23" si="65">O22/L22</f>
        <v>4.0650406504065045E-3</v>
      </c>
      <c r="P23" s="296">
        <f t="shared" si="65"/>
        <v>0</v>
      </c>
      <c r="Q23" s="297">
        <f t="shared" si="65"/>
        <v>3.2573289902280132E-3</v>
      </c>
      <c r="R23" s="293"/>
      <c r="S23" s="294"/>
      <c r="T23" s="290"/>
      <c r="U23" s="296">
        <f t="shared" ref="U23:W23" si="66">U22/R22</f>
        <v>4.9504950495049506E-3</v>
      </c>
      <c r="V23" s="296">
        <f t="shared" si="66"/>
        <v>4.195804195804196E-2</v>
      </c>
      <c r="W23" s="297">
        <f t="shared" si="66"/>
        <v>2.0289855072463767E-2</v>
      </c>
      <c r="X23" s="9"/>
      <c r="AB23" s="51"/>
      <c r="AC23" s="51"/>
      <c r="AD23" s="51"/>
      <c r="AE23" s="277"/>
      <c r="AF23" s="277"/>
      <c r="AG23" s="277"/>
      <c r="AH23" s="266"/>
      <c r="AI23" s="266"/>
      <c r="AJ23" s="266"/>
    </row>
    <row r="24" spans="2:36" ht="21.6" customHeight="1" x14ac:dyDescent="0.2">
      <c r="B24" s="66"/>
      <c r="C24" s="75" t="s">
        <v>208</v>
      </c>
      <c r="D24" s="298">
        <f>[1]表13!E36</f>
        <v>163</v>
      </c>
      <c r="E24" s="299">
        <f>[1]表13!R36</f>
        <v>119</v>
      </c>
      <c r="F24" s="260">
        <f t="shared" ref="F24:K24" si="67">L24+R24</f>
        <v>1888</v>
      </c>
      <c r="G24" s="261">
        <f t="shared" si="67"/>
        <v>755</v>
      </c>
      <c r="H24" s="261">
        <f t="shared" si="67"/>
        <v>2643</v>
      </c>
      <c r="I24" s="262">
        <f t="shared" si="67"/>
        <v>30</v>
      </c>
      <c r="J24" s="262">
        <f t="shared" si="67"/>
        <v>11</v>
      </c>
      <c r="K24" s="263">
        <f t="shared" si="67"/>
        <v>41</v>
      </c>
      <c r="L24" s="300">
        <f>[1]表2!I39</f>
        <v>1253</v>
      </c>
      <c r="M24" s="301">
        <f>[1]表2!O39</f>
        <v>227</v>
      </c>
      <c r="N24" s="261">
        <f>L24+M24</f>
        <v>1480</v>
      </c>
      <c r="O24" s="262">
        <v>7</v>
      </c>
      <c r="P24" s="262">
        <v>3</v>
      </c>
      <c r="Q24" s="263">
        <f t="shared" ref="Q24" si="68">O24+P24</f>
        <v>10</v>
      </c>
      <c r="R24" s="300">
        <f>[1]表2!J39</f>
        <v>635</v>
      </c>
      <c r="S24" s="301">
        <f>[1]表2!P39</f>
        <v>528</v>
      </c>
      <c r="T24" s="261">
        <f>R24+S24</f>
        <v>1163</v>
      </c>
      <c r="U24" s="262">
        <v>23</v>
      </c>
      <c r="V24" s="262">
        <v>8</v>
      </c>
      <c r="W24" s="263">
        <f t="shared" ref="W24" si="69">U24+V24</f>
        <v>31</v>
      </c>
      <c r="X24" s="9"/>
      <c r="Y24" s="112">
        <f t="shared" ref="Y24:AD24" si="70">L24+R24</f>
        <v>1888</v>
      </c>
      <c r="Z24" s="112">
        <f t="shared" si="70"/>
        <v>755</v>
      </c>
      <c r="AA24" s="112">
        <f t="shared" si="70"/>
        <v>2643</v>
      </c>
      <c r="AB24" s="112">
        <f t="shared" si="70"/>
        <v>30</v>
      </c>
      <c r="AC24" s="112">
        <f t="shared" si="70"/>
        <v>11</v>
      </c>
      <c r="AD24" s="112">
        <f t="shared" si="70"/>
        <v>41</v>
      </c>
      <c r="AE24" s="266">
        <f t="shared" ref="AE24:AJ24" si="71">Y24-F24</f>
        <v>0</v>
      </c>
      <c r="AF24" s="266">
        <f t="shared" si="71"/>
        <v>0</v>
      </c>
      <c r="AG24" s="266">
        <f t="shared" si="71"/>
        <v>0</v>
      </c>
      <c r="AH24" s="266">
        <f t="shared" si="71"/>
        <v>0</v>
      </c>
      <c r="AI24" s="266">
        <f t="shared" si="71"/>
        <v>0</v>
      </c>
      <c r="AJ24" s="266">
        <f t="shared" si="71"/>
        <v>0</v>
      </c>
    </row>
    <row r="25" spans="2:36" ht="21.6" customHeight="1" x14ac:dyDescent="0.2">
      <c r="B25" s="66"/>
      <c r="C25" s="67"/>
      <c r="D25" s="287"/>
      <c r="E25" s="288"/>
      <c r="F25" s="289"/>
      <c r="G25" s="290"/>
      <c r="H25" s="290"/>
      <c r="I25" s="296">
        <f t="shared" ref="I25:K25" si="72">I24/F24</f>
        <v>1.5889830508474576E-2</v>
      </c>
      <c r="J25" s="296">
        <f t="shared" si="72"/>
        <v>1.456953642384106E-2</v>
      </c>
      <c r="K25" s="297">
        <f t="shared" si="72"/>
        <v>1.5512674990541053E-2</v>
      </c>
      <c r="L25" s="293"/>
      <c r="M25" s="294"/>
      <c r="N25" s="290"/>
      <c r="O25" s="296">
        <f t="shared" ref="O25:Q25" si="73">O24/L24</f>
        <v>5.5865921787709499E-3</v>
      </c>
      <c r="P25" s="296">
        <f t="shared" si="73"/>
        <v>1.3215859030837005E-2</v>
      </c>
      <c r="Q25" s="297">
        <f t="shared" si="73"/>
        <v>6.7567567567567571E-3</v>
      </c>
      <c r="R25" s="293"/>
      <c r="S25" s="294"/>
      <c r="T25" s="290"/>
      <c r="U25" s="296">
        <f t="shared" ref="U25:W25" si="74">U24/R24</f>
        <v>3.6220472440944881E-2</v>
      </c>
      <c r="V25" s="296">
        <f t="shared" si="74"/>
        <v>1.5151515151515152E-2</v>
      </c>
      <c r="W25" s="297">
        <f t="shared" si="74"/>
        <v>2.6655202063628546E-2</v>
      </c>
      <c r="X25" s="9"/>
      <c r="AB25" s="51"/>
      <c r="AC25" s="51"/>
      <c r="AD25" s="51"/>
      <c r="AE25" s="277"/>
      <c r="AF25" s="277"/>
      <c r="AG25" s="277"/>
      <c r="AH25" s="266"/>
      <c r="AI25" s="266"/>
      <c r="AJ25" s="266"/>
    </row>
    <row r="26" spans="2:36" ht="21.6" customHeight="1" x14ac:dyDescent="0.2">
      <c r="B26" s="66"/>
      <c r="C26" s="75" t="s">
        <v>209</v>
      </c>
      <c r="D26" s="298">
        <f>[1]表13!E39</f>
        <v>48</v>
      </c>
      <c r="E26" s="299">
        <f>[1]表13!R39</f>
        <v>42</v>
      </c>
      <c r="F26" s="260">
        <f t="shared" ref="F26:K26" si="75">L26+R26</f>
        <v>1180</v>
      </c>
      <c r="G26" s="261">
        <f t="shared" si="75"/>
        <v>643</v>
      </c>
      <c r="H26" s="261">
        <f t="shared" si="75"/>
        <v>1823</v>
      </c>
      <c r="I26" s="262">
        <f t="shared" si="75"/>
        <v>12</v>
      </c>
      <c r="J26" s="262">
        <f t="shared" si="75"/>
        <v>19</v>
      </c>
      <c r="K26" s="263">
        <f t="shared" si="75"/>
        <v>31</v>
      </c>
      <c r="L26" s="300">
        <f>[1]表2!I42</f>
        <v>620</v>
      </c>
      <c r="M26" s="301">
        <f>[1]表2!O42</f>
        <v>242</v>
      </c>
      <c r="N26" s="261">
        <f t="shared" ref="N26" si="76">L26+M26</f>
        <v>862</v>
      </c>
      <c r="O26" s="262">
        <v>0</v>
      </c>
      <c r="P26" s="262">
        <v>0</v>
      </c>
      <c r="Q26" s="263">
        <f t="shared" ref="Q26" si="77">O26+P26</f>
        <v>0</v>
      </c>
      <c r="R26" s="300">
        <f>[1]表2!J42</f>
        <v>560</v>
      </c>
      <c r="S26" s="301">
        <f>[1]表2!P42</f>
        <v>401</v>
      </c>
      <c r="T26" s="261">
        <f t="shared" ref="T26" si="78">R26+S26</f>
        <v>961</v>
      </c>
      <c r="U26" s="262">
        <v>12</v>
      </c>
      <c r="V26" s="262">
        <v>19</v>
      </c>
      <c r="W26" s="263">
        <f t="shared" ref="W26" si="79">U26+V26</f>
        <v>31</v>
      </c>
      <c r="X26" s="9"/>
      <c r="Y26" s="112">
        <f t="shared" ref="Y26:AD26" si="80">L26+R26</f>
        <v>1180</v>
      </c>
      <c r="Z26" s="112">
        <f t="shared" si="80"/>
        <v>643</v>
      </c>
      <c r="AA26" s="112">
        <f t="shared" si="80"/>
        <v>1823</v>
      </c>
      <c r="AB26" s="112">
        <f t="shared" si="80"/>
        <v>12</v>
      </c>
      <c r="AC26" s="112">
        <f t="shared" si="80"/>
        <v>19</v>
      </c>
      <c r="AD26" s="112">
        <f t="shared" si="80"/>
        <v>31</v>
      </c>
      <c r="AE26" s="266">
        <f t="shared" ref="AE26:AJ26" si="81">Y26-F26</f>
        <v>0</v>
      </c>
      <c r="AF26" s="266">
        <f t="shared" si="81"/>
        <v>0</v>
      </c>
      <c r="AG26" s="266">
        <f t="shared" si="81"/>
        <v>0</v>
      </c>
      <c r="AH26" s="266">
        <f t="shared" si="81"/>
        <v>0</v>
      </c>
      <c r="AI26" s="266">
        <f t="shared" si="81"/>
        <v>0</v>
      </c>
      <c r="AJ26" s="266">
        <f t="shared" si="81"/>
        <v>0</v>
      </c>
    </row>
    <row r="27" spans="2:36" ht="21.6" customHeight="1" x14ac:dyDescent="0.2">
      <c r="B27" s="66"/>
      <c r="C27" s="67"/>
      <c r="D27" s="287"/>
      <c r="E27" s="288"/>
      <c r="F27" s="289"/>
      <c r="G27" s="290"/>
      <c r="H27" s="290"/>
      <c r="I27" s="296">
        <f t="shared" ref="I27:K27" si="82">I26/F26</f>
        <v>1.0169491525423728E-2</v>
      </c>
      <c r="J27" s="296">
        <f t="shared" si="82"/>
        <v>2.9548989113530325E-2</v>
      </c>
      <c r="K27" s="297">
        <f t="shared" si="82"/>
        <v>1.7004936917169502E-2</v>
      </c>
      <c r="L27" s="293"/>
      <c r="M27" s="294"/>
      <c r="N27" s="290"/>
      <c r="O27" s="296">
        <f t="shared" ref="O27:Q27" si="83">O26/L26</f>
        <v>0</v>
      </c>
      <c r="P27" s="296">
        <f t="shared" si="83"/>
        <v>0</v>
      </c>
      <c r="Q27" s="297">
        <f t="shared" si="83"/>
        <v>0</v>
      </c>
      <c r="R27" s="293"/>
      <c r="S27" s="294"/>
      <c r="T27" s="290"/>
      <c r="U27" s="296">
        <f t="shared" ref="U27:W27" si="84">U26/R26</f>
        <v>2.1428571428571429E-2</v>
      </c>
      <c r="V27" s="296">
        <f t="shared" si="84"/>
        <v>4.738154613466334E-2</v>
      </c>
      <c r="W27" s="297">
        <f t="shared" si="84"/>
        <v>3.2258064516129031E-2</v>
      </c>
      <c r="X27" s="9"/>
      <c r="AB27" s="51"/>
      <c r="AC27" s="51"/>
      <c r="AD27" s="51"/>
      <c r="AE27" s="277"/>
      <c r="AF27" s="277"/>
      <c r="AG27" s="277"/>
      <c r="AH27" s="266"/>
      <c r="AI27" s="266"/>
      <c r="AJ27" s="266"/>
    </row>
    <row r="28" spans="2:36" ht="21.6" customHeight="1" x14ac:dyDescent="0.2">
      <c r="B28" s="66"/>
      <c r="C28" s="75" t="s">
        <v>210</v>
      </c>
      <c r="D28" s="298">
        <f>[1]表13!E42</f>
        <v>38</v>
      </c>
      <c r="E28" s="299">
        <f>[1]表13!R42</f>
        <v>36</v>
      </c>
      <c r="F28" s="260">
        <f t="shared" ref="F28:K28" si="85">L28+R28</f>
        <v>1731</v>
      </c>
      <c r="G28" s="261">
        <f t="shared" si="85"/>
        <v>881</v>
      </c>
      <c r="H28" s="261">
        <f t="shared" si="85"/>
        <v>2612</v>
      </c>
      <c r="I28" s="262">
        <f t="shared" si="85"/>
        <v>9</v>
      </c>
      <c r="J28" s="262">
        <f t="shared" si="85"/>
        <v>1</v>
      </c>
      <c r="K28" s="263">
        <f t="shared" si="85"/>
        <v>10</v>
      </c>
      <c r="L28" s="300">
        <f>[1]表2!I45</f>
        <v>969</v>
      </c>
      <c r="M28" s="301">
        <f>[1]表2!O45</f>
        <v>379</v>
      </c>
      <c r="N28" s="261">
        <f t="shared" ref="N28" si="86">L28+M28</f>
        <v>1348</v>
      </c>
      <c r="O28" s="262">
        <v>0</v>
      </c>
      <c r="P28" s="262">
        <v>0</v>
      </c>
      <c r="Q28" s="263">
        <f t="shared" ref="Q28" si="87">O28+P28</f>
        <v>0</v>
      </c>
      <c r="R28" s="300">
        <f>[1]表2!J45</f>
        <v>762</v>
      </c>
      <c r="S28" s="301">
        <f>[1]表2!P45</f>
        <v>502</v>
      </c>
      <c r="T28" s="261">
        <f t="shared" ref="T28" si="88">R28+S28</f>
        <v>1264</v>
      </c>
      <c r="U28" s="262">
        <v>9</v>
      </c>
      <c r="V28" s="262">
        <v>1</v>
      </c>
      <c r="W28" s="263">
        <f t="shared" ref="W28" si="89">U28+V28</f>
        <v>10</v>
      </c>
      <c r="X28" s="9"/>
      <c r="Y28" s="112">
        <f t="shared" ref="Y28:AD28" si="90">L28+R28</f>
        <v>1731</v>
      </c>
      <c r="Z28" s="112">
        <f t="shared" si="90"/>
        <v>881</v>
      </c>
      <c r="AA28" s="112">
        <f t="shared" si="90"/>
        <v>2612</v>
      </c>
      <c r="AB28" s="112">
        <f t="shared" si="90"/>
        <v>9</v>
      </c>
      <c r="AC28" s="112">
        <f t="shared" si="90"/>
        <v>1</v>
      </c>
      <c r="AD28" s="112">
        <f t="shared" si="90"/>
        <v>10</v>
      </c>
      <c r="AE28" s="266">
        <f t="shared" ref="AE28:AJ28" si="91">Y28-F28</f>
        <v>0</v>
      </c>
      <c r="AF28" s="266">
        <f t="shared" si="91"/>
        <v>0</v>
      </c>
      <c r="AG28" s="266">
        <f t="shared" si="91"/>
        <v>0</v>
      </c>
      <c r="AH28" s="266">
        <f t="shared" si="91"/>
        <v>0</v>
      </c>
      <c r="AI28" s="266">
        <f t="shared" si="91"/>
        <v>0</v>
      </c>
      <c r="AJ28" s="266">
        <f t="shared" si="91"/>
        <v>0</v>
      </c>
    </row>
    <row r="29" spans="2:36" ht="21.6" customHeight="1" x14ac:dyDescent="0.2">
      <c r="B29" s="66"/>
      <c r="C29" s="67"/>
      <c r="D29" s="287"/>
      <c r="E29" s="288"/>
      <c r="F29" s="289"/>
      <c r="G29" s="290"/>
      <c r="H29" s="290"/>
      <c r="I29" s="296">
        <f t="shared" ref="I29:K29" si="92">I28/F28</f>
        <v>5.1993067590987872E-3</v>
      </c>
      <c r="J29" s="296">
        <f t="shared" si="92"/>
        <v>1.1350737797956867E-3</v>
      </c>
      <c r="K29" s="297">
        <f t="shared" si="92"/>
        <v>3.8284839203675345E-3</v>
      </c>
      <c r="L29" s="293"/>
      <c r="M29" s="294"/>
      <c r="N29" s="290"/>
      <c r="O29" s="296">
        <f t="shared" ref="O29:Q29" si="93">O28/L28</f>
        <v>0</v>
      </c>
      <c r="P29" s="296">
        <f t="shared" si="93"/>
        <v>0</v>
      </c>
      <c r="Q29" s="297">
        <f t="shared" si="93"/>
        <v>0</v>
      </c>
      <c r="R29" s="293"/>
      <c r="S29" s="294"/>
      <c r="T29" s="290"/>
      <c r="U29" s="296">
        <f t="shared" ref="U29:W29" si="94">U28/R28</f>
        <v>1.1811023622047244E-2</v>
      </c>
      <c r="V29" s="296">
        <f t="shared" si="94"/>
        <v>1.9920318725099601E-3</v>
      </c>
      <c r="W29" s="297">
        <f t="shared" si="94"/>
        <v>7.9113924050632917E-3</v>
      </c>
      <c r="X29" s="9"/>
      <c r="AB29" s="51"/>
      <c r="AC29" s="51"/>
      <c r="AD29" s="51"/>
      <c r="AE29" s="277"/>
      <c r="AF29" s="277"/>
      <c r="AG29" s="277"/>
      <c r="AH29" s="266"/>
      <c r="AI29" s="266"/>
      <c r="AJ29" s="266"/>
    </row>
    <row r="30" spans="2:36" ht="21.6" customHeight="1" x14ac:dyDescent="0.2">
      <c r="B30" s="66"/>
      <c r="C30" s="75" t="s">
        <v>211</v>
      </c>
      <c r="D30" s="298">
        <f>[1]表13!E45</f>
        <v>33</v>
      </c>
      <c r="E30" s="299">
        <f>[1]表13!R45</f>
        <v>26</v>
      </c>
      <c r="F30" s="260">
        <f t="shared" ref="F30:K30" si="95">L30+R30</f>
        <v>3467</v>
      </c>
      <c r="G30" s="261">
        <f t="shared" si="95"/>
        <v>990</v>
      </c>
      <c r="H30" s="261">
        <f t="shared" si="95"/>
        <v>4457</v>
      </c>
      <c r="I30" s="262">
        <f t="shared" si="95"/>
        <v>54</v>
      </c>
      <c r="J30" s="262">
        <f t="shared" si="95"/>
        <v>0</v>
      </c>
      <c r="K30" s="263">
        <f t="shared" si="95"/>
        <v>54</v>
      </c>
      <c r="L30" s="300">
        <f>[1]表2!I48</f>
        <v>1998</v>
      </c>
      <c r="M30" s="301">
        <f>[1]表2!O48</f>
        <v>260</v>
      </c>
      <c r="N30" s="261">
        <f t="shared" ref="N30" si="96">L30+M30</f>
        <v>2258</v>
      </c>
      <c r="O30" s="262">
        <v>0</v>
      </c>
      <c r="P30" s="262">
        <v>0</v>
      </c>
      <c r="Q30" s="263">
        <f t="shared" ref="Q30" si="97">O30+P30</f>
        <v>0</v>
      </c>
      <c r="R30" s="300">
        <f>[1]表2!J48</f>
        <v>1469</v>
      </c>
      <c r="S30" s="301">
        <f>[1]表2!P48</f>
        <v>730</v>
      </c>
      <c r="T30" s="261">
        <f t="shared" ref="T30" si="98">R30+S30</f>
        <v>2199</v>
      </c>
      <c r="U30" s="262">
        <v>54</v>
      </c>
      <c r="V30" s="262">
        <v>0</v>
      </c>
      <c r="W30" s="263">
        <f t="shared" ref="W30" si="99">U30+V30</f>
        <v>54</v>
      </c>
      <c r="X30" s="9"/>
      <c r="Y30" s="112">
        <f t="shared" ref="Y30:AD30" si="100">L30+R30</f>
        <v>3467</v>
      </c>
      <c r="Z30" s="112">
        <f t="shared" si="100"/>
        <v>990</v>
      </c>
      <c r="AA30" s="112">
        <f t="shared" si="100"/>
        <v>4457</v>
      </c>
      <c r="AB30" s="112">
        <f t="shared" si="100"/>
        <v>54</v>
      </c>
      <c r="AC30" s="112">
        <f t="shared" si="100"/>
        <v>0</v>
      </c>
      <c r="AD30" s="112">
        <f t="shared" si="100"/>
        <v>54</v>
      </c>
      <c r="AE30" s="266">
        <f t="shared" ref="AE30:AJ30" si="101">Y30-F30</f>
        <v>0</v>
      </c>
      <c r="AF30" s="266">
        <f t="shared" si="101"/>
        <v>0</v>
      </c>
      <c r="AG30" s="266">
        <f t="shared" si="101"/>
        <v>0</v>
      </c>
      <c r="AH30" s="266">
        <f t="shared" si="101"/>
        <v>0</v>
      </c>
      <c r="AI30" s="266">
        <f t="shared" si="101"/>
        <v>0</v>
      </c>
      <c r="AJ30" s="266">
        <f t="shared" si="101"/>
        <v>0</v>
      </c>
    </row>
    <row r="31" spans="2:36" ht="21.6" customHeight="1" x14ac:dyDescent="0.2">
      <c r="B31" s="66"/>
      <c r="C31" s="69"/>
      <c r="D31" s="287"/>
      <c r="E31" s="288"/>
      <c r="F31" s="289"/>
      <c r="G31" s="290"/>
      <c r="H31" s="290"/>
      <c r="I31" s="296">
        <f t="shared" ref="I31:K31" si="102">I30/F30</f>
        <v>1.5575425439861552E-2</v>
      </c>
      <c r="J31" s="296">
        <f t="shared" si="102"/>
        <v>0</v>
      </c>
      <c r="K31" s="297">
        <f t="shared" si="102"/>
        <v>1.2115772941440431E-2</v>
      </c>
      <c r="L31" s="293"/>
      <c r="M31" s="294"/>
      <c r="N31" s="290"/>
      <c r="O31" s="296">
        <f t="shared" ref="O31:Q31" si="103">O30/L30</f>
        <v>0</v>
      </c>
      <c r="P31" s="296">
        <f t="shared" si="103"/>
        <v>0</v>
      </c>
      <c r="Q31" s="297">
        <f t="shared" si="103"/>
        <v>0</v>
      </c>
      <c r="R31" s="293"/>
      <c r="S31" s="294"/>
      <c r="T31" s="290"/>
      <c r="U31" s="296">
        <f t="shared" ref="U31:W31" si="104">U30/R30</f>
        <v>3.6759700476514633E-2</v>
      </c>
      <c r="V31" s="296">
        <f t="shared" si="104"/>
        <v>0</v>
      </c>
      <c r="W31" s="297">
        <f t="shared" si="104"/>
        <v>2.4556616643929059E-2</v>
      </c>
      <c r="X31" s="9"/>
      <c r="AB31" s="51"/>
      <c r="AC31" s="51"/>
      <c r="AD31" s="51"/>
      <c r="AE31" s="277"/>
      <c r="AF31" s="277"/>
      <c r="AG31" s="277"/>
      <c r="AH31" s="266"/>
      <c r="AI31" s="266"/>
      <c r="AJ31" s="266"/>
    </row>
    <row r="32" spans="2:36" ht="21.6" customHeight="1" x14ac:dyDescent="0.2">
      <c r="B32" s="66"/>
      <c r="C32" s="67" t="s">
        <v>212</v>
      </c>
      <c r="D32" s="298">
        <f>[1]表13!E48</f>
        <v>30</v>
      </c>
      <c r="E32" s="299">
        <f>[1]表13!R48</f>
        <v>27</v>
      </c>
      <c r="F32" s="260">
        <f t="shared" ref="F32:K32" si="105">L32+R32</f>
        <v>22317</v>
      </c>
      <c r="G32" s="261">
        <f t="shared" si="105"/>
        <v>4578</v>
      </c>
      <c r="H32" s="261">
        <f t="shared" si="105"/>
        <v>26895</v>
      </c>
      <c r="I32" s="262">
        <f t="shared" si="105"/>
        <v>381</v>
      </c>
      <c r="J32" s="262">
        <f t="shared" si="105"/>
        <v>1</v>
      </c>
      <c r="K32" s="263">
        <f t="shared" si="105"/>
        <v>382</v>
      </c>
      <c r="L32" s="300">
        <f>[1]表2!I51</f>
        <v>14671</v>
      </c>
      <c r="M32" s="301">
        <f>[1]表2!O51</f>
        <v>1672</v>
      </c>
      <c r="N32" s="261">
        <f>L32+M32</f>
        <v>16343</v>
      </c>
      <c r="O32" s="262">
        <v>5</v>
      </c>
      <c r="P32" s="262">
        <v>0</v>
      </c>
      <c r="Q32" s="263">
        <f t="shared" ref="Q32" si="106">O32+P32</f>
        <v>5</v>
      </c>
      <c r="R32" s="300">
        <f>[1]表2!J51</f>
        <v>7646</v>
      </c>
      <c r="S32" s="301">
        <f>[1]表2!P51</f>
        <v>2906</v>
      </c>
      <c r="T32" s="261">
        <f>R32+S32</f>
        <v>10552</v>
      </c>
      <c r="U32" s="262">
        <v>376</v>
      </c>
      <c r="V32" s="262">
        <v>1</v>
      </c>
      <c r="W32" s="263">
        <f t="shared" ref="W32" si="107">U32+V32</f>
        <v>377</v>
      </c>
      <c r="X32" s="9"/>
      <c r="Y32" s="112">
        <f t="shared" ref="Y32:AD32" si="108">L32+R32</f>
        <v>22317</v>
      </c>
      <c r="Z32" s="112">
        <f t="shared" si="108"/>
        <v>4578</v>
      </c>
      <c r="AA32" s="112">
        <f t="shared" si="108"/>
        <v>26895</v>
      </c>
      <c r="AB32" s="112">
        <f t="shared" si="108"/>
        <v>381</v>
      </c>
      <c r="AC32" s="112">
        <f t="shared" si="108"/>
        <v>1</v>
      </c>
      <c r="AD32" s="112">
        <f t="shared" si="108"/>
        <v>382</v>
      </c>
      <c r="AE32" s="266">
        <f t="shared" ref="AE32:AJ32" si="109">Y32-F32</f>
        <v>0</v>
      </c>
      <c r="AF32" s="266">
        <f t="shared" si="109"/>
        <v>0</v>
      </c>
      <c r="AG32" s="266">
        <f t="shared" si="109"/>
        <v>0</v>
      </c>
      <c r="AH32" s="266">
        <f t="shared" si="109"/>
        <v>0</v>
      </c>
      <c r="AI32" s="266">
        <f t="shared" si="109"/>
        <v>0</v>
      </c>
      <c r="AJ32" s="266">
        <f t="shared" si="109"/>
        <v>0</v>
      </c>
    </row>
    <row r="33" spans="2:36" ht="21.6" customHeight="1" thickBot="1" x14ac:dyDescent="0.25">
      <c r="B33" s="66"/>
      <c r="C33" s="84"/>
      <c r="D33" s="302"/>
      <c r="E33" s="303"/>
      <c r="F33" s="269"/>
      <c r="G33" s="270"/>
      <c r="H33" s="270"/>
      <c r="I33" s="275">
        <f t="shared" ref="I33:K33" si="110">I32/F32</f>
        <v>1.707218712192499E-2</v>
      </c>
      <c r="J33" s="275">
        <f t="shared" si="110"/>
        <v>2.1843599825251202E-4</v>
      </c>
      <c r="K33" s="276">
        <f t="shared" si="110"/>
        <v>1.4203383528536903E-2</v>
      </c>
      <c r="L33" s="306"/>
      <c r="M33" s="307"/>
      <c r="N33" s="270"/>
      <c r="O33" s="275">
        <f t="shared" ref="O33:Q33" si="111">O32/L32</f>
        <v>3.4080839751891487E-4</v>
      </c>
      <c r="P33" s="275">
        <f t="shared" si="111"/>
        <v>0</v>
      </c>
      <c r="Q33" s="276">
        <f t="shared" si="111"/>
        <v>3.0594138163127942E-4</v>
      </c>
      <c r="R33" s="306"/>
      <c r="S33" s="307"/>
      <c r="T33" s="270"/>
      <c r="U33" s="275">
        <f t="shared" ref="U33:W33" si="112">U32/R32</f>
        <v>4.9176039759351295E-2</v>
      </c>
      <c r="V33" s="275">
        <f t="shared" si="112"/>
        <v>3.4411562284927734E-4</v>
      </c>
      <c r="W33" s="276">
        <f t="shared" si="112"/>
        <v>3.572782410917362E-2</v>
      </c>
      <c r="X33" s="9"/>
      <c r="AB33" s="51"/>
      <c r="AC33" s="51"/>
      <c r="AD33" s="51"/>
      <c r="AE33" s="277"/>
      <c r="AF33" s="277"/>
      <c r="AG33" s="277"/>
      <c r="AH33" s="266"/>
      <c r="AI33" s="266"/>
      <c r="AJ33" s="266"/>
    </row>
    <row r="34" spans="2:36" ht="21.6" customHeight="1" thickTop="1" x14ac:dyDescent="0.2">
      <c r="B34" s="66"/>
      <c r="C34" s="91" t="s">
        <v>213</v>
      </c>
      <c r="D34" s="308">
        <f>D24+D26+D28+D30</f>
        <v>282</v>
      </c>
      <c r="E34" s="309">
        <f>E24+E26+E28+E30</f>
        <v>223</v>
      </c>
      <c r="F34" s="300">
        <f t="shared" ref="F34:W34" si="113">F24+F26+F28+F30</f>
        <v>8266</v>
      </c>
      <c r="G34" s="301">
        <f t="shared" si="113"/>
        <v>3269</v>
      </c>
      <c r="H34" s="301">
        <f t="shared" si="113"/>
        <v>11535</v>
      </c>
      <c r="I34" s="262">
        <f t="shared" si="113"/>
        <v>105</v>
      </c>
      <c r="J34" s="262">
        <f t="shared" si="113"/>
        <v>31</v>
      </c>
      <c r="K34" s="263">
        <f t="shared" si="113"/>
        <v>136</v>
      </c>
      <c r="L34" s="300">
        <f t="shared" si="113"/>
        <v>4840</v>
      </c>
      <c r="M34" s="301">
        <f t="shared" si="113"/>
        <v>1108</v>
      </c>
      <c r="N34" s="301">
        <f t="shared" si="113"/>
        <v>5948</v>
      </c>
      <c r="O34" s="262">
        <f t="shared" si="113"/>
        <v>7</v>
      </c>
      <c r="P34" s="262">
        <f t="shared" si="113"/>
        <v>3</v>
      </c>
      <c r="Q34" s="263">
        <f t="shared" si="113"/>
        <v>10</v>
      </c>
      <c r="R34" s="300">
        <f t="shared" si="113"/>
        <v>3426</v>
      </c>
      <c r="S34" s="301">
        <f t="shared" si="113"/>
        <v>2161</v>
      </c>
      <c r="T34" s="301">
        <f t="shared" si="113"/>
        <v>5587</v>
      </c>
      <c r="U34" s="262">
        <f t="shared" si="113"/>
        <v>98</v>
      </c>
      <c r="V34" s="262">
        <f t="shared" si="113"/>
        <v>28</v>
      </c>
      <c r="W34" s="263">
        <f t="shared" si="113"/>
        <v>126</v>
      </c>
      <c r="Y34" s="112">
        <f t="shared" ref="Y34:AD34" si="114">L34+R34</f>
        <v>8266</v>
      </c>
      <c r="Z34" s="112">
        <f t="shared" si="114"/>
        <v>3269</v>
      </c>
      <c r="AA34" s="112">
        <f t="shared" si="114"/>
        <v>11535</v>
      </c>
      <c r="AB34" s="112">
        <f t="shared" si="114"/>
        <v>105</v>
      </c>
      <c r="AC34" s="112">
        <f t="shared" si="114"/>
        <v>31</v>
      </c>
      <c r="AD34" s="112">
        <f t="shared" si="114"/>
        <v>136</v>
      </c>
      <c r="AE34" s="266">
        <f t="shared" ref="AE34:AJ34" si="115">Y34-F34</f>
        <v>0</v>
      </c>
      <c r="AF34" s="266">
        <f t="shared" si="115"/>
        <v>0</v>
      </c>
      <c r="AG34" s="266">
        <f t="shared" si="115"/>
        <v>0</v>
      </c>
      <c r="AH34" s="266">
        <f t="shared" si="115"/>
        <v>0</v>
      </c>
      <c r="AI34" s="266">
        <f t="shared" si="115"/>
        <v>0</v>
      </c>
      <c r="AJ34" s="266">
        <f t="shared" si="115"/>
        <v>0</v>
      </c>
    </row>
    <row r="35" spans="2:36" ht="21.6" customHeight="1" x14ac:dyDescent="0.2">
      <c r="B35" s="66"/>
      <c r="C35" s="95" t="s">
        <v>214</v>
      </c>
      <c r="D35" s="287"/>
      <c r="E35" s="288"/>
      <c r="F35" s="293"/>
      <c r="G35" s="294"/>
      <c r="H35" s="294"/>
      <c r="I35" s="296">
        <f>I34/F34</f>
        <v>1.2702637309460441E-2</v>
      </c>
      <c r="J35" s="296">
        <f>J34/G34</f>
        <v>9.4830223309880692E-3</v>
      </c>
      <c r="K35" s="297">
        <f>K34/H34</f>
        <v>1.1790203727785002E-2</v>
      </c>
      <c r="L35" s="293"/>
      <c r="M35" s="294"/>
      <c r="N35" s="294"/>
      <c r="O35" s="296">
        <f>O34/L34</f>
        <v>1.4462809917355371E-3</v>
      </c>
      <c r="P35" s="296">
        <f>P34/M34</f>
        <v>2.707581227436823E-3</v>
      </c>
      <c r="Q35" s="297">
        <f>Q34/N34</f>
        <v>1.6812373907195697E-3</v>
      </c>
      <c r="R35" s="293"/>
      <c r="S35" s="294"/>
      <c r="T35" s="294"/>
      <c r="U35" s="296">
        <f>U34/R34</f>
        <v>2.8604786923525978E-2</v>
      </c>
      <c r="V35" s="296">
        <f>V34/S34</f>
        <v>1.2956964368347987E-2</v>
      </c>
      <c r="W35" s="297">
        <f>W34/T34</f>
        <v>2.2552353678181494E-2</v>
      </c>
      <c r="AB35" s="51"/>
      <c r="AC35" s="51"/>
      <c r="AD35" s="51"/>
      <c r="AE35" s="277"/>
      <c r="AF35" s="277"/>
      <c r="AG35" s="277"/>
      <c r="AH35" s="266"/>
      <c r="AI35" s="266"/>
      <c r="AJ35" s="266"/>
    </row>
    <row r="36" spans="2:36" ht="21.6" customHeight="1" x14ac:dyDescent="0.2">
      <c r="B36" s="66"/>
      <c r="C36" s="91" t="s">
        <v>213</v>
      </c>
      <c r="D36" s="310">
        <f>D26+D28+D30+D32</f>
        <v>149</v>
      </c>
      <c r="E36" s="299">
        <f>E26+E28+E30+E32</f>
        <v>131</v>
      </c>
      <c r="F36" s="311">
        <f t="shared" ref="F36:W36" si="116">F26+F28+F30+F32</f>
        <v>28695</v>
      </c>
      <c r="G36" s="312">
        <f t="shared" si="116"/>
        <v>7092</v>
      </c>
      <c r="H36" s="312">
        <f t="shared" si="116"/>
        <v>35787</v>
      </c>
      <c r="I36" s="282">
        <f t="shared" si="116"/>
        <v>456</v>
      </c>
      <c r="J36" s="282">
        <f t="shared" si="116"/>
        <v>21</v>
      </c>
      <c r="K36" s="283">
        <f t="shared" si="116"/>
        <v>477</v>
      </c>
      <c r="L36" s="311">
        <f t="shared" si="116"/>
        <v>18258</v>
      </c>
      <c r="M36" s="312">
        <f t="shared" si="116"/>
        <v>2553</v>
      </c>
      <c r="N36" s="312">
        <f t="shared" si="116"/>
        <v>20811</v>
      </c>
      <c r="O36" s="282">
        <f t="shared" si="116"/>
        <v>5</v>
      </c>
      <c r="P36" s="282">
        <f t="shared" si="116"/>
        <v>0</v>
      </c>
      <c r="Q36" s="283">
        <f t="shared" si="116"/>
        <v>5</v>
      </c>
      <c r="R36" s="311">
        <f t="shared" si="116"/>
        <v>10437</v>
      </c>
      <c r="S36" s="312">
        <f t="shared" si="116"/>
        <v>4539</v>
      </c>
      <c r="T36" s="312">
        <f t="shared" si="116"/>
        <v>14976</v>
      </c>
      <c r="U36" s="282">
        <f t="shared" si="116"/>
        <v>451</v>
      </c>
      <c r="V36" s="282">
        <f t="shared" si="116"/>
        <v>21</v>
      </c>
      <c r="W36" s="283">
        <f t="shared" si="116"/>
        <v>472</v>
      </c>
      <c r="Y36" s="112">
        <f t="shared" ref="Y36:AD36" si="117">L36+R36</f>
        <v>28695</v>
      </c>
      <c r="Z36" s="112">
        <f t="shared" si="117"/>
        <v>7092</v>
      </c>
      <c r="AA36" s="112">
        <f t="shared" si="117"/>
        <v>35787</v>
      </c>
      <c r="AB36" s="112">
        <f t="shared" si="117"/>
        <v>456</v>
      </c>
      <c r="AC36" s="112">
        <f t="shared" si="117"/>
        <v>21</v>
      </c>
      <c r="AD36" s="112">
        <f t="shared" si="117"/>
        <v>477</v>
      </c>
      <c r="AE36" s="266">
        <f t="shared" ref="AE36:AJ36" si="118">Y36-F36</f>
        <v>0</v>
      </c>
      <c r="AF36" s="266">
        <f t="shared" si="118"/>
        <v>0</v>
      </c>
      <c r="AG36" s="266">
        <f t="shared" si="118"/>
        <v>0</v>
      </c>
      <c r="AH36" s="266">
        <f t="shared" si="118"/>
        <v>0</v>
      </c>
      <c r="AI36" s="266">
        <f t="shared" si="118"/>
        <v>0</v>
      </c>
      <c r="AJ36" s="266">
        <f t="shared" si="118"/>
        <v>0</v>
      </c>
    </row>
    <row r="37" spans="2:36" ht="21.6" customHeight="1" thickBot="1" x14ac:dyDescent="0.25">
      <c r="B37" s="100"/>
      <c r="C37" s="95" t="s">
        <v>215</v>
      </c>
      <c r="D37" s="287"/>
      <c r="E37" s="288"/>
      <c r="F37" s="313"/>
      <c r="G37" s="314"/>
      <c r="H37" s="314"/>
      <c r="I37" s="315">
        <f>I36/F36</f>
        <v>1.5891270256142186E-2</v>
      </c>
      <c r="J37" s="315">
        <f>J36/G36</f>
        <v>2.9610829103214891E-3</v>
      </c>
      <c r="K37" s="316">
        <f>K36/H36</f>
        <v>1.3328862436080141E-2</v>
      </c>
      <c r="L37" s="313"/>
      <c r="M37" s="314"/>
      <c r="N37" s="314"/>
      <c r="O37" s="315">
        <f>O36/L36</f>
        <v>2.7385255778288969E-4</v>
      </c>
      <c r="P37" s="315">
        <f>P36/M36</f>
        <v>0</v>
      </c>
      <c r="Q37" s="316">
        <f>Q36/N36</f>
        <v>2.4025755610013934E-4</v>
      </c>
      <c r="R37" s="313"/>
      <c r="S37" s="314"/>
      <c r="T37" s="314"/>
      <c r="U37" s="315">
        <f>U36/R36</f>
        <v>4.321165085752611E-2</v>
      </c>
      <c r="V37" s="315">
        <f>V36/S36</f>
        <v>4.626569729015202E-3</v>
      </c>
      <c r="W37" s="316">
        <f>W36/T36</f>
        <v>3.1517094017094016E-2</v>
      </c>
      <c r="AB37" s="51"/>
      <c r="AC37" s="51"/>
      <c r="AD37" s="51"/>
      <c r="AH37" s="317"/>
      <c r="AI37" s="317"/>
      <c r="AJ37" s="317"/>
    </row>
    <row r="38" spans="2:36" x14ac:dyDescent="0.2">
      <c r="K38" s="9"/>
      <c r="Q38" s="9"/>
      <c r="R38" s="9"/>
      <c r="S38" s="9"/>
      <c r="T38" s="9"/>
      <c r="U38" s="9"/>
      <c r="V38" s="9"/>
      <c r="Y38" s="11"/>
      <c r="Z38" s="11"/>
      <c r="AA38" s="11"/>
      <c r="AB38" s="11"/>
      <c r="AC38" s="11"/>
      <c r="AD38" s="11"/>
      <c r="AE38" s="11"/>
    </row>
    <row r="39" spans="2:36" x14ac:dyDescent="0.2">
      <c r="B39" s="9" t="s">
        <v>284</v>
      </c>
      <c r="D39" s="9">
        <f>D22+D24+D26+D28+D30+D32</f>
        <v>404</v>
      </c>
      <c r="E39" s="9">
        <f t="shared" ref="E39:W39" si="119">E22+E24+E26+E28+E30+E32</f>
        <v>303</v>
      </c>
      <c r="F39" s="9">
        <f t="shared" si="119"/>
        <v>31031</v>
      </c>
      <c r="G39" s="9">
        <f t="shared" si="119"/>
        <v>8051</v>
      </c>
      <c r="H39" s="9">
        <f t="shared" si="119"/>
        <v>39082</v>
      </c>
      <c r="I39" s="9">
        <f t="shared" si="119"/>
        <v>488</v>
      </c>
      <c r="J39" s="9">
        <f t="shared" si="119"/>
        <v>38</v>
      </c>
      <c r="K39" s="9">
        <f t="shared" si="119"/>
        <v>526</v>
      </c>
      <c r="L39" s="9">
        <f t="shared" si="119"/>
        <v>19757</v>
      </c>
      <c r="M39" s="9">
        <f t="shared" si="119"/>
        <v>2841</v>
      </c>
      <c r="N39" s="9">
        <f t="shared" si="119"/>
        <v>22598</v>
      </c>
      <c r="O39" s="9">
        <f t="shared" si="119"/>
        <v>13</v>
      </c>
      <c r="P39" s="9">
        <f t="shared" si="119"/>
        <v>3</v>
      </c>
      <c r="Q39" s="9">
        <f t="shared" si="119"/>
        <v>16</v>
      </c>
      <c r="R39" s="9">
        <f t="shared" si="119"/>
        <v>11274</v>
      </c>
      <c r="S39" s="9">
        <f t="shared" si="119"/>
        <v>5210</v>
      </c>
      <c r="T39" s="9">
        <f t="shared" si="119"/>
        <v>16484</v>
      </c>
      <c r="U39" s="9">
        <f t="shared" si="119"/>
        <v>475</v>
      </c>
      <c r="V39" s="9">
        <f t="shared" si="119"/>
        <v>35</v>
      </c>
      <c r="W39" s="9">
        <f t="shared" si="119"/>
        <v>510</v>
      </c>
      <c r="Y39" s="11"/>
      <c r="Z39" s="11"/>
      <c r="AA39" s="11"/>
      <c r="AB39" s="11"/>
      <c r="AC39" s="11"/>
      <c r="AD39" s="11"/>
      <c r="AE39" s="11"/>
    </row>
    <row r="40" spans="2:36" x14ac:dyDescent="0.2">
      <c r="B40" t="s">
        <v>285</v>
      </c>
      <c r="I40" s="51">
        <f>I39/F39</f>
        <v>1.5726209274596371E-2</v>
      </c>
      <c r="J40" s="51">
        <f>J39/G39</f>
        <v>4.7199105701155137E-3</v>
      </c>
      <c r="K40" s="51">
        <f>K39/H39</f>
        <v>1.345888132644184E-2</v>
      </c>
      <c r="L40" s="51"/>
      <c r="M40" s="51"/>
      <c r="N40" s="51"/>
      <c r="O40" s="51">
        <f>O39/L39</f>
        <v>6.5799463481297765E-4</v>
      </c>
      <c r="P40" s="51">
        <f>P39/M39</f>
        <v>1.0559662090813093E-3</v>
      </c>
      <c r="Q40" s="51">
        <f>Q39/N39</f>
        <v>7.0802725904947346E-4</v>
      </c>
      <c r="R40" s="51"/>
      <c r="S40" s="51"/>
      <c r="T40" s="51"/>
      <c r="U40" s="51">
        <f>U39/R39</f>
        <v>4.2132339897108392E-2</v>
      </c>
      <c r="V40" s="51">
        <f>V39/S39</f>
        <v>6.7178502879078695E-3</v>
      </c>
      <c r="W40" s="51">
        <f>W39/T39</f>
        <v>3.0939092453288037E-2</v>
      </c>
      <c r="Y40" s="11"/>
      <c r="Z40" s="11"/>
      <c r="AA40" s="11"/>
      <c r="AB40" s="11"/>
      <c r="AC40" s="11"/>
      <c r="AD40" s="11"/>
      <c r="AE40" s="11"/>
    </row>
    <row r="41" spans="2:36" x14ac:dyDescent="0.2">
      <c r="B41"/>
      <c r="Y41" s="11"/>
      <c r="Z41" s="11"/>
      <c r="AA41" s="11"/>
      <c r="AB41" s="11"/>
      <c r="AC41" s="11"/>
      <c r="AD41" s="11"/>
      <c r="AE41" s="11"/>
    </row>
    <row r="42" spans="2:36" x14ac:dyDescent="0.2">
      <c r="B42" t="s">
        <v>286</v>
      </c>
      <c r="D42" s="9">
        <f>D34+D32+D22</f>
        <v>404</v>
      </c>
      <c r="E42" s="9">
        <f t="shared" ref="E42:W42" si="120">E34+E32+E22</f>
        <v>303</v>
      </c>
      <c r="F42" s="9">
        <f t="shared" si="120"/>
        <v>31031</v>
      </c>
      <c r="G42" s="9">
        <f t="shared" si="120"/>
        <v>8051</v>
      </c>
      <c r="H42" s="9">
        <f t="shared" si="120"/>
        <v>39082</v>
      </c>
      <c r="I42" s="9">
        <f t="shared" si="120"/>
        <v>488</v>
      </c>
      <c r="J42" s="9">
        <f t="shared" si="120"/>
        <v>38</v>
      </c>
      <c r="K42" s="9">
        <f t="shared" si="120"/>
        <v>526</v>
      </c>
      <c r="L42" s="9">
        <f t="shared" si="120"/>
        <v>19757</v>
      </c>
      <c r="M42" s="9">
        <f t="shared" si="120"/>
        <v>2841</v>
      </c>
      <c r="N42" s="9">
        <f t="shared" si="120"/>
        <v>22598</v>
      </c>
      <c r="O42" s="9">
        <f t="shared" si="120"/>
        <v>13</v>
      </c>
      <c r="P42" s="9">
        <f t="shared" si="120"/>
        <v>3</v>
      </c>
      <c r="Q42" s="9">
        <f t="shared" si="120"/>
        <v>16</v>
      </c>
      <c r="R42" s="9">
        <f t="shared" si="120"/>
        <v>11274</v>
      </c>
      <c r="S42" s="9">
        <f t="shared" si="120"/>
        <v>5210</v>
      </c>
      <c r="T42" s="9">
        <f t="shared" si="120"/>
        <v>16484</v>
      </c>
      <c r="U42" s="9">
        <f t="shared" si="120"/>
        <v>475</v>
      </c>
      <c r="V42" s="9">
        <f t="shared" si="120"/>
        <v>35</v>
      </c>
      <c r="W42" s="9">
        <f t="shared" si="120"/>
        <v>510</v>
      </c>
      <c r="Y42" s="11"/>
      <c r="Z42" s="11"/>
      <c r="AA42" s="11"/>
      <c r="AB42" s="11"/>
      <c r="AC42" s="11"/>
      <c r="AD42" s="11"/>
      <c r="AE42" s="11"/>
    </row>
    <row r="43" spans="2:36" x14ac:dyDescent="0.2">
      <c r="B43"/>
      <c r="D43" s="9">
        <f>D36+D22+D24</f>
        <v>404</v>
      </c>
      <c r="E43" s="9">
        <f t="shared" ref="E43:W43" si="121">E36+E22+E24</f>
        <v>303</v>
      </c>
      <c r="F43" s="9">
        <f t="shared" si="121"/>
        <v>31031</v>
      </c>
      <c r="G43" s="9">
        <f t="shared" si="121"/>
        <v>8051</v>
      </c>
      <c r="H43" s="9">
        <f t="shared" si="121"/>
        <v>39082</v>
      </c>
      <c r="I43" s="9">
        <f t="shared" si="121"/>
        <v>488</v>
      </c>
      <c r="J43" s="9">
        <f t="shared" si="121"/>
        <v>38</v>
      </c>
      <c r="K43" s="9">
        <f t="shared" si="121"/>
        <v>526</v>
      </c>
      <c r="L43" s="9">
        <f t="shared" si="121"/>
        <v>19757</v>
      </c>
      <c r="M43" s="9">
        <f t="shared" si="121"/>
        <v>2841</v>
      </c>
      <c r="N43" s="9">
        <f t="shared" si="121"/>
        <v>22598</v>
      </c>
      <c r="O43" s="9">
        <f t="shared" si="121"/>
        <v>13</v>
      </c>
      <c r="P43" s="9">
        <f t="shared" si="121"/>
        <v>3</v>
      </c>
      <c r="Q43" s="9">
        <f t="shared" si="121"/>
        <v>16</v>
      </c>
      <c r="R43" s="9">
        <f t="shared" si="121"/>
        <v>11274</v>
      </c>
      <c r="S43" s="9">
        <f t="shared" si="121"/>
        <v>5210</v>
      </c>
      <c r="T43" s="9">
        <f t="shared" si="121"/>
        <v>16484</v>
      </c>
      <c r="U43" s="9">
        <f t="shared" si="121"/>
        <v>475</v>
      </c>
      <c r="V43" s="9">
        <f t="shared" si="121"/>
        <v>35</v>
      </c>
      <c r="W43" s="9">
        <f t="shared" si="121"/>
        <v>510</v>
      </c>
      <c r="Y43" s="11"/>
      <c r="Z43" s="11"/>
      <c r="AA43" s="11"/>
      <c r="AB43" s="11"/>
      <c r="AC43" s="11"/>
      <c r="AD43" s="11"/>
      <c r="AE43" s="11"/>
    </row>
    <row r="44" spans="2:36" s="319" customFormat="1" ht="10.8" x14ac:dyDescent="0.15">
      <c r="B44" s="318"/>
      <c r="K44" s="320"/>
      <c r="Q44" s="320"/>
      <c r="R44" s="320"/>
      <c r="S44" s="320"/>
      <c r="T44" s="320"/>
      <c r="U44" s="320"/>
      <c r="V44" s="320"/>
      <c r="X44" s="320"/>
      <c r="Y44" s="320"/>
      <c r="Z44" s="320"/>
      <c r="AA44" s="320"/>
      <c r="AB44" s="320"/>
      <c r="AC44" s="320"/>
      <c r="AD44" s="320"/>
      <c r="AE44" s="320"/>
    </row>
    <row r="45" spans="2:36" s="319" customFormat="1" ht="10.8" x14ac:dyDescent="0.15">
      <c r="B45" s="321" t="s">
        <v>220</v>
      </c>
      <c r="D45" s="322">
        <f>D39-D8</f>
        <v>0</v>
      </c>
      <c r="E45" s="322">
        <f t="shared" ref="E45:W46" si="122">E39-E8</f>
        <v>0</v>
      </c>
      <c r="F45" s="322">
        <f t="shared" si="122"/>
        <v>0</v>
      </c>
      <c r="G45" s="322">
        <f t="shared" si="122"/>
        <v>0</v>
      </c>
      <c r="H45" s="322">
        <f t="shared" si="122"/>
        <v>0</v>
      </c>
      <c r="I45" s="322">
        <f t="shared" si="122"/>
        <v>0</v>
      </c>
      <c r="J45" s="322">
        <f t="shared" si="122"/>
        <v>0</v>
      </c>
      <c r="K45" s="322">
        <f t="shared" si="122"/>
        <v>0</v>
      </c>
      <c r="L45" s="322">
        <f t="shared" si="122"/>
        <v>0</v>
      </c>
      <c r="M45" s="322">
        <f t="shared" si="122"/>
        <v>0</v>
      </c>
      <c r="N45" s="322">
        <f t="shared" si="122"/>
        <v>0</v>
      </c>
      <c r="O45" s="322">
        <f t="shared" si="122"/>
        <v>0</v>
      </c>
      <c r="P45" s="322">
        <f t="shared" si="122"/>
        <v>0</v>
      </c>
      <c r="Q45" s="322">
        <f t="shared" si="122"/>
        <v>0</v>
      </c>
      <c r="R45" s="322">
        <f t="shared" si="122"/>
        <v>0</v>
      </c>
      <c r="S45" s="322">
        <f t="shared" si="122"/>
        <v>0</v>
      </c>
      <c r="T45" s="322">
        <f t="shared" si="122"/>
        <v>0</v>
      </c>
      <c r="U45" s="322">
        <f t="shared" si="122"/>
        <v>0</v>
      </c>
      <c r="V45" s="322">
        <f t="shared" si="122"/>
        <v>0</v>
      </c>
      <c r="W45" s="322">
        <f t="shared" si="122"/>
        <v>0</v>
      </c>
      <c r="X45" s="320"/>
      <c r="Y45" s="320"/>
      <c r="Z45" s="320"/>
      <c r="AA45" s="320"/>
      <c r="AB45" s="320"/>
      <c r="AC45" s="320"/>
      <c r="AD45" s="320"/>
      <c r="AE45" s="320"/>
    </row>
    <row r="46" spans="2:36" s="319" customFormat="1" ht="10.8" x14ac:dyDescent="0.15">
      <c r="D46" s="322"/>
      <c r="E46" s="322"/>
      <c r="F46" s="322"/>
      <c r="G46" s="322"/>
      <c r="H46" s="322"/>
      <c r="I46" s="322">
        <f t="shared" si="122"/>
        <v>0</v>
      </c>
      <c r="J46" s="322">
        <f t="shared" si="122"/>
        <v>0</v>
      </c>
      <c r="K46" s="322">
        <f t="shared" si="122"/>
        <v>0</v>
      </c>
      <c r="L46" s="322"/>
      <c r="M46" s="322"/>
      <c r="N46" s="322"/>
      <c r="O46" s="322">
        <f t="shared" si="122"/>
        <v>0</v>
      </c>
      <c r="P46" s="322">
        <f t="shared" si="122"/>
        <v>0</v>
      </c>
      <c r="Q46" s="322">
        <f t="shared" si="122"/>
        <v>0</v>
      </c>
      <c r="R46" s="322"/>
      <c r="S46" s="322"/>
      <c r="T46" s="322"/>
      <c r="U46" s="322">
        <f t="shared" si="122"/>
        <v>0</v>
      </c>
      <c r="V46" s="322">
        <f t="shared" si="122"/>
        <v>0</v>
      </c>
      <c r="W46" s="322">
        <f t="shared" si="122"/>
        <v>0</v>
      </c>
      <c r="X46" s="320"/>
      <c r="Y46" s="320"/>
      <c r="Z46" s="320"/>
      <c r="AA46" s="320"/>
      <c r="AB46" s="320"/>
      <c r="AC46" s="320"/>
      <c r="AD46" s="320"/>
      <c r="AE46" s="320"/>
    </row>
    <row r="47" spans="2:36" s="319" customFormat="1" ht="10.8" x14ac:dyDescent="0.15">
      <c r="D47" s="322"/>
      <c r="E47" s="322"/>
      <c r="F47" s="322"/>
      <c r="G47" s="322"/>
      <c r="H47" s="322"/>
      <c r="I47" s="322"/>
      <c r="J47" s="322"/>
      <c r="K47" s="322"/>
      <c r="L47" s="322"/>
      <c r="M47" s="322"/>
      <c r="N47" s="322"/>
      <c r="O47" s="322"/>
      <c r="P47" s="322"/>
      <c r="Q47" s="322"/>
      <c r="R47" s="322"/>
      <c r="S47" s="322"/>
      <c r="T47" s="322"/>
      <c r="U47" s="322"/>
      <c r="V47" s="322"/>
      <c r="W47" s="322"/>
      <c r="X47" s="320"/>
      <c r="Y47" s="320"/>
      <c r="Z47" s="320"/>
      <c r="AA47" s="320"/>
      <c r="AB47" s="320"/>
      <c r="AC47" s="320"/>
      <c r="AD47" s="320"/>
      <c r="AE47" s="320"/>
    </row>
    <row r="48" spans="2:36" s="319" customFormat="1" ht="10.8" x14ac:dyDescent="0.15">
      <c r="D48" s="322">
        <f>D42-D39</f>
        <v>0</v>
      </c>
      <c r="E48" s="322">
        <f t="shared" ref="E48:W48" si="123">E42-E39</f>
        <v>0</v>
      </c>
      <c r="F48" s="322">
        <f t="shared" si="123"/>
        <v>0</v>
      </c>
      <c r="G48" s="322">
        <f t="shared" si="123"/>
        <v>0</v>
      </c>
      <c r="H48" s="322">
        <f t="shared" si="123"/>
        <v>0</v>
      </c>
      <c r="I48" s="322">
        <f t="shared" si="123"/>
        <v>0</v>
      </c>
      <c r="J48" s="322">
        <f t="shared" si="123"/>
        <v>0</v>
      </c>
      <c r="K48" s="322">
        <f t="shared" si="123"/>
        <v>0</v>
      </c>
      <c r="L48" s="322">
        <f t="shared" si="123"/>
        <v>0</v>
      </c>
      <c r="M48" s="322">
        <f t="shared" si="123"/>
        <v>0</v>
      </c>
      <c r="N48" s="322">
        <f t="shared" si="123"/>
        <v>0</v>
      </c>
      <c r="O48" s="322">
        <f t="shared" si="123"/>
        <v>0</v>
      </c>
      <c r="P48" s="322">
        <f t="shared" si="123"/>
        <v>0</v>
      </c>
      <c r="Q48" s="322">
        <f t="shared" si="123"/>
        <v>0</v>
      </c>
      <c r="R48" s="322">
        <f t="shared" si="123"/>
        <v>0</v>
      </c>
      <c r="S48" s="322">
        <f t="shared" si="123"/>
        <v>0</v>
      </c>
      <c r="T48" s="322">
        <f t="shared" si="123"/>
        <v>0</v>
      </c>
      <c r="U48" s="322">
        <f t="shared" si="123"/>
        <v>0</v>
      </c>
      <c r="V48" s="322">
        <f t="shared" si="123"/>
        <v>0</v>
      </c>
      <c r="W48" s="322">
        <f t="shared" si="123"/>
        <v>0</v>
      </c>
      <c r="X48" s="320"/>
      <c r="Y48" s="320"/>
      <c r="Z48" s="320"/>
      <c r="AA48" s="320"/>
      <c r="AB48" s="320"/>
      <c r="AC48" s="320"/>
      <c r="AD48" s="320"/>
      <c r="AE48" s="320"/>
    </row>
    <row r="49" spans="3:31" s="319" customFormat="1" ht="10.8" x14ac:dyDescent="0.15">
      <c r="D49" s="322">
        <f>D43-D39</f>
        <v>0</v>
      </c>
      <c r="E49" s="322">
        <f t="shared" ref="E49:W49" si="124">E43-E39</f>
        <v>0</v>
      </c>
      <c r="F49" s="322">
        <f t="shared" si="124"/>
        <v>0</v>
      </c>
      <c r="G49" s="322">
        <f t="shared" si="124"/>
        <v>0</v>
      </c>
      <c r="H49" s="322">
        <f t="shared" si="124"/>
        <v>0</v>
      </c>
      <c r="I49" s="322">
        <f t="shared" si="124"/>
        <v>0</v>
      </c>
      <c r="J49" s="322">
        <f t="shared" si="124"/>
        <v>0</v>
      </c>
      <c r="K49" s="322">
        <f t="shared" si="124"/>
        <v>0</v>
      </c>
      <c r="L49" s="322">
        <f t="shared" si="124"/>
        <v>0</v>
      </c>
      <c r="M49" s="322">
        <f t="shared" si="124"/>
        <v>0</v>
      </c>
      <c r="N49" s="322">
        <f t="shared" si="124"/>
        <v>0</v>
      </c>
      <c r="O49" s="322">
        <f t="shared" si="124"/>
        <v>0</v>
      </c>
      <c r="P49" s="322">
        <f t="shared" si="124"/>
        <v>0</v>
      </c>
      <c r="Q49" s="322">
        <f t="shared" si="124"/>
        <v>0</v>
      </c>
      <c r="R49" s="322">
        <f t="shared" si="124"/>
        <v>0</v>
      </c>
      <c r="S49" s="322">
        <f t="shared" si="124"/>
        <v>0</v>
      </c>
      <c r="T49" s="322">
        <f t="shared" si="124"/>
        <v>0</v>
      </c>
      <c r="U49" s="322">
        <f t="shared" si="124"/>
        <v>0</v>
      </c>
      <c r="V49" s="322">
        <f t="shared" si="124"/>
        <v>0</v>
      </c>
      <c r="W49" s="322">
        <f t="shared" si="124"/>
        <v>0</v>
      </c>
      <c r="X49" s="320"/>
      <c r="Y49" s="320"/>
      <c r="Z49" s="320"/>
      <c r="AA49" s="320"/>
      <c r="AB49" s="320"/>
      <c r="AC49" s="320"/>
      <c r="AD49" s="320"/>
      <c r="AE49" s="320"/>
    </row>
    <row r="50" spans="3:31" s="319" customFormat="1" ht="10.8" x14ac:dyDescent="0.15">
      <c r="K50" s="320"/>
      <c r="Q50" s="320"/>
      <c r="R50" s="320"/>
      <c r="S50" s="320"/>
      <c r="T50" s="320"/>
      <c r="U50" s="320"/>
      <c r="V50" s="320"/>
      <c r="X50" s="320"/>
      <c r="Y50" s="320"/>
      <c r="Z50" s="320"/>
      <c r="AA50" s="320"/>
      <c r="AB50" s="320"/>
      <c r="AC50" s="320"/>
      <c r="AD50" s="320"/>
      <c r="AE50" s="320"/>
    </row>
    <row r="51" spans="3:31" s="319" customFormat="1" ht="10.8" x14ac:dyDescent="0.15">
      <c r="K51" s="320"/>
      <c r="Q51" s="320"/>
      <c r="R51" s="320"/>
      <c r="S51" s="320"/>
      <c r="T51" s="320"/>
      <c r="U51" s="320"/>
      <c r="V51" s="320"/>
      <c r="X51" s="320"/>
      <c r="Y51" s="320"/>
      <c r="Z51" s="320"/>
      <c r="AA51" s="320"/>
      <c r="AB51" s="320"/>
      <c r="AC51" s="320"/>
      <c r="AD51" s="320"/>
      <c r="AE51" s="320"/>
    </row>
    <row r="52" spans="3:31" x14ac:dyDescent="0.2">
      <c r="Y52" s="11"/>
      <c r="Z52" s="11"/>
      <c r="AA52" s="11"/>
      <c r="AB52" s="11"/>
      <c r="AC52" s="11"/>
      <c r="AD52" s="11"/>
      <c r="AE52" s="11"/>
    </row>
    <row r="53" spans="3:31" x14ac:dyDescent="0.2">
      <c r="Y53" s="11"/>
      <c r="Z53" s="11"/>
      <c r="AA53" s="11"/>
      <c r="AB53" s="11"/>
      <c r="AC53" s="11"/>
      <c r="AD53" s="11"/>
      <c r="AE53" s="11"/>
    </row>
    <row r="54" spans="3:31" x14ac:dyDescent="0.2">
      <c r="Y54" s="11"/>
      <c r="Z54" s="11"/>
      <c r="AA54" s="11"/>
      <c r="AB54" s="11"/>
      <c r="AC54" s="11"/>
      <c r="AD54" s="11"/>
      <c r="AE54" s="11"/>
    </row>
    <row r="55" spans="3:31" x14ac:dyDescent="0.2">
      <c r="Y55" s="11"/>
      <c r="Z55" s="11"/>
      <c r="AA55" s="11"/>
      <c r="AB55" s="11"/>
      <c r="AC55" s="11"/>
      <c r="AD55" s="11"/>
      <c r="AE55" s="11"/>
    </row>
    <row r="56" spans="3:31" x14ac:dyDescent="0.2">
      <c r="Y56" s="11"/>
      <c r="Z56" s="11"/>
      <c r="AA56" s="11"/>
      <c r="AB56" s="11"/>
      <c r="AC56" s="11"/>
      <c r="AD56" s="11"/>
      <c r="AE56" s="11"/>
    </row>
    <row r="57" spans="3:31" x14ac:dyDescent="0.2">
      <c r="Y57" s="11"/>
      <c r="Z57" s="11"/>
      <c r="AA57" s="11"/>
      <c r="AB57" s="11"/>
      <c r="AC57" s="11"/>
      <c r="AD57" s="11"/>
      <c r="AE57" s="11"/>
    </row>
    <row r="58" spans="3:31" x14ac:dyDescent="0.2">
      <c r="Y58" s="11"/>
      <c r="Z58" s="11"/>
      <c r="AA58" s="11"/>
      <c r="AB58" s="11"/>
      <c r="AC58" s="11"/>
      <c r="AD58" s="11"/>
      <c r="AE58" s="11"/>
    </row>
    <row r="59" spans="3:31" x14ac:dyDescent="0.2">
      <c r="Y59" s="11"/>
      <c r="Z59" s="11"/>
      <c r="AA59" s="11"/>
      <c r="AB59" s="11"/>
      <c r="AC59" s="11"/>
      <c r="AD59" s="11"/>
      <c r="AE59" s="11"/>
    </row>
    <row r="60" spans="3:31" x14ac:dyDescent="0.2">
      <c r="Y60" s="11"/>
      <c r="Z60" s="11"/>
      <c r="AA60" s="11"/>
      <c r="AB60" s="11"/>
      <c r="AC60" s="11"/>
      <c r="AD60" s="11"/>
      <c r="AE60" s="11"/>
    </row>
    <row r="61" spans="3:31" x14ac:dyDescent="0.2">
      <c r="Y61" s="11"/>
      <c r="Z61" s="11"/>
      <c r="AA61" s="11"/>
      <c r="AB61" s="11"/>
      <c r="AC61" s="11"/>
      <c r="AD61" s="11"/>
      <c r="AE61" s="11"/>
    </row>
    <row r="62" spans="3:31" x14ac:dyDescent="0.2">
      <c r="Y62" s="11"/>
      <c r="Z62" s="11"/>
      <c r="AA62" s="11"/>
      <c r="AB62" s="11"/>
      <c r="AC62" s="11"/>
      <c r="AD62" s="11"/>
      <c r="AE62" s="11"/>
    </row>
    <row r="63" spans="3:31" x14ac:dyDescent="0.2">
      <c r="Y63" s="11"/>
      <c r="Z63" s="11"/>
      <c r="AA63" s="11"/>
      <c r="AB63" s="11"/>
      <c r="AC63" s="11"/>
      <c r="AD63" s="11"/>
      <c r="AE63" s="11"/>
    </row>
    <row r="64" spans="3:31" x14ac:dyDescent="0.2">
      <c r="C64" s="323"/>
      <c r="H64" s="323"/>
      <c r="N64" s="323"/>
      <c r="W64" s="11"/>
      <c r="X64" s="9"/>
      <c r="Y64" s="11"/>
      <c r="Z64" s="11"/>
      <c r="AA64" s="11"/>
      <c r="AB64" s="11"/>
      <c r="AC64" s="11"/>
      <c r="AD64" s="11"/>
      <c r="AE64" s="11"/>
    </row>
    <row r="65" spans="9:31" x14ac:dyDescent="0.2">
      <c r="I65" s="9" t="e">
        <f>SUM(#REF!)</f>
        <v>#REF!</v>
      </c>
      <c r="J65" s="9" t="e">
        <f>SUM(#REF!)</f>
        <v>#REF!</v>
      </c>
      <c r="K65" s="9" t="e">
        <f>SUM(#REF!)</f>
        <v>#REF!</v>
      </c>
      <c r="O65" s="9" t="e">
        <f>SUM(#REF!)</f>
        <v>#REF!</v>
      </c>
      <c r="P65" s="9" t="e">
        <f>SUM(#REF!)</f>
        <v>#REF!</v>
      </c>
      <c r="Q65" s="9" t="e">
        <f>SUM(#REF!)</f>
        <v>#REF!</v>
      </c>
      <c r="R65" s="9"/>
      <c r="S65" s="9"/>
      <c r="T65" s="9"/>
      <c r="U65" s="9" t="e">
        <f>SUM(#REF!)</f>
        <v>#REF!</v>
      </c>
      <c r="V65" s="9"/>
      <c r="X65" s="9"/>
      <c r="Y65" s="11"/>
      <c r="Z65" s="11"/>
      <c r="AA65" s="11"/>
      <c r="AB65" s="11"/>
      <c r="AC65" s="11"/>
      <c r="AD65" s="11"/>
      <c r="AE65" s="11"/>
    </row>
  </sheetData>
  <mergeCells count="192">
    <mergeCell ref="L36:L37"/>
    <mergeCell ref="M36:M37"/>
    <mergeCell ref="N36:N37"/>
    <mergeCell ref="R36:R37"/>
    <mergeCell ref="S36:S37"/>
    <mergeCell ref="T36:T37"/>
    <mergeCell ref="M34:M35"/>
    <mergeCell ref="N34:N35"/>
    <mergeCell ref="R34:R35"/>
    <mergeCell ref="S34:S35"/>
    <mergeCell ref="T34:T35"/>
    <mergeCell ref="D36:D37"/>
    <mergeCell ref="E36:E37"/>
    <mergeCell ref="F36:F37"/>
    <mergeCell ref="G36:G37"/>
    <mergeCell ref="H36:H37"/>
    <mergeCell ref="D34:D35"/>
    <mergeCell ref="E34:E35"/>
    <mergeCell ref="F34:F35"/>
    <mergeCell ref="G34:G35"/>
    <mergeCell ref="H34:H35"/>
    <mergeCell ref="L34:L35"/>
    <mergeCell ref="L32:L33"/>
    <mergeCell ref="M32:M33"/>
    <mergeCell ref="N32:N33"/>
    <mergeCell ref="R32:R33"/>
    <mergeCell ref="S32:S33"/>
    <mergeCell ref="T32:T33"/>
    <mergeCell ref="C32:C33"/>
    <mergeCell ref="D32:D33"/>
    <mergeCell ref="E32:E33"/>
    <mergeCell ref="F32:F33"/>
    <mergeCell ref="G32:G33"/>
    <mergeCell ref="H32:H33"/>
    <mergeCell ref="L30:L31"/>
    <mergeCell ref="M30:M31"/>
    <mergeCell ref="N30:N31"/>
    <mergeCell ref="R30:R31"/>
    <mergeCell ref="S30:S31"/>
    <mergeCell ref="T30:T31"/>
    <mergeCell ref="C30:C31"/>
    <mergeCell ref="D30:D31"/>
    <mergeCell ref="E30:E31"/>
    <mergeCell ref="F30:F31"/>
    <mergeCell ref="G30:G31"/>
    <mergeCell ref="H30:H31"/>
    <mergeCell ref="L28:L29"/>
    <mergeCell ref="M28:M29"/>
    <mergeCell ref="N28:N29"/>
    <mergeCell ref="R28:R29"/>
    <mergeCell ref="S28:S29"/>
    <mergeCell ref="T28:T29"/>
    <mergeCell ref="C28:C29"/>
    <mergeCell ref="D28:D29"/>
    <mergeCell ref="E28:E29"/>
    <mergeCell ref="F28:F29"/>
    <mergeCell ref="G28:G29"/>
    <mergeCell ref="H28:H29"/>
    <mergeCell ref="L26:L27"/>
    <mergeCell ref="M26:M27"/>
    <mergeCell ref="N26:N27"/>
    <mergeCell ref="R26:R27"/>
    <mergeCell ref="S26:S27"/>
    <mergeCell ref="T26:T27"/>
    <mergeCell ref="N24:N25"/>
    <mergeCell ref="R24:R25"/>
    <mergeCell ref="S24:S25"/>
    <mergeCell ref="T24:T25"/>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M20:M21"/>
    <mergeCell ref="N20:N21"/>
    <mergeCell ref="R20:R21"/>
    <mergeCell ref="S20:S21"/>
    <mergeCell ref="T20:T21"/>
    <mergeCell ref="B22:B37"/>
    <mergeCell ref="C22:C23"/>
    <mergeCell ref="D22:D23"/>
    <mergeCell ref="E22:E23"/>
    <mergeCell ref="F22:F23"/>
    <mergeCell ref="R18:R19"/>
    <mergeCell ref="S18:S19"/>
    <mergeCell ref="T18:T19"/>
    <mergeCell ref="C20:C21"/>
    <mergeCell ref="D20:D21"/>
    <mergeCell ref="E20:E21"/>
    <mergeCell ref="F20:F21"/>
    <mergeCell ref="G20:G21"/>
    <mergeCell ref="H20:H21"/>
    <mergeCell ref="L20:L21"/>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M14:M15"/>
    <mergeCell ref="N14:N15"/>
    <mergeCell ref="R14:R15"/>
    <mergeCell ref="S14:S15"/>
    <mergeCell ref="T14:T15"/>
    <mergeCell ref="C16:C17"/>
    <mergeCell ref="D16:D17"/>
    <mergeCell ref="E16:E17"/>
    <mergeCell ref="F16:F17"/>
    <mergeCell ref="G16:G17"/>
    <mergeCell ref="R12:R13"/>
    <mergeCell ref="S12:S13"/>
    <mergeCell ref="T12:T13"/>
    <mergeCell ref="C14:C15"/>
    <mergeCell ref="D14:D15"/>
    <mergeCell ref="E14:E15"/>
    <mergeCell ref="F14:F15"/>
    <mergeCell ref="G14:G15"/>
    <mergeCell ref="H14:H15"/>
    <mergeCell ref="L14:L15"/>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N8:N9"/>
    <mergeCell ref="R8:R9"/>
    <mergeCell ref="S8:S9"/>
    <mergeCell ref="T8:T9"/>
    <mergeCell ref="B10:B21"/>
    <mergeCell ref="C10:C11"/>
    <mergeCell ref="D10:D11"/>
    <mergeCell ref="E10:E11"/>
    <mergeCell ref="F10:F11"/>
    <mergeCell ref="G10:G11"/>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s>
  <phoneticPr fontId="3"/>
  <pageMargins left="0.82677165354330717" right="0.51181102362204722" top="0.9055118110236221" bottom="0.98425196850393704" header="0.51181102362204722" footer="0.5118110236220472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538A0-1C5F-43D4-AE75-40053645819A}">
  <sheetPr>
    <tabColor rgb="FF00B0F0"/>
    <pageSetUpPr fitToPage="1"/>
  </sheetPr>
  <dimension ref="B2:AJ65"/>
  <sheetViews>
    <sheetView view="pageBreakPreview" zoomScaleNormal="100" zoomScaleSheetLayoutView="100" workbookViewId="0">
      <pane xSplit="3" ySplit="9" topLeftCell="E10" activePane="bottomRight" state="frozen"/>
      <selection pane="topRight"/>
      <selection pane="bottomLeft"/>
      <selection pane="bottomRight"/>
    </sheetView>
  </sheetViews>
  <sheetFormatPr defaultColWidth="9" defaultRowHeight="13.2" x14ac:dyDescent="0.2"/>
  <cols>
    <col min="1" max="2" width="4.6640625" style="9" customWidth="1"/>
    <col min="3" max="3" width="19.33203125" style="9" customWidth="1"/>
    <col min="4" max="10" width="8.6640625" style="9" customWidth="1"/>
    <col min="11" max="11" width="8.6640625" style="11" customWidth="1"/>
    <col min="12" max="16" width="8.6640625" style="9" customWidth="1"/>
    <col min="17" max="22" width="8.6640625" style="11" customWidth="1"/>
    <col min="23" max="23" width="8.6640625" style="9" customWidth="1"/>
    <col min="24" max="24" width="8" style="11" customWidth="1"/>
    <col min="25" max="25" width="9.33203125" style="9" customWidth="1"/>
    <col min="26" max="26" width="6.33203125" style="9" customWidth="1"/>
    <col min="27" max="27" width="8.6640625" style="9" customWidth="1"/>
    <col min="28" max="30" width="6.33203125" style="9" customWidth="1"/>
    <col min="31" max="36" width="6.109375" style="9" customWidth="1"/>
    <col min="37" max="49" width="8.6640625" style="9" customWidth="1"/>
    <col min="50" max="69" width="4.6640625" style="9" customWidth="1"/>
    <col min="70" max="16384" width="9" style="9"/>
  </cols>
  <sheetData>
    <row r="2" spans="2:36" ht="14.4" x14ac:dyDescent="0.2">
      <c r="B2" s="8" t="s">
        <v>287</v>
      </c>
    </row>
    <row r="4" spans="2:36" ht="13.8" thickBot="1" x14ac:dyDescent="0.25">
      <c r="W4" s="12" t="s">
        <v>268</v>
      </c>
    </row>
    <row r="5" spans="2:36" ht="21.6" customHeight="1" x14ac:dyDescent="0.2">
      <c r="B5" s="234"/>
      <c r="C5" s="235"/>
      <c r="D5" s="75" t="s">
        <v>269</v>
      </c>
      <c r="E5" s="121" t="s">
        <v>270</v>
      </c>
      <c r="F5" s="236" t="s">
        <v>271</v>
      </c>
      <c r="G5" s="237"/>
      <c r="H5" s="237"/>
      <c r="I5" s="237"/>
      <c r="J5" s="237"/>
      <c r="K5" s="238"/>
      <c r="L5" s="236" t="s">
        <v>272</v>
      </c>
      <c r="M5" s="237"/>
      <c r="N5" s="237"/>
      <c r="O5" s="237"/>
      <c r="P5" s="237"/>
      <c r="Q5" s="238"/>
      <c r="R5" s="236" t="s">
        <v>273</v>
      </c>
      <c r="S5" s="237"/>
      <c r="T5" s="237"/>
      <c r="U5" s="237"/>
      <c r="V5" s="237"/>
      <c r="W5" s="238"/>
    </row>
    <row r="6" spans="2:36" s="249" customFormat="1" ht="36.75" customHeight="1" x14ac:dyDescent="0.2">
      <c r="B6" s="239"/>
      <c r="C6" s="240"/>
      <c r="D6" s="67"/>
      <c r="E6" s="126"/>
      <c r="F6" s="241" t="s">
        <v>274</v>
      </c>
      <c r="G6" s="242"/>
      <c r="H6" s="243"/>
      <c r="I6" s="324" t="s">
        <v>288</v>
      </c>
      <c r="J6" s="325"/>
      <c r="K6" s="326"/>
      <c r="L6" s="241" t="s">
        <v>274</v>
      </c>
      <c r="M6" s="242"/>
      <c r="N6" s="243"/>
      <c r="O6" s="324" t="s">
        <v>288</v>
      </c>
      <c r="P6" s="325"/>
      <c r="Q6" s="326"/>
      <c r="R6" s="246" t="s">
        <v>274</v>
      </c>
      <c r="S6" s="247"/>
      <c r="T6" s="248"/>
      <c r="U6" s="324" t="s">
        <v>288</v>
      </c>
      <c r="V6" s="325"/>
      <c r="W6" s="326"/>
      <c r="AB6" s="249" t="s">
        <v>276</v>
      </c>
    </row>
    <row r="7" spans="2:36" ht="21.6" customHeight="1" x14ac:dyDescent="0.2">
      <c r="B7" s="250"/>
      <c r="C7" s="251"/>
      <c r="D7" s="69"/>
      <c r="E7" s="134"/>
      <c r="F7" s="252" t="s">
        <v>277</v>
      </c>
      <c r="G7" s="253" t="s">
        <v>278</v>
      </c>
      <c r="H7" s="254" t="s">
        <v>198</v>
      </c>
      <c r="I7" s="255" t="s">
        <v>279</v>
      </c>
      <c r="J7" s="255" t="s">
        <v>280</v>
      </c>
      <c r="K7" s="256" t="s">
        <v>281</v>
      </c>
      <c r="L7" s="257" t="s">
        <v>277</v>
      </c>
      <c r="M7" s="253" t="s">
        <v>278</v>
      </c>
      <c r="N7" s="254" t="s">
        <v>198</v>
      </c>
      <c r="O7" s="255" t="s">
        <v>279</v>
      </c>
      <c r="P7" s="255" t="s">
        <v>280</v>
      </c>
      <c r="Q7" s="256" t="s">
        <v>281</v>
      </c>
      <c r="R7" s="257" t="s">
        <v>277</v>
      </c>
      <c r="S7" s="253" t="s">
        <v>278</v>
      </c>
      <c r="T7" s="254" t="s">
        <v>198</v>
      </c>
      <c r="U7" s="255" t="s">
        <v>279</v>
      </c>
      <c r="V7" s="255" t="s">
        <v>280</v>
      </c>
      <c r="W7" s="256" t="s">
        <v>281</v>
      </c>
      <c r="X7" s="9"/>
      <c r="Y7" s="9" t="s">
        <v>277</v>
      </c>
      <c r="Z7" s="9" t="s">
        <v>278</v>
      </c>
      <c r="AA7" s="9" t="s">
        <v>282</v>
      </c>
      <c r="AB7" s="9" t="s">
        <v>277</v>
      </c>
      <c r="AC7" s="9" t="s">
        <v>278</v>
      </c>
      <c r="AD7" s="9" t="s">
        <v>282</v>
      </c>
      <c r="AE7" s="35" t="s">
        <v>197</v>
      </c>
    </row>
    <row r="8" spans="2:36" ht="21.6" customHeight="1" x14ac:dyDescent="0.2">
      <c r="B8" s="36" t="s">
        <v>243</v>
      </c>
      <c r="C8" s="37"/>
      <c r="D8" s="258">
        <f>SUM(D10:D21)</f>
        <v>404</v>
      </c>
      <c r="E8" s="259">
        <f>SUM(E10:E21)</f>
        <v>303</v>
      </c>
      <c r="F8" s="260">
        <f t="shared" ref="F8:W8" si="0">F10+F12+F14+F16+F18+F20</f>
        <v>31031</v>
      </c>
      <c r="G8" s="261">
        <f t="shared" si="0"/>
        <v>8051</v>
      </c>
      <c r="H8" s="261">
        <f t="shared" si="0"/>
        <v>39082</v>
      </c>
      <c r="I8" s="262">
        <f t="shared" si="0"/>
        <v>22</v>
      </c>
      <c r="J8" s="262">
        <f t="shared" si="0"/>
        <v>8</v>
      </c>
      <c r="K8" s="263">
        <f t="shared" si="0"/>
        <v>30</v>
      </c>
      <c r="L8" s="264">
        <f>SUM(L10:L21)</f>
        <v>19757</v>
      </c>
      <c r="M8" s="265">
        <f t="shared" ref="M8" si="1">SUM(M10:M21)</f>
        <v>2841</v>
      </c>
      <c r="N8" s="261">
        <f>SUM(N10:N21)</f>
        <v>22598</v>
      </c>
      <c r="O8" s="262">
        <f t="shared" si="0"/>
        <v>9</v>
      </c>
      <c r="P8" s="262">
        <f t="shared" si="0"/>
        <v>3</v>
      </c>
      <c r="Q8" s="263">
        <f t="shared" si="0"/>
        <v>12</v>
      </c>
      <c r="R8" s="264">
        <f>SUM(R10:R21)</f>
        <v>11274</v>
      </c>
      <c r="S8" s="265">
        <f t="shared" ref="S8" si="2">SUM(S10:S21)</f>
        <v>5210</v>
      </c>
      <c r="T8" s="261">
        <f>SUM(T10:T21)</f>
        <v>16484</v>
      </c>
      <c r="U8" s="262">
        <f t="shared" si="0"/>
        <v>13</v>
      </c>
      <c r="V8" s="262">
        <f t="shared" si="0"/>
        <v>5</v>
      </c>
      <c r="W8" s="263">
        <f t="shared" si="0"/>
        <v>18</v>
      </c>
      <c r="X8" s="9"/>
      <c r="Y8" s="112">
        <f>L8+R8</f>
        <v>31031</v>
      </c>
      <c r="Z8" s="112">
        <f>M8+S8</f>
        <v>8051</v>
      </c>
      <c r="AA8" s="112">
        <f t="shared" ref="AA8" si="3">N8+T8</f>
        <v>39082</v>
      </c>
      <c r="AB8" s="112">
        <f>O8+U8</f>
        <v>22</v>
      </c>
      <c r="AC8" s="112">
        <f t="shared" ref="AC8:AD8" si="4">P8+V8</f>
        <v>8</v>
      </c>
      <c r="AD8" s="112">
        <f t="shared" si="4"/>
        <v>30</v>
      </c>
      <c r="AE8" s="317">
        <f>Y8-F8</f>
        <v>0</v>
      </c>
      <c r="AF8" s="317">
        <f t="shared" ref="AF8:AG8" si="5">Z8-G8</f>
        <v>0</v>
      </c>
      <c r="AG8" s="317">
        <f t="shared" si="5"/>
        <v>0</v>
      </c>
      <c r="AH8" s="317">
        <f>AB8-I8</f>
        <v>0</v>
      </c>
      <c r="AI8" s="317">
        <f t="shared" ref="AI8:AJ8" si="6">AC8-J8</f>
        <v>0</v>
      </c>
      <c r="AJ8" s="317">
        <f t="shared" si="6"/>
        <v>0</v>
      </c>
    </row>
    <row r="9" spans="2:36" ht="21.6" customHeight="1" thickBot="1" x14ac:dyDescent="0.25">
      <c r="B9" s="52"/>
      <c r="C9" s="53"/>
      <c r="D9" s="267"/>
      <c r="E9" s="268"/>
      <c r="F9" s="269"/>
      <c r="G9" s="270"/>
      <c r="H9" s="270"/>
      <c r="I9" s="275">
        <f>I8/F8</f>
        <v>7.0896845090393477E-4</v>
      </c>
      <c r="J9" s="275">
        <f>J8/G8</f>
        <v>9.936653831822133E-4</v>
      </c>
      <c r="K9" s="276">
        <f>K8/H8</f>
        <v>7.6761680569059924E-4</v>
      </c>
      <c r="L9" s="273"/>
      <c r="M9" s="274"/>
      <c r="N9" s="270"/>
      <c r="O9" s="275">
        <f>O8/L8</f>
        <v>4.555347471782153E-4</v>
      </c>
      <c r="P9" s="275">
        <f>P8/M8</f>
        <v>1.0559662090813093E-3</v>
      </c>
      <c r="Q9" s="276">
        <f>Q8/N8</f>
        <v>5.3102044428710504E-4</v>
      </c>
      <c r="R9" s="273"/>
      <c r="S9" s="274"/>
      <c r="T9" s="270"/>
      <c r="U9" s="275">
        <f>U8/R8</f>
        <v>1.1530956182366507E-3</v>
      </c>
      <c r="V9" s="275">
        <f>V8/S8</f>
        <v>9.5969289827255275E-4</v>
      </c>
      <c r="W9" s="276">
        <f>W8/T8</f>
        <v>1.0919679689395778E-3</v>
      </c>
      <c r="X9" s="9"/>
      <c r="AB9" s="51"/>
      <c r="AC9" s="51"/>
      <c r="AD9" s="51"/>
      <c r="AH9" s="317"/>
      <c r="AI9" s="317"/>
      <c r="AJ9" s="317"/>
    </row>
    <row r="10" spans="2:36" ht="21.6" customHeight="1" thickTop="1" x14ac:dyDescent="0.2">
      <c r="B10" s="59" t="s">
        <v>199</v>
      </c>
      <c r="C10" s="67" t="s">
        <v>244</v>
      </c>
      <c r="D10" s="308">
        <f>[1]表13!E15</f>
        <v>49</v>
      </c>
      <c r="E10" s="309">
        <f>[1]表13!R15</f>
        <v>20</v>
      </c>
      <c r="F10" s="280">
        <f t="shared" ref="F10:K10" si="7">L10+R10</f>
        <v>1007</v>
      </c>
      <c r="G10" s="281">
        <f t="shared" si="7"/>
        <v>45</v>
      </c>
      <c r="H10" s="281">
        <f t="shared" si="7"/>
        <v>1052</v>
      </c>
      <c r="I10" s="282">
        <f t="shared" si="7"/>
        <v>10</v>
      </c>
      <c r="J10" s="282">
        <f t="shared" si="7"/>
        <v>6</v>
      </c>
      <c r="K10" s="283">
        <f t="shared" si="7"/>
        <v>16</v>
      </c>
      <c r="L10" s="284">
        <f>[1]表2!I18</f>
        <v>835</v>
      </c>
      <c r="M10" s="285">
        <f>[1]表2!O18</f>
        <v>21</v>
      </c>
      <c r="N10" s="286">
        <f>L10+M10</f>
        <v>856</v>
      </c>
      <c r="O10" s="282">
        <v>6</v>
      </c>
      <c r="P10" s="282">
        <v>3</v>
      </c>
      <c r="Q10" s="283">
        <f>O10+P10</f>
        <v>9</v>
      </c>
      <c r="R10" s="284">
        <f>[1]表2!J18</f>
        <v>172</v>
      </c>
      <c r="S10" s="285">
        <f>[1]表2!P18</f>
        <v>24</v>
      </c>
      <c r="T10" s="286">
        <f>R10+S10</f>
        <v>196</v>
      </c>
      <c r="U10" s="282">
        <v>4</v>
      </c>
      <c r="V10" s="282">
        <v>3</v>
      </c>
      <c r="W10" s="283">
        <f>U10+V10</f>
        <v>7</v>
      </c>
      <c r="X10" s="9"/>
      <c r="Y10" s="112">
        <f t="shared" ref="Y10:AD10" si="8">L10+R10</f>
        <v>1007</v>
      </c>
      <c r="Z10" s="112">
        <f t="shared" si="8"/>
        <v>45</v>
      </c>
      <c r="AA10" s="112">
        <f t="shared" si="8"/>
        <v>1052</v>
      </c>
      <c r="AB10" s="112">
        <f t="shared" si="8"/>
        <v>10</v>
      </c>
      <c r="AC10" s="112">
        <f t="shared" si="8"/>
        <v>6</v>
      </c>
      <c r="AD10" s="112">
        <f t="shared" si="8"/>
        <v>16</v>
      </c>
      <c r="AE10" s="317">
        <f t="shared" ref="AE10:AJ10" si="9">Y10-F10</f>
        <v>0</v>
      </c>
      <c r="AF10" s="317">
        <f t="shared" si="9"/>
        <v>0</v>
      </c>
      <c r="AG10" s="317">
        <f t="shared" si="9"/>
        <v>0</v>
      </c>
      <c r="AH10" s="317">
        <f t="shared" si="9"/>
        <v>0</v>
      </c>
      <c r="AI10" s="317">
        <f t="shared" si="9"/>
        <v>0</v>
      </c>
      <c r="AJ10" s="317">
        <f t="shared" si="9"/>
        <v>0</v>
      </c>
    </row>
    <row r="11" spans="2:36" ht="21.6" customHeight="1" x14ac:dyDescent="0.2">
      <c r="B11" s="66"/>
      <c r="C11" s="67"/>
      <c r="D11" s="287"/>
      <c r="E11" s="288"/>
      <c r="F11" s="289"/>
      <c r="G11" s="290"/>
      <c r="H11" s="290"/>
      <c r="I11" s="296">
        <f>I10/F10</f>
        <v>9.9304865938430985E-3</v>
      </c>
      <c r="J11" s="296">
        <f>J10/G10</f>
        <v>0.13333333333333333</v>
      </c>
      <c r="K11" s="297">
        <f>K10/H10</f>
        <v>1.5209125475285171E-2</v>
      </c>
      <c r="L11" s="293"/>
      <c r="M11" s="294"/>
      <c r="N11" s="295"/>
      <c r="O11" s="296">
        <f>O10/L10</f>
        <v>7.18562874251497E-3</v>
      </c>
      <c r="P11" s="296">
        <f>P10/M10</f>
        <v>0.14285714285714285</v>
      </c>
      <c r="Q11" s="297">
        <f>Q10/N10</f>
        <v>1.0514018691588784E-2</v>
      </c>
      <c r="R11" s="293"/>
      <c r="S11" s="294"/>
      <c r="T11" s="295"/>
      <c r="U11" s="296">
        <f>U10/R10</f>
        <v>2.3255813953488372E-2</v>
      </c>
      <c r="V11" s="296">
        <f>V10/S10</f>
        <v>0.125</v>
      </c>
      <c r="W11" s="297">
        <f>W10/T10</f>
        <v>3.5714285714285712E-2</v>
      </c>
      <c r="X11" s="9"/>
      <c r="AB11" s="51"/>
      <c r="AC11" s="51"/>
      <c r="AD11" s="51"/>
      <c r="AH11" s="317"/>
      <c r="AI11" s="317"/>
      <c r="AJ11" s="317"/>
    </row>
    <row r="12" spans="2:36" ht="21.6" customHeight="1" x14ac:dyDescent="0.2">
      <c r="B12" s="66"/>
      <c r="C12" s="75" t="s">
        <v>245</v>
      </c>
      <c r="D12" s="310">
        <f>[1]表13!E18</f>
        <v>85</v>
      </c>
      <c r="E12" s="327">
        <f>[1]表13!R18</f>
        <v>64</v>
      </c>
      <c r="F12" s="260">
        <f t="shared" ref="F12:K12" si="10">L12+R12</f>
        <v>14482</v>
      </c>
      <c r="G12" s="261">
        <f t="shared" si="10"/>
        <v>2067</v>
      </c>
      <c r="H12" s="261">
        <f t="shared" si="10"/>
        <v>16549</v>
      </c>
      <c r="I12" s="262">
        <f t="shared" si="10"/>
        <v>2</v>
      </c>
      <c r="J12" s="262">
        <f t="shared" si="10"/>
        <v>0</v>
      </c>
      <c r="K12" s="263">
        <f t="shared" si="10"/>
        <v>2</v>
      </c>
      <c r="L12" s="300">
        <f>[1]表2!I21</f>
        <v>11291</v>
      </c>
      <c r="M12" s="301">
        <f>[1]表2!O21</f>
        <v>1092</v>
      </c>
      <c r="N12" s="295">
        <f>L12+M12</f>
        <v>12383</v>
      </c>
      <c r="O12" s="262">
        <v>0</v>
      </c>
      <c r="P12" s="262">
        <v>0</v>
      </c>
      <c r="Q12" s="263">
        <f t="shared" ref="Q12" si="11">O12+P12</f>
        <v>0</v>
      </c>
      <c r="R12" s="300">
        <f>[1]表2!J21</f>
        <v>3191</v>
      </c>
      <c r="S12" s="301">
        <f>[1]表2!P21</f>
        <v>975</v>
      </c>
      <c r="T12" s="295">
        <f>R12+S12</f>
        <v>4166</v>
      </c>
      <c r="U12" s="262">
        <v>2</v>
      </c>
      <c r="V12" s="262">
        <v>0</v>
      </c>
      <c r="W12" s="263">
        <f t="shared" ref="W12" si="12">U12+V12</f>
        <v>2</v>
      </c>
      <c r="X12" s="9"/>
      <c r="Y12" s="112">
        <f t="shared" ref="Y12:AD12" si="13">L12+R12</f>
        <v>14482</v>
      </c>
      <c r="Z12" s="112">
        <f t="shared" si="13"/>
        <v>2067</v>
      </c>
      <c r="AA12" s="112">
        <f t="shared" si="13"/>
        <v>16549</v>
      </c>
      <c r="AB12" s="112">
        <f t="shared" si="13"/>
        <v>2</v>
      </c>
      <c r="AC12" s="112">
        <f t="shared" si="13"/>
        <v>0</v>
      </c>
      <c r="AD12" s="112">
        <f t="shared" si="13"/>
        <v>2</v>
      </c>
      <c r="AE12" s="317">
        <f t="shared" ref="AE12:AJ12" si="14">Y12-F12</f>
        <v>0</v>
      </c>
      <c r="AF12" s="317">
        <f t="shared" si="14"/>
        <v>0</v>
      </c>
      <c r="AG12" s="317">
        <f t="shared" si="14"/>
        <v>0</v>
      </c>
      <c r="AH12" s="317">
        <f t="shared" si="14"/>
        <v>0</v>
      </c>
      <c r="AI12" s="317">
        <f t="shared" si="14"/>
        <v>0</v>
      </c>
      <c r="AJ12" s="317">
        <f t="shared" si="14"/>
        <v>0</v>
      </c>
    </row>
    <row r="13" spans="2:36" ht="21.6" customHeight="1" x14ac:dyDescent="0.2">
      <c r="B13" s="66"/>
      <c r="C13" s="67"/>
      <c r="D13" s="287"/>
      <c r="E13" s="288"/>
      <c r="F13" s="289"/>
      <c r="G13" s="290"/>
      <c r="H13" s="290"/>
      <c r="I13" s="296">
        <f t="shared" ref="I13:K13" si="15">I12/F12</f>
        <v>1.3810247203424942E-4</v>
      </c>
      <c r="J13" s="296">
        <f t="shared" si="15"/>
        <v>0</v>
      </c>
      <c r="K13" s="297">
        <f t="shared" si="15"/>
        <v>1.208532237597438E-4</v>
      </c>
      <c r="L13" s="293"/>
      <c r="M13" s="294"/>
      <c r="N13" s="295"/>
      <c r="O13" s="296">
        <f t="shared" ref="O13:Q13" si="16">O12/L12</f>
        <v>0</v>
      </c>
      <c r="P13" s="296">
        <f t="shared" si="16"/>
        <v>0</v>
      </c>
      <c r="Q13" s="297">
        <f t="shared" si="16"/>
        <v>0</v>
      </c>
      <c r="R13" s="293"/>
      <c r="S13" s="294"/>
      <c r="T13" s="295"/>
      <c r="U13" s="296">
        <f t="shared" ref="U13:W13" si="17">U12/R12</f>
        <v>6.2676277029144467E-4</v>
      </c>
      <c r="V13" s="296">
        <f t="shared" si="17"/>
        <v>0</v>
      </c>
      <c r="W13" s="297">
        <f t="shared" si="17"/>
        <v>4.8007681228996637E-4</v>
      </c>
      <c r="X13" s="9"/>
      <c r="AB13" s="51"/>
      <c r="AC13" s="51"/>
      <c r="AD13" s="51"/>
      <c r="AH13" s="317"/>
      <c r="AI13" s="317"/>
      <c r="AJ13" s="317"/>
    </row>
    <row r="14" spans="2:36" ht="21.6" customHeight="1" x14ac:dyDescent="0.2">
      <c r="B14" s="66"/>
      <c r="C14" s="75" t="s">
        <v>202</v>
      </c>
      <c r="D14" s="310">
        <f>[1]表13!E21</f>
        <v>25</v>
      </c>
      <c r="E14" s="327">
        <f>[1]表13!R21</f>
        <v>16</v>
      </c>
      <c r="F14" s="260">
        <f t="shared" ref="F14:K14" si="18">L14+R14</f>
        <v>2215</v>
      </c>
      <c r="G14" s="261">
        <f t="shared" si="18"/>
        <v>162</v>
      </c>
      <c r="H14" s="261">
        <f t="shared" si="18"/>
        <v>2377</v>
      </c>
      <c r="I14" s="262">
        <f t="shared" si="18"/>
        <v>0</v>
      </c>
      <c r="J14" s="262">
        <f t="shared" si="18"/>
        <v>0</v>
      </c>
      <c r="K14" s="263">
        <f t="shared" si="18"/>
        <v>0</v>
      </c>
      <c r="L14" s="300">
        <f>[1]表2!I24</f>
        <v>2038</v>
      </c>
      <c r="M14" s="301">
        <f>[1]表2!O24</f>
        <v>104</v>
      </c>
      <c r="N14" s="295">
        <f t="shared" ref="N14" si="19">L14+M14</f>
        <v>2142</v>
      </c>
      <c r="O14" s="262">
        <v>0</v>
      </c>
      <c r="P14" s="262">
        <v>0</v>
      </c>
      <c r="Q14" s="263">
        <f t="shared" ref="Q14" si="20">O14+P14</f>
        <v>0</v>
      </c>
      <c r="R14" s="300">
        <f>[1]表2!J24</f>
        <v>177</v>
      </c>
      <c r="S14" s="301">
        <f>[1]表2!P24</f>
        <v>58</v>
      </c>
      <c r="T14" s="295">
        <f t="shared" ref="T14" si="21">R14+S14</f>
        <v>235</v>
      </c>
      <c r="U14" s="262">
        <v>0</v>
      </c>
      <c r="V14" s="262">
        <v>0</v>
      </c>
      <c r="W14" s="263">
        <f t="shared" ref="W14" si="22">U14+V14</f>
        <v>0</v>
      </c>
      <c r="X14" s="9"/>
      <c r="Y14" s="112">
        <f t="shared" ref="Y14:AD14" si="23">L14+R14</f>
        <v>2215</v>
      </c>
      <c r="Z14" s="112">
        <f t="shared" si="23"/>
        <v>162</v>
      </c>
      <c r="AA14" s="112">
        <f t="shared" si="23"/>
        <v>2377</v>
      </c>
      <c r="AB14" s="112">
        <f t="shared" si="23"/>
        <v>0</v>
      </c>
      <c r="AC14" s="112">
        <f t="shared" si="23"/>
        <v>0</v>
      </c>
      <c r="AD14" s="112">
        <f t="shared" si="23"/>
        <v>0</v>
      </c>
      <c r="AE14" s="317">
        <f t="shared" ref="AE14:AJ14" si="24">Y14-F14</f>
        <v>0</v>
      </c>
      <c r="AF14" s="317">
        <f t="shared" si="24"/>
        <v>0</v>
      </c>
      <c r="AG14" s="317">
        <f t="shared" si="24"/>
        <v>0</v>
      </c>
      <c r="AH14" s="317">
        <f t="shared" si="24"/>
        <v>0</v>
      </c>
      <c r="AI14" s="317">
        <f t="shared" si="24"/>
        <v>0</v>
      </c>
      <c r="AJ14" s="317">
        <f t="shared" si="24"/>
        <v>0</v>
      </c>
    </row>
    <row r="15" spans="2:36" ht="21.6" customHeight="1" x14ac:dyDescent="0.2">
      <c r="B15" s="66"/>
      <c r="C15" s="69"/>
      <c r="D15" s="287"/>
      <c r="E15" s="288"/>
      <c r="F15" s="289"/>
      <c r="G15" s="290"/>
      <c r="H15" s="290"/>
      <c r="I15" s="296">
        <f t="shared" ref="I15:K15" si="25">I14/F14</f>
        <v>0</v>
      </c>
      <c r="J15" s="296">
        <f t="shared" si="25"/>
        <v>0</v>
      </c>
      <c r="K15" s="297">
        <f t="shared" si="25"/>
        <v>0</v>
      </c>
      <c r="L15" s="293"/>
      <c r="M15" s="294"/>
      <c r="N15" s="295"/>
      <c r="O15" s="296">
        <f t="shared" ref="O15:Q15" si="26">O14/L14</f>
        <v>0</v>
      </c>
      <c r="P15" s="296">
        <f t="shared" si="26"/>
        <v>0</v>
      </c>
      <c r="Q15" s="297">
        <f t="shared" si="26"/>
        <v>0</v>
      </c>
      <c r="R15" s="293"/>
      <c r="S15" s="294"/>
      <c r="T15" s="295"/>
      <c r="U15" s="296">
        <f t="shared" ref="U15:W15" si="27">U14/R14</f>
        <v>0</v>
      </c>
      <c r="V15" s="296">
        <f t="shared" si="27"/>
        <v>0</v>
      </c>
      <c r="W15" s="297">
        <f t="shared" si="27"/>
        <v>0</v>
      </c>
      <c r="X15" s="9"/>
      <c r="AB15" s="51"/>
      <c r="AC15" s="51"/>
      <c r="AD15" s="51"/>
      <c r="AH15" s="317"/>
      <c r="AI15" s="317"/>
      <c r="AJ15" s="317"/>
    </row>
    <row r="16" spans="2:36" ht="21.6" customHeight="1" x14ac:dyDescent="0.2">
      <c r="B16" s="66"/>
      <c r="C16" s="75" t="s">
        <v>246</v>
      </c>
      <c r="D16" s="310">
        <f>[1]表13!E24</f>
        <v>75</v>
      </c>
      <c r="E16" s="327">
        <f>[1]表13!R24</f>
        <v>54</v>
      </c>
      <c r="F16" s="260">
        <f>L16+R16</f>
        <v>1558</v>
      </c>
      <c r="G16" s="261">
        <f t="shared" ref="G16:K16" si="28">M16+S16</f>
        <v>819</v>
      </c>
      <c r="H16" s="261">
        <f t="shared" si="28"/>
        <v>2377</v>
      </c>
      <c r="I16" s="262">
        <f t="shared" si="28"/>
        <v>3</v>
      </c>
      <c r="J16" s="262">
        <f t="shared" si="28"/>
        <v>0</v>
      </c>
      <c r="K16" s="263">
        <f t="shared" si="28"/>
        <v>3</v>
      </c>
      <c r="L16" s="300">
        <f>[1]表2!I27</f>
        <v>1030</v>
      </c>
      <c r="M16" s="301">
        <f>[1]表2!O27</f>
        <v>255</v>
      </c>
      <c r="N16" s="295">
        <f t="shared" ref="N16" si="29">L16+M16</f>
        <v>1285</v>
      </c>
      <c r="O16" s="262">
        <v>0</v>
      </c>
      <c r="P16" s="262">
        <v>0</v>
      </c>
      <c r="Q16" s="263">
        <f t="shared" ref="Q16" si="30">O16+P16</f>
        <v>0</v>
      </c>
      <c r="R16" s="300">
        <f>[1]表2!J27</f>
        <v>528</v>
      </c>
      <c r="S16" s="301">
        <f>[1]表2!P27</f>
        <v>564</v>
      </c>
      <c r="T16" s="295">
        <f t="shared" ref="T16" si="31">R16+S16</f>
        <v>1092</v>
      </c>
      <c r="U16" s="262">
        <v>3</v>
      </c>
      <c r="V16" s="262">
        <v>0</v>
      </c>
      <c r="W16" s="263">
        <f t="shared" ref="W16" si="32">U16+V16</f>
        <v>3</v>
      </c>
      <c r="X16" s="9"/>
      <c r="Y16" s="112">
        <f t="shared" ref="Y16:AD16" si="33">L16+R16</f>
        <v>1558</v>
      </c>
      <c r="Z16" s="112">
        <f t="shared" si="33"/>
        <v>819</v>
      </c>
      <c r="AA16" s="112">
        <f t="shared" si="33"/>
        <v>2377</v>
      </c>
      <c r="AB16" s="112">
        <f t="shared" si="33"/>
        <v>3</v>
      </c>
      <c r="AC16" s="112">
        <f t="shared" si="33"/>
        <v>0</v>
      </c>
      <c r="AD16" s="112">
        <f t="shared" si="33"/>
        <v>3</v>
      </c>
      <c r="AE16" s="317">
        <f t="shared" ref="AE16:AJ16" si="34">Y16-F16</f>
        <v>0</v>
      </c>
      <c r="AF16" s="317">
        <f t="shared" si="34"/>
        <v>0</v>
      </c>
      <c r="AG16" s="317">
        <f t="shared" si="34"/>
        <v>0</v>
      </c>
      <c r="AH16" s="317">
        <f t="shared" si="34"/>
        <v>0</v>
      </c>
      <c r="AI16" s="317">
        <f t="shared" si="34"/>
        <v>0</v>
      </c>
      <c r="AJ16" s="317">
        <f t="shared" si="34"/>
        <v>0</v>
      </c>
    </row>
    <row r="17" spans="2:36" ht="21.6" customHeight="1" x14ac:dyDescent="0.2">
      <c r="B17" s="66"/>
      <c r="C17" s="67"/>
      <c r="D17" s="287"/>
      <c r="E17" s="288"/>
      <c r="F17" s="289"/>
      <c r="G17" s="290"/>
      <c r="H17" s="290"/>
      <c r="I17" s="296">
        <f t="shared" ref="I17:K17" si="35">I16/F16</f>
        <v>1.9255455712451862E-3</v>
      </c>
      <c r="J17" s="296">
        <f t="shared" si="35"/>
        <v>0</v>
      </c>
      <c r="K17" s="297">
        <f t="shared" si="35"/>
        <v>1.2620950778291964E-3</v>
      </c>
      <c r="L17" s="293"/>
      <c r="M17" s="294"/>
      <c r="N17" s="295"/>
      <c r="O17" s="296">
        <f t="shared" ref="O17:Q17" si="36">O16/L16</f>
        <v>0</v>
      </c>
      <c r="P17" s="296">
        <f t="shared" si="36"/>
        <v>0</v>
      </c>
      <c r="Q17" s="297">
        <f t="shared" si="36"/>
        <v>0</v>
      </c>
      <c r="R17" s="293"/>
      <c r="S17" s="294"/>
      <c r="T17" s="295"/>
      <c r="U17" s="296">
        <f t="shared" ref="U17:W17" si="37">U16/R16</f>
        <v>5.681818181818182E-3</v>
      </c>
      <c r="V17" s="296">
        <f t="shared" si="37"/>
        <v>0</v>
      </c>
      <c r="W17" s="297">
        <f t="shared" si="37"/>
        <v>2.7472527472527475E-3</v>
      </c>
      <c r="X17" s="9"/>
      <c r="AB17" s="51"/>
      <c r="AC17" s="51"/>
      <c r="AD17" s="51"/>
      <c r="AH17" s="317"/>
      <c r="AI17" s="317"/>
      <c r="AJ17" s="317"/>
    </row>
    <row r="18" spans="2:36" ht="21.6" customHeight="1" x14ac:dyDescent="0.2">
      <c r="B18" s="66"/>
      <c r="C18" s="75" t="s">
        <v>247</v>
      </c>
      <c r="D18" s="310">
        <f>[1]表13!E27</f>
        <v>8</v>
      </c>
      <c r="E18" s="327">
        <f>[1]表13!R27</f>
        <v>4</v>
      </c>
      <c r="F18" s="260">
        <f t="shared" ref="F18:K18" si="38">L18+R18</f>
        <v>1488</v>
      </c>
      <c r="G18" s="261">
        <f t="shared" si="38"/>
        <v>214</v>
      </c>
      <c r="H18" s="261">
        <f t="shared" si="38"/>
        <v>1702</v>
      </c>
      <c r="I18" s="262">
        <f t="shared" si="38"/>
        <v>0</v>
      </c>
      <c r="J18" s="262">
        <f t="shared" si="38"/>
        <v>0</v>
      </c>
      <c r="K18" s="263">
        <f t="shared" si="38"/>
        <v>0</v>
      </c>
      <c r="L18" s="300">
        <f>[1]表2!I30</f>
        <v>633</v>
      </c>
      <c r="M18" s="301">
        <f>[1]表2!O30</f>
        <v>6</v>
      </c>
      <c r="N18" s="295">
        <f t="shared" ref="N18" si="39">L18+M18</f>
        <v>639</v>
      </c>
      <c r="O18" s="262">
        <v>0</v>
      </c>
      <c r="P18" s="262">
        <v>0</v>
      </c>
      <c r="Q18" s="263">
        <f t="shared" ref="Q18" si="40">O18+P18</f>
        <v>0</v>
      </c>
      <c r="R18" s="300">
        <f>[1]表2!J30</f>
        <v>855</v>
      </c>
      <c r="S18" s="301">
        <f>[1]表2!P30</f>
        <v>208</v>
      </c>
      <c r="T18" s="295">
        <f t="shared" ref="T18" si="41">R18+S18</f>
        <v>1063</v>
      </c>
      <c r="U18" s="262">
        <v>0</v>
      </c>
      <c r="V18" s="262">
        <v>0</v>
      </c>
      <c r="W18" s="263">
        <f t="shared" ref="W18" si="42">U18+V18</f>
        <v>0</v>
      </c>
      <c r="X18" s="9"/>
      <c r="Y18" s="112">
        <f t="shared" ref="Y18:AD18" si="43">L18+R18</f>
        <v>1488</v>
      </c>
      <c r="Z18" s="112">
        <f t="shared" si="43"/>
        <v>214</v>
      </c>
      <c r="AA18" s="112">
        <f t="shared" si="43"/>
        <v>1702</v>
      </c>
      <c r="AB18" s="112">
        <f t="shared" si="43"/>
        <v>0</v>
      </c>
      <c r="AC18" s="112">
        <f t="shared" si="43"/>
        <v>0</v>
      </c>
      <c r="AD18" s="112">
        <f t="shared" si="43"/>
        <v>0</v>
      </c>
      <c r="AE18" s="317">
        <f t="shared" ref="AE18:AJ18" si="44">Y18-F18</f>
        <v>0</v>
      </c>
      <c r="AF18" s="317">
        <f t="shared" si="44"/>
        <v>0</v>
      </c>
      <c r="AG18" s="317">
        <f t="shared" si="44"/>
        <v>0</v>
      </c>
      <c r="AH18" s="317">
        <f t="shared" si="44"/>
        <v>0</v>
      </c>
      <c r="AI18" s="317">
        <f t="shared" si="44"/>
        <v>0</v>
      </c>
      <c r="AJ18" s="317">
        <f t="shared" si="44"/>
        <v>0</v>
      </c>
    </row>
    <row r="19" spans="2:36" ht="21.6" customHeight="1" x14ac:dyDescent="0.2">
      <c r="B19" s="66"/>
      <c r="C19" s="67"/>
      <c r="D19" s="287"/>
      <c r="E19" s="288"/>
      <c r="F19" s="289"/>
      <c r="G19" s="290"/>
      <c r="H19" s="290"/>
      <c r="I19" s="296">
        <f t="shared" ref="I19:K19" si="45">I18/F18</f>
        <v>0</v>
      </c>
      <c r="J19" s="296">
        <f t="shared" si="45"/>
        <v>0</v>
      </c>
      <c r="K19" s="297">
        <f t="shared" si="45"/>
        <v>0</v>
      </c>
      <c r="L19" s="293"/>
      <c r="M19" s="294"/>
      <c r="N19" s="295"/>
      <c r="O19" s="296">
        <f t="shared" ref="O19:Q19" si="46">O18/L18</f>
        <v>0</v>
      </c>
      <c r="P19" s="296">
        <f t="shared" si="46"/>
        <v>0</v>
      </c>
      <c r="Q19" s="297">
        <f t="shared" si="46"/>
        <v>0</v>
      </c>
      <c r="R19" s="293"/>
      <c r="S19" s="294"/>
      <c r="T19" s="295"/>
      <c r="U19" s="296">
        <f t="shared" ref="U19:W19" si="47">U18/R18</f>
        <v>0</v>
      </c>
      <c r="V19" s="296">
        <f t="shared" si="47"/>
        <v>0</v>
      </c>
      <c r="W19" s="297">
        <f t="shared" si="47"/>
        <v>0</v>
      </c>
      <c r="X19" s="9"/>
      <c r="AB19" s="51"/>
      <c r="AC19" s="51"/>
      <c r="AD19" s="51"/>
      <c r="AH19" s="317"/>
      <c r="AI19" s="317"/>
      <c r="AJ19" s="317"/>
    </row>
    <row r="20" spans="2:36" ht="21.6" customHeight="1" x14ac:dyDescent="0.2">
      <c r="B20" s="66"/>
      <c r="C20" s="75" t="s">
        <v>248</v>
      </c>
      <c r="D20" s="310">
        <f>[1]表13!E30</f>
        <v>162</v>
      </c>
      <c r="E20" s="327">
        <f>[1]表13!R30</f>
        <v>145</v>
      </c>
      <c r="F20" s="260">
        <f t="shared" ref="F20:K20" si="48">L20+R20</f>
        <v>10281</v>
      </c>
      <c r="G20" s="261">
        <f t="shared" si="48"/>
        <v>4744</v>
      </c>
      <c r="H20" s="261">
        <f t="shared" si="48"/>
        <v>15025</v>
      </c>
      <c r="I20" s="262">
        <f t="shared" si="48"/>
        <v>7</v>
      </c>
      <c r="J20" s="262">
        <f t="shared" si="48"/>
        <v>2</v>
      </c>
      <c r="K20" s="263">
        <f t="shared" si="48"/>
        <v>9</v>
      </c>
      <c r="L20" s="300">
        <f>[1]表2!I33</f>
        <v>3930</v>
      </c>
      <c r="M20" s="301">
        <f>[1]表2!O33</f>
        <v>1363</v>
      </c>
      <c r="N20" s="295">
        <f t="shared" ref="N20" si="49">L20+M20</f>
        <v>5293</v>
      </c>
      <c r="O20" s="262">
        <v>3</v>
      </c>
      <c r="P20" s="262">
        <v>0</v>
      </c>
      <c r="Q20" s="263">
        <f t="shared" ref="Q20" si="50">O20+P20</f>
        <v>3</v>
      </c>
      <c r="R20" s="300">
        <f>[1]表2!J33</f>
        <v>6351</v>
      </c>
      <c r="S20" s="301">
        <f>[1]表2!P33</f>
        <v>3381</v>
      </c>
      <c r="T20" s="295">
        <f t="shared" ref="T20" si="51">R20+S20</f>
        <v>9732</v>
      </c>
      <c r="U20" s="262">
        <v>4</v>
      </c>
      <c r="V20" s="262">
        <v>2</v>
      </c>
      <c r="W20" s="263">
        <f t="shared" ref="W20" si="52">U20+V20</f>
        <v>6</v>
      </c>
      <c r="X20" s="9"/>
      <c r="Y20" s="112">
        <f t="shared" ref="Y20:AD20" si="53">L20+R20</f>
        <v>10281</v>
      </c>
      <c r="Z20" s="112">
        <f t="shared" si="53"/>
        <v>4744</v>
      </c>
      <c r="AA20" s="112">
        <f t="shared" si="53"/>
        <v>15025</v>
      </c>
      <c r="AB20" s="112">
        <f t="shared" si="53"/>
        <v>7</v>
      </c>
      <c r="AC20" s="112">
        <f t="shared" si="53"/>
        <v>2</v>
      </c>
      <c r="AD20" s="112">
        <f t="shared" si="53"/>
        <v>9</v>
      </c>
      <c r="AE20" s="317">
        <f t="shared" ref="AE20:AJ20" si="54">Y20-F20</f>
        <v>0</v>
      </c>
      <c r="AF20" s="317">
        <f t="shared" si="54"/>
        <v>0</v>
      </c>
      <c r="AG20" s="317">
        <f t="shared" si="54"/>
        <v>0</v>
      </c>
      <c r="AH20" s="317">
        <f t="shared" si="54"/>
        <v>0</v>
      </c>
      <c r="AI20" s="317">
        <f t="shared" si="54"/>
        <v>0</v>
      </c>
      <c r="AJ20" s="317">
        <f t="shared" si="54"/>
        <v>0</v>
      </c>
    </row>
    <row r="21" spans="2:36" ht="21.6" customHeight="1" thickBot="1" x14ac:dyDescent="0.25">
      <c r="B21" s="83"/>
      <c r="C21" s="84"/>
      <c r="D21" s="302"/>
      <c r="E21" s="303"/>
      <c r="F21" s="289"/>
      <c r="G21" s="290"/>
      <c r="H21" s="290"/>
      <c r="I21" s="296">
        <f t="shared" ref="I21:K21" si="55">I20/F20</f>
        <v>6.8086761988133445E-4</v>
      </c>
      <c r="J21" s="296">
        <f t="shared" si="55"/>
        <v>4.2158516020236085E-4</v>
      </c>
      <c r="K21" s="297">
        <f t="shared" si="55"/>
        <v>5.9900166389351085E-4</v>
      </c>
      <c r="L21" s="293"/>
      <c r="M21" s="294"/>
      <c r="N21" s="295"/>
      <c r="O21" s="296">
        <f t="shared" ref="O21:Q21" si="56">O20/L20</f>
        <v>7.6335877862595419E-4</v>
      </c>
      <c r="P21" s="296">
        <f t="shared" si="56"/>
        <v>0</v>
      </c>
      <c r="Q21" s="297">
        <f t="shared" si="56"/>
        <v>5.6678632155677307E-4</v>
      </c>
      <c r="R21" s="293"/>
      <c r="S21" s="294"/>
      <c r="T21" s="295"/>
      <c r="U21" s="296">
        <f t="shared" ref="U21:W21" si="57">U20/R20</f>
        <v>6.2982207526373799E-4</v>
      </c>
      <c r="V21" s="296">
        <f t="shared" si="57"/>
        <v>5.9154096421177161E-4</v>
      </c>
      <c r="W21" s="297">
        <f t="shared" si="57"/>
        <v>6.1652281134401974E-4</v>
      </c>
      <c r="X21" s="9"/>
      <c r="AB21" s="51"/>
      <c r="AC21" s="51"/>
      <c r="AD21" s="51"/>
      <c r="AH21" s="317"/>
      <c r="AI21" s="317"/>
      <c r="AJ21" s="317"/>
    </row>
    <row r="22" spans="2:36" ht="21.6" customHeight="1" thickTop="1" x14ac:dyDescent="0.2">
      <c r="B22" s="59" t="s">
        <v>283</v>
      </c>
      <c r="C22" s="67" t="s">
        <v>207</v>
      </c>
      <c r="D22" s="308">
        <f>[1]表13!E33</f>
        <v>92</v>
      </c>
      <c r="E22" s="309">
        <f>[1]表13!R33</f>
        <v>53</v>
      </c>
      <c r="F22" s="280">
        <f t="shared" ref="F22:K22" si="58">L22+R22</f>
        <v>448</v>
      </c>
      <c r="G22" s="281">
        <f t="shared" si="58"/>
        <v>204</v>
      </c>
      <c r="H22" s="281">
        <f t="shared" si="58"/>
        <v>652</v>
      </c>
      <c r="I22" s="304">
        <f t="shared" si="58"/>
        <v>0</v>
      </c>
      <c r="J22" s="304">
        <f t="shared" si="58"/>
        <v>0</v>
      </c>
      <c r="K22" s="305">
        <f t="shared" si="58"/>
        <v>0</v>
      </c>
      <c r="L22" s="284">
        <f>[1]表2!I36</f>
        <v>246</v>
      </c>
      <c r="M22" s="285">
        <f>[1]表2!O36</f>
        <v>61</v>
      </c>
      <c r="N22" s="281">
        <f>L22+M22</f>
        <v>307</v>
      </c>
      <c r="O22" s="304">
        <v>0</v>
      </c>
      <c r="P22" s="304">
        <v>0</v>
      </c>
      <c r="Q22" s="305">
        <f>O22+P22</f>
        <v>0</v>
      </c>
      <c r="R22" s="284">
        <f>[1]表2!J36</f>
        <v>202</v>
      </c>
      <c r="S22" s="285">
        <f>[1]表2!P36</f>
        <v>143</v>
      </c>
      <c r="T22" s="281">
        <f>R22+S22</f>
        <v>345</v>
      </c>
      <c r="U22" s="304">
        <v>0</v>
      </c>
      <c r="V22" s="304">
        <v>0</v>
      </c>
      <c r="W22" s="305">
        <f t="shared" ref="W22" si="59">U22+V22</f>
        <v>0</v>
      </c>
      <c r="X22" s="9"/>
      <c r="Y22" s="112">
        <f t="shared" ref="Y22:AD22" si="60">L22+R22</f>
        <v>448</v>
      </c>
      <c r="Z22" s="112">
        <f t="shared" si="60"/>
        <v>204</v>
      </c>
      <c r="AA22" s="112">
        <f t="shared" si="60"/>
        <v>652</v>
      </c>
      <c r="AB22" s="112">
        <f t="shared" si="60"/>
        <v>0</v>
      </c>
      <c r="AC22" s="112">
        <f t="shared" si="60"/>
        <v>0</v>
      </c>
      <c r="AD22" s="112">
        <f t="shared" si="60"/>
        <v>0</v>
      </c>
      <c r="AE22" s="317">
        <f t="shared" ref="AE22:AJ22" si="61">Y22-F22</f>
        <v>0</v>
      </c>
      <c r="AF22" s="317">
        <f t="shared" si="61"/>
        <v>0</v>
      </c>
      <c r="AG22" s="317">
        <f t="shared" si="61"/>
        <v>0</v>
      </c>
      <c r="AH22" s="317">
        <f t="shared" si="61"/>
        <v>0</v>
      </c>
      <c r="AI22" s="317">
        <f t="shared" si="61"/>
        <v>0</v>
      </c>
      <c r="AJ22" s="317">
        <f t="shared" si="61"/>
        <v>0</v>
      </c>
    </row>
    <row r="23" spans="2:36" ht="21.6" customHeight="1" x14ac:dyDescent="0.2">
      <c r="B23" s="66"/>
      <c r="C23" s="67"/>
      <c r="D23" s="287"/>
      <c r="E23" s="288"/>
      <c r="F23" s="289"/>
      <c r="G23" s="290"/>
      <c r="H23" s="290"/>
      <c r="I23" s="296">
        <f t="shared" ref="I23:K23" si="62">I22/F22</f>
        <v>0</v>
      </c>
      <c r="J23" s="296">
        <f t="shared" si="62"/>
        <v>0</v>
      </c>
      <c r="K23" s="297">
        <f t="shared" si="62"/>
        <v>0</v>
      </c>
      <c r="L23" s="293"/>
      <c r="M23" s="294"/>
      <c r="N23" s="290"/>
      <c r="O23" s="296">
        <f t="shared" ref="O23:Q23" si="63">O22/L22</f>
        <v>0</v>
      </c>
      <c r="P23" s="296">
        <f t="shared" si="63"/>
        <v>0</v>
      </c>
      <c r="Q23" s="297">
        <f t="shared" si="63"/>
        <v>0</v>
      </c>
      <c r="R23" s="293"/>
      <c r="S23" s="294"/>
      <c r="T23" s="290"/>
      <c r="U23" s="296">
        <f t="shared" ref="U23:W23" si="64">U22/R22</f>
        <v>0</v>
      </c>
      <c r="V23" s="296">
        <f t="shared" si="64"/>
        <v>0</v>
      </c>
      <c r="W23" s="297">
        <f t="shared" si="64"/>
        <v>0</v>
      </c>
      <c r="X23" s="9"/>
      <c r="AB23" s="51"/>
      <c r="AC23" s="51"/>
      <c r="AD23" s="51"/>
      <c r="AH23" s="317"/>
      <c r="AI23" s="317"/>
      <c r="AJ23" s="317"/>
    </row>
    <row r="24" spans="2:36" ht="21.6" customHeight="1" x14ac:dyDescent="0.2">
      <c r="B24" s="66"/>
      <c r="C24" s="75" t="s">
        <v>208</v>
      </c>
      <c r="D24" s="310">
        <f>[1]表13!E36</f>
        <v>163</v>
      </c>
      <c r="E24" s="327">
        <f>[1]表13!R36</f>
        <v>119</v>
      </c>
      <c r="F24" s="260">
        <f t="shared" ref="F24:K24" si="65">L24+R24</f>
        <v>1888</v>
      </c>
      <c r="G24" s="261">
        <f t="shared" si="65"/>
        <v>755</v>
      </c>
      <c r="H24" s="261">
        <f t="shared" si="65"/>
        <v>2643</v>
      </c>
      <c r="I24" s="262">
        <f t="shared" si="65"/>
        <v>14</v>
      </c>
      <c r="J24" s="262">
        <f t="shared" si="65"/>
        <v>8</v>
      </c>
      <c r="K24" s="263">
        <f t="shared" si="65"/>
        <v>22</v>
      </c>
      <c r="L24" s="300">
        <f>[1]表2!I39</f>
        <v>1253</v>
      </c>
      <c r="M24" s="301">
        <f>[1]表2!O39</f>
        <v>227</v>
      </c>
      <c r="N24" s="261">
        <f>L24+M24</f>
        <v>1480</v>
      </c>
      <c r="O24" s="262">
        <v>8</v>
      </c>
      <c r="P24" s="262">
        <v>3</v>
      </c>
      <c r="Q24" s="263">
        <f t="shared" ref="Q24" si="66">O24+P24</f>
        <v>11</v>
      </c>
      <c r="R24" s="300">
        <f>[1]表2!J39</f>
        <v>635</v>
      </c>
      <c r="S24" s="301">
        <f>[1]表2!P39</f>
        <v>528</v>
      </c>
      <c r="T24" s="261">
        <f>R24+S24</f>
        <v>1163</v>
      </c>
      <c r="U24" s="262">
        <v>6</v>
      </c>
      <c r="V24" s="262">
        <v>5</v>
      </c>
      <c r="W24" s="263">
        <f t="shared" ref="W24" si="67">U24+V24</f>
        <v>11</v>
      </c>
      <c r="X24" s="9"/>
      <c r="Y24" s="112">
        <f t="shared" ref="Y24:AD24" si="68">L24+R24</f>
        <v>1888</v>
      </c>
      <c r="Z24" s="112">
        <f t="shared" si="68"/>
        <v>755</v>
      </c>
      <c r="AA24" s="112">
        <f t="shared" si="68"/>
        <v>2643</v>
      </c>
      <c r="AB24" s="112">
        <f t="shared" si="68"/>
        <v>14</v>
      </c>
      <c r="AC24" s="112">
        <f t="shared" si="68"/>
        <v>8</v>
      </c>
      <c r="AD24" s="112">
        <f t="shared" si="68"/>
        <v>22</v>
      </c>
      <c r="AE24" s="317">
        <f t="shared" ref="AE24:AJ24" si="69">Y24-F24</f>
        <v>0</v>
      </c>
      <c r="AF24" s="317">
        <f t="shared" si="69"/>
        <v>0</v>
      </c>
      <c r="AG24" s="317">
        <f t="shared" si="69"/>
        <v>0</v>
      </c>
      <c r="AH24" s="317">
        <f t="shared" si="69"/>
        <v>0</v>
      </c>
      <c r="AI24" s="317">
        <f t="shared" si="69"/>
        <v>0</v>
      </c>
      <c r="AJ24" s="317">
        <f t="shared" si="69"/>
        <v>0</v>
      </c>
    </row>
    <row r="25" spans="2:36" ht="21.6" customHeight="1" x14ac:dyDescent="0.2">
      <c r="B25" s="66"/>
      <c r="C25" s="67"/>
      <c r="D25" s="287"/>
      <c r="E25" s="288"/>
      <c r="F25" s="289"/>
      <c r="G25" s="290"/>
      <c r="H25" s="290"/>
      <c r="I25" s="296">
        <f t="shared" ref="I25:K25" si="70">I24/F24</f>
        <v>7.4152542372881358E-3</v>
      </c>
      <c r="J25" s="296">
        <f t="shared" si="70"/>
        <v>1.0596026490066225E-2</v>
      </c>
      <c r="K25" s="297">
        <f t="shared" si="70"/>
        <v>8.3238743851683696E-3</v>
      </c>
      <c r="L25" s="293"/>
      <c r="M25" s="294"/>
      <c r="N25" s="290"/>
      <c r="O25" s="296">
        <f t="shared" ref="O25:Q25" si="71">O24/L24</f>
        <v>6.3846767757382286E-3</v>
      </c>
      <c r="P25" s="296">
        <f t="shared" si="71"/>
        <v>1.3215859030837005E-2</v>
      </c>
      <c r="Q25" s="297">
        <f t="shared" si="71"/>
        <v>7.4324324324324328E-3</v>
      </c>
      <c r="R25" s="293"/>
      <c r="S25" s="294"/>
      <c r="T25" s="290"/>
      <c r="U25" s="296">
        <f t="shared" ref="U25:W25" si="72">U24/R24</f>
        <v>9.4488188976377951E-3</v>
      </c>
      <c r="V25" s="296">
        <f t="shared" si="72"/>
        <v>9.46969696969697E-3</v>
      </c>
      <c r="W25" s="297">
        <f t="shared" si="72"/>
        <v>9.4582975064488387E-3</v>
      </c>
      <c r="X25" s="9"/>
      <c r="AB25" s="51"/>
      <c r="AC25" s="51"/>
      <c r="AD25" s="51"/>
      <c r="AH25" s="317"/>
      <c r="AI25" s="317"/>
      <c r="AJ25" s="317"/>
    </row>
    <row r="26" spans="2:36" ht="21.6" customHeight="1" x14ac:dyDescent="0.2">
      <c r="B26" s="66"/>
      <c r="C26" s="75" t="s">
        <v>209</v>
      </c>
      <c r="D26" s="310">
        <f>[1]表13!E39</f>
        <v>48</v>
      </c>
      <c r="E26" s="327">
        <f>[1]表13!R39</f>
        <v>42</v>
      </c>
      <c r="F26" s="260">
        <f t="shared" ref="F26:K26" si="73">L26+R26</f>
        <v>1180</v>
      </c>
      <c r="G26" s="261">
        <f t="shared" si="73"/>
        <v>643</v>
      </c>
      <c r="H26" s="261">
        <f t="shared" si="73"/>
        <v>1823</v>
      </c>
      <c r="I26" s="262">
        <f t="shared" si="73"/>
        <v>0</v>
      </c>
      <c r="J26" s="262">
        <f t="shared" si="73"/>
        <v>0</v>
      </c>
      <c r="K26" s="263">
        <f t="shared" si="73"/>
        <v>0</v>
      </c>
      <c r="L26" s="300">
        <f>[1]表2!I42</f>
        <v>620</v>
      </c>
      <c r="M26" s="301">
        <f>[1]表2!O42</f>
        <v>242</v>
      </c>
      <c r="N26" s="261">
        <f t="shared" ref="N26" si="74">L26+M26</f>
        <v>862</v>
      </c>
      <c r="O26" s="262">
        <v>0</v>
      </c>
      <c r="P26" s="262">
        <v>0</v>
      </c>
      <c r="Q26" s="263">
        <f t="shared" ref="Q26" si="75">O26+P26</f>
        <v>0</v>
      </c>
      <c r="R26" s="300">
        <f>[1]表2!J42</f>
        <v>560</v>
      </c>
      <c r="S26" s="301">
        <f>[1]表2!P42</f>
        <v>401</v>
      </c>
      <c r="T26" s="261">
        <f t="shared" ref="T26" si="76">R26+S26</f>
        <v>961</v>
      </c>
      <c r="U26" s="262">
        <v>0</v>
      </c>
      <c r="V26" s="262">
        <v>0</v>
      </c>
      <c r="W26" s="263">
        <f t="shared" ref="W26" si="77">U26+V26</f>
        <v>0</v>
      </c>
      <c r="X26" s="9"/>
      <c r="Y26" s="112">
        <f t="shared" ref="Y26:AD26" si="78">L26+R26</f>
        <v>1180</v>
      </c>
      <c r="Z26" s="112">
        <f t="shared" si="78"/>
        <v>643</v>
      </c>
      <c r="AA26" s="112">
        <f t="shared" si="78"/>
        <v>1823</v>
      </c>
      <c r="AB26" s="112">
        <f t="shared" si="78"/>
        <v>0</v>
      </c>
      <c r="AC26" s="112">
        <f t="shared" si="78"/>
        <v>0</v>
      </c>
      <c r="AD26" s="112">
        <f t="shared" si="78"/>
        <v>0</v>
      </c>
      <c r="AE26" s="317">
        <f t="shared" ref="AE26:AJ26" si="79">Y26-F26</f>
        <v>0</v>
      </c>
      <c r="AF26" s="317">
        <f t="shared" si="79"/>
        <v>0</v>
      </c>
      <c r="AG26" s="317">
        <f t="shared" si="79"/>
        <v>0</v>
      </c>
      <c r="AH26" s="317">
        <f t="shared" si="79"/>
        <v>0</v>
      </c>
      <c r="AI26" s="317">
        <f t="shared" si="79"/>
        <v>0</v>
      </c>
      <c r="AJ26" s="317">
        <f t="shared" si="79"/>
        <v>0</v>
      </c>
    </row>
    <row r="27" spans="2:36" ht="21.6" customHeight="1" x14ac:dyDescent="0.2">
      <c r="B27" s="66"/>
      <c r="C27" s="67"/>
      <c r="D27" s="287"/>
      <c r="E27" s="288"/>
      <c r="F27" s="289"/>
      <c r="G27" s="290"/>
      <c r="H27" s="290"/>
      <c r="I27" s="296">
        <f t="shared" ref="I27:K27" si="80">I26/F26</f>
        <v>0</v>
      </c>
      <c r="J27" s="296">
        <f t="shared" si="80"/>
        <v>0</v>
      </c>
      <c r="K27" s="297">
        <f t="shared" si="80"/>
        <v>0</v>
      </c>
      <c r="L27" s="293"/>
      <c r="M27" s="294"/>
      <c r="N27" s="290"/>
      <c r="O27" s="296">
        <f t="shared" ref="O27:Q27" si="81">O26/L26</f>
        <v>0</v>
      </c>
      <c r="P27" s="296">
        <f t="shared" si="81"/>
        <v>0</v>
      </c>
      <c r="Q27" s="297">
        <f t="shared" si="81"/>
        <v>0</v>
      </c>
      <c r="R27" s="293"/>
      <c r="S27" s="294"/>
      <c r="T27" s="290"/>
      <c r="U27" s="296">
        <f t="shared" ref="U27:W27" si="82">U26/R26</f>
        <v>0</v>
      </c>
      <c r="V27" s="296">
        <f t="shared" si="82"/>
        <v>0</v>
      </c>
      <c r="W27" s="297">
        <f t="shared" si="82"/>
        <v>0</v>
      </c>
      <c r="X27" s="9"/>
      <c r="AB27" s="51"/>
      <c r="AC27" s="51"/>
      <c r="AD27" s="51"/>
      <c r="AH27" s="317"/>
      <c r="AI27" s="317"/>
      <c r="AJ27" s="317"/>
    </row>
    <row r="28" spans="2:36" ht="21.6" customHeight="1" x14ac:dyDescent="0.2">
      <c r="B28" s="66"/>
      <c r="C28" s="75" t="s">
        <v>210</v>
      </c>
      <c r="D28" s="310">
        <f>[1]表13!E42</f>
        <v>38</v>
      </c>
      <c r="E28" s="327">
        <f>[1]表13!R42</f>
        <v>36</v>
      </c>
      <c r="F28" s="260">
        <f t="shared" ref="F28:K28" si="83">L28+R28</f>
        <v>1731</v>
      </c>
      <c r="G28" s="261">
        <f t="shared" si="83"/>
        <v>881</v>
      </c>
      <c r="H28" s="261">
        <f t="shared" si="83"/>
        <v>2612</v>
      </c>
      <c r="I28" s="262">
        <f t="shared" si="83"/>
        <v>4</v>
      </c>
      <c r="J28" s="262">
        <f t="shared" si="83"/>
        <v>0</v>
      </c>
      <c r="K28" s="263">
        <f t="shared" si="83"/>
        <v>4</v>
      </c>
      <c r="L28" s="300">
        <f>[1]表2!I45</f>
        <v>969</v>
      </c>
      <c r="M28" s="301">
        <f>[1]表2!O45</f>
        <v>379</v>
      </c>
      <c r="N28" s="261">
        <f t="shared" ref="N28" si="84">L28+M28</f>
        <v>1348</v>
      </c>
      <c r="O28" s="262">
        <v>0</v>
      </c>
      <c r="P28" s="262">
        <v>0</v>
      </c>
      <c r="Q28" s="263">
        <f t="shared" ref="Q28" si="85">O28+P28</f>
        <v>0</v>
      </c>
      <c r="R28" s="300">
        <f>[1]表2!J45</f>
        <v>762</v>
      </c>
      <c r="S28" s="301">
        <f>[1]表2!P45</f>
        <v>502</v>
      </c>
      <c r="T28" s="261">
        <f t="shared" ref="T28" si="86">R28+S28</f>
        <v>1264</v>
      </c>
      <c r="U28" s="262">
        <v>4</v>
      </c>
      <c r="V28" s="262">
        <v>0</v>
      </c>
      <c r="W28" s="263">
        <f t="shared" ref="W28" si="87">U28+V28</f>
        <v>4</v>
      </c>
      <c r="X28" s="9"/>
      <c r="Y28" s="112">
        <f t="shared" ref="Y28:AD28" si="88">L28+R28</f>
        <v>1731</v>
      </c>
      <c r="Z28" s="112">
        <f t="shared" si="88"/>
        <v>881</v>
      </c>
      <c r="AA28" s="112">
        <f t="shared" si="88"/>
        <v>2612</v>
      </c>
      <c r="AB28" s="112">
        <f t="shared" si="88"/>
        <v>4</v>
      </c>
      <c r="AC28" s="112">
        <f t="shared" si="88"/>
        <v>0</v>
      </c>
      <c r="AD28" s="112">
        <f t="shared" si="88"/>
        <v>4</v>
      </c>
      <c r="AE28" s="317">
        <f t="shared" ref="AE28:AJ28" si="89">Y28-F28</f>
        <v>0</v>
      </c>
      <c r="AF28" s="317">
        <f t="shared" si="89"/>
        <v>0</v>
      </c>
      <c r="AG28" s="317">
        <f t="shared" si="89"/>
        <v>0</v>
      </c>
      <c r="AH28" s="317">
        <f t="shared" si="89"/>
        <v>0</v>
      </c>
      <c r="AI28" s="317">
        <f t="shared" si="89"/>
        <v>0</v>
      </c>
      <c r="AJ28" s="317">
        <f t="shared" si="89"/>
        <v>0</v>
      </c>
    </row>
    <row r="29" spans="2:36" ht="21.6" customHeight="1" x14ac:dyDescent="0.2">
      <c r="B29" s="66"/>
      <c r="C29" s="67"/>
      <c r="D29" s="287"/>
      <c r="E29" s="288"/>
      <c r="F29" s="289"/>
      <c r="G29" s="290"/>
      <c r="H29" s="290"/>
      <c r="I29" s="296">
        <f t="shared" ref="I29:K29" si="90">I28/F28</f>
        <v>2.3108030040439051E-3</v>
      </c>
      <c r="J29" s="296">
        <f t="shared" si="90"/>
        <v>0</v>
      </c>
      <c r="K29" s="297">
        <f t="shared" si="90"/>
        <v>1.5313935681470138E-3</v>
      </c>
      <c r="L29" s="293"/>
      <c r="M29" s="294"/>
      <c r="N29" s="290"/>
      <c r="O29" s="296">
        <f t="shared" ref="O29:Q29" si="91">O28/L28</f>
        <v>0</v>
      </c>
      <c r="P29" s="296">
        <f t="shared" si="91"/>
        <v>0</v>
      </c>
      <c r="Q29" s="297">
        <f t="shared" si="91"/>
        <v>0</v>
      </c>
      <c r="R29" s="293"/>
      <c r="S29" s="294"/>
      <c r="T29" s="290"/>
      <c r="U29" s="296">
        <f t="shared" ref="U29:W29" si="92">U28/R28</f>
        <v>5.2493438320209973E-3</v>
      </c>
      <c r="V29" s="296">
        <f t="shared" si="92"/>
        <v>0</v>
      </c>
      <c r="W29" s="297">
        <f t="shared" si="92"/>
        <v>3.1645569620253164E-3</v>
      </c>
      <c r="X29" s="9"/>
      <c r="AB29" s="51"/>
      <c r="AC29" s="51"/>
      <c r="AD29" s="51"/>
      <c r="AH29" s="317"/>
      <c r="AI29" s="317"/>
      <c r="AJ29" s="317"/>
    </row>
    <row r="30" spans="2:36" ht="21.6" customHeight="1" x14ac:dyDescent="0.2">
      <c r="B30" s="66"/>
      <c r="C30" s="75" t="s">
        <v>211</v>
      </c>
      <c r="D30" s="310">
        <f>[1]表13!E45</f>
        <v>33</v>
      </c>
      <c r="E30" s="327">
        <f>[1]表13!R45</f>
        <v>26</v>
      </c>
      <c r="F30" s="260">
        <f t="shared" ref="F30:K30" si="93">L30+R30</f>
        <v>3467</v>
      </c>
      <c r="G30" s="261">
        <f t="shared" si="93"/>
        <v>990</v>
      </c>
      <c r="H30" s="261">
        <f t="shared" si="93"/>
        <v>4457</v>
      </c>
      <c r="I30" s="262">
        <f t="shared" si="93"/>
        <v>1</v>
      </c>
      <c r="J30" s="262">
        <f t="shared" si="93"/>
        <v>0</v>
      </c>
      <c r="K30" s="263">
        <f t="shared" si="93"/>
        <v>1</v>
      </c>
      <c r="L30" s="300">
        <f>[1]表2!I48</f>
        <v>1998</v>
      </c>
      <c r="M30" s="301">
        <f>[1]表2!O48</f>
        <v>260</v>
      </c>
      <c r="N30" s="261">
        <f t="shared" ref="N30" si="94">L30+M30</f>
        <v>2258</v>
      </c>
      <c r="O30" s="262">
        <v>0</v>
      </c>
      <c r="P30" s="262">
        <v>0</v>
      </c>
      <c r="Q30" s="263">
        <f t="shared" ref="Q30" si="95">O30+P30</f>
        <v>0</v>
      </c>
      <c r="R30" s="300">
        <f>[1]表2!J48</f>
        <v>1469</v>
      </c>
      <c r="S30" s="301">
        <f>[1]表2!P48</f>
        <v>730</v>
      </c>
      <c r="T30" s="261">
        <f t="shared" ref="T30" si="96">R30+S30</f>
        <v>2199</v>
      </c>
      <c r="U30" s="262">
        <v>1</v>
      </c>
      <c r="V30" s="262">
        <v>0</v>
      </c>
      <c r="W30" s="263">
        <f t="shared" ref="W30" si="97">U30+V30</f>
        <v>1</v>
      </c>
      <c r="X30" s="9"/>
      <c r="Y30" s="112">
        <f t="shared" ref="Y30:AD30" si="98">L30+R30</f>
        <v>3467</v>
      </c>
      <c r="Z30" s="112">
        <f t="shared" si="98"/>
        <v>990</v>
      </c>
      <c r="AA30" s="112">
        <f t="shared" si="98"/>
        <v>4457</v>
      </c>
      <c r="AB30" s="112">
        <f t="shared" si="98"/>
        <v>1</v>
      </c>
      <c r="AC30" s="112">
        <f t="shared" si="98"/>
        <v>0</v>
      </c>
      <c r="AD30" s="112">
        <f t="shared" si="98"/>
        <v>1</v>
      </c>
      <c r="AE30" s="317">
        <f t="shared" ref="AE30:AJ30" si="99">Y30-F30</f>
        <v>0</v>
      </c>
      <c r="AF30" s="317">
        <f t="shared" si="99"/>
        <v>0</v>
      </c>
      <c r="AG30" s="317">
        <f t="shared" si="99"/>
        <v>0</v>
      </c>
      <c r="AH30" s="317">
        <f t="shared" si="99"/>
        <v>0</v>
      </c>
      <c r="AI30" s="317">
        <f t="shared" si="99"/>
        <v>0</v>
      </c>
      <c r="AJ30" s="317">
        <f t="shared" si="99"/>
        <v>0</v>
      </c>
    </row>
    <row r="31" spans="2:36" ht="21.6" customHeight="1" x14ac:dyDescent="0.2">
      <c r="B31" s="66"/>
      <c r="C31" s="69"/>
      <c r="D31" s="287"/>
      <c r="E31" s="288"/>
      <c r="F31" s="289"/>
      <c r="G31" s="290"/>
      <c r="H31" s="290"/>
      <c r="I31" s="296">
        <f t="shared" ref="I31:K31" si="100">I30/F30</f>
        <v>2.8843380444188056E-4</v>
      </c>
      <c r="J31" s="296">
        <f t="shared" si="100"/>
        <v>0</v>
      </c>
      <c r="K31" s="297">
        <f t="shared" si="100"/>
        <v>2.243661655822302E-4</v>
      </c>
      <c r="L31" s="293"/>
      <c r="M31" s="294"/>
      <c r="N31" s="290"/>
      <c r="O31" s="296">
        <f t="shared" ref="O31:Q31" si="101">O30/L30</f>
        <v>0</v>
      </c>
      <c r="P31" s="296">
        <f t="shared" si="101"/>
        <v>0</v>
      </c>
      <c r="Q31" s="297">
        <f t="shared" si="101"/>
        <v>0</v>
      </c>
      <c r="R31" s="293"/>
      <c r="S31" s="294"/>
      <c r="T31" s="290"/>
      <c r="U31" s="296">
        <f t="shared" ref="U31:W31" si="102">U30/R30</f>
        <v>6.8073519400953025E-4</v>
      </c>
      <c r="V31" s="296">
        <f t="shared" si="102"/>
        <v>0</v>
      </c>
      <c r="W31" s="297">
        <f t="shared" si="102"/>
        <v>4.5475216007276033E-4</v>
      </c>
      <c r="X31" s="9"/>
      <c r="AB31" s="51"/>
      <c r="AC31" s="51"/>
      <c r="AD31" s="51"/>
      <c r="AH31" s="317"/>
      <c r="AI31" s="317"/>
      <c r="AJ31" s="317"/>
    </row>
    <row r="32" spans="2:36" ht="21.6" customHeight="1" x14ac:dyDescent="0.2">
      <c r="B32" s="66"/>
      <c r="C32" s="67" t="s">
        <v>212</v>
      </c>
      <c r="D32" s="310">
        <f>[1]表13!E48</f>
        <v>30</v>
      </c>
      <c r="E32" s="327">
        <f>[1]表13!R48</f>
        <v>27</v>
      </c>
      <c r="F32" s="260">
        <f t="shared" ref="F32:K32" si="103">L32+R32</f>
        <v>22317</v>
      </c>
      <c r="G32" s="261">
        <f t="shared" si="103"/>
        <v>4578</v>
      </c>
      <c r="H32" s="261">
        <f t="shared" si="103"/>
        <v>26895</v>
      </c>
      <c r="I32" s="262">
        <f t="shared" si="103"/>
        <v>3</v>
      </c>
      <c r="J32" s="262">
        <f t="shared" si="103"/>
        <v>0</v>
      </c>
      <c r="K32" s="263">
        <f t="shared" si="103"/>
        <v>3</v>
      </c>
      <c r="L32" s="300">
        <f>[1]表2!I51</f>
        <v>14671</v>
      </c>
      <c r="M32" s="301">
        <f>[1]表2!O51</f>
        <v>1672</v>
      </c>
      <c r="N32" s="261">
        <f>L32+M32</f>
        <v>16343</v>
      </c>
      <c r="O32" s="262">
        <v>1</v>
      </c>
      <c r="P32" s="262">
        <v>0</v>
      </c>
      <c r="Q32" s="263">
        <f t="shared" ref="Q32" si="104">O32+P32</f>
        <v>1</v>
      </c>
      <c r="R32" s="300">
        <f>[1]表2!J51</f>
        <v>7646</v>
      </c>
      <c r="S32" s="301">
        <f>[1]表2!P51</f>
        <v>2906</v>
      </c>
      <c r="T32" s="261">
        <f>R32+S32</f>
        <v>10552</v>
      </c>
      <c r="U32" s="262">
        <v>2</v>
      </c>
      <c r="V32" s="262">
        <v>0</v>
      </c>
      <c r="W32" s="263">
        <f>U32+V32</f>
        <v>2</v>
      </c>
      <c r="X32" s="9"/>
      <c r="Y32" s="112">
        <f>L32+R32</f>
        <v>22317</v>
      </c>
      <c r="Z32" s="112">
        <f t="shared" ref="Z32:AD32" si="105">M32+S32</f>
        <v>4578</v>
      </c>
      <c r="AA32" s="112">
        <f t="shared" si="105"/>
        <v>26895</v>
      </c>
      <c r="AB32" s="112">
        <f t="shared" si="105"/>
        <v>3</v>
      </c>
      <c r="AC32" s="112">
        <f t="shared" si="105"/>
        <v>0</v>
      </c>
      <c r="AD32" s="112">
        <f t="shared" si="105"/>
        <v>3</v>
      </c>
      <c r="AE32" s="317">
        <f>Y32-F32</f>
        <v>0</v>
      </c>
      <c r="AF32" s="317">
        <f t="shared" ref="AF32:AJ32" si="106">Z32-G32</f>
        <v>0</v>
      </c>
      <c r="AG32" s="317">
        <f t="shared" si="106"/>
        <v>0</v>
      </c>
      <c r="AH32" s="317">
        <f t="shared" si="106"/>
        <v>0</v>
      </c>
      <c r="AI32" s="317">
        <f t="shared" si="106"/>
        <v>0</v>
      </c>
      <c r="AJ32" s="317">
        <f t="shared" si="106"/>
        <v>0</v>
      </c>
    </row>
    <row r="33" spans="2:36" ht="21.6" customHeight="1" thickBot="1" x14ac:dyDescent="0.25">
      <c r="B33" s="66"/>
      <c r="C33" s="84"/>
      <c r="D33" s="302"/>
      <c r="E33" s="303"/>
      <c r="F33" s="269"/>
      <c r="G33" s="270"/>
      <c r="H33" s="270"/>
      <c r="I33" s="275">
        <f t="shared" ref="I33:K33" si="107">I32/F32</f>
        <v>1.3442667025137788E-4</v>
      </c>
      <c r="J33" s="275">
        <f t="shared" si="107"/>
        <v>0</v>
      </c>
      <c r="K33" s="276">
        <f t="shared" si="107"/>
        <v>1.1154489682097045E-4</v>
      </c>
      <c r="L33" s="306"/>
      <c r="M33" s="307"/>
      <c r="N33" s="270"/>
      <c r="O33" s="275">
        <f t="shared" ref="O33:Q33" si="108">O32/L32</f>
        <v>6.8161679503782967E-5</v>
      </c>
      <c r="P33" s="275">
        <f t="shared" si="108"/>
        <v>0</v>
      </c>
      <c r="Q33" s="276">
        <f t="shared" si="108"/>
        <v>6.1188276326255888E-5</v>
      </c>
      <c r="R33" s="306"/>
      <c r="S33" s="307"/>
      <c r="T33" s="270"/>
      <c r="U33" s="275">
        <f t="shared" ref="U33:W33" si="109">U32/R32</f>
        <v>2.615746795710175E-4</v>
      </c>
      <c r="V33" s="275">
        <f t="shared" si="109"/>
        <v>0</v>
      </c>
      <c r="W33" s="276">
        <f t="shared" si="109"/>
        <v>1.8953752843062926E-4</v>
      </c>
      <c r="X33" s="9"/>
      <c r="AB33" s="51"/>
      <c r="AC33" s="51"/>
      <c r="AD33" s="51"/>
      <c r="AH33" s="317"/>
      <c r="AI33" s="317"/>
      <c r="AJ33" s="317"/>
    </row>
    <row r="34" spans="2:36" ht="21.6" customHeight="1" thickTop="1" x14ac:dyDescent="0.2">
      <c r="B34" s="66"/>
      <c r="C34" s="91" t="s">
        <v>213</v>
      </c>
      <c r="D34" s="308">
        <f>D24+D26+D28+D30</f>
        <v>282</v>
      </c>
      <c r="E34" s="309">
        <f>E24+E26+E28+E30</f>
        <v>223</v>
      </c>
      <c r="F34" s="300">
        <f t="shared" ref="F34:W34" si="110">F24+F26+F28+F30</f>
        <v>8266</v>
      </c>
      <c r="G34" s="301">
        <f t="shared" si="110"/>
        <v>3269</v>
      </c>
      <c r="H34" s="301">
        <f t="shared" si="110"/>
        <v>11535</v>
      </c>
      <c r="I34" s="262">
        <f t="shared" si="110"/>
        <v>19</v>
      </c>
      <c r="J34" s="262">
        <f t="shared" si="110"/>
        <v>8</v>
      </c>
      <c r="K34" s="263">
        <f t="shared" si="110"/>
        <v>27</v>
      </c>
      <c r="L34" s="300">
        <f t="shared" si="110"/>
        <v>4840</v>
      </c>
      <c r="M34" s="301">
        <f t="shared" si="110"/>
        <v>1108</v>
      </c>
      <c r="N34" s="301">
        <f>L34+M34</f>
        <v>5948</v>
      </c>
      <c r="O34" s="262">
        <f t="shared" si="110"/>
        <v>8</v>
      </c>
      <c r="P34" s="262">
        <f t="shared" si="110"/>
        <v>3</v>
      </c>
      <c r="Q34" s="263">
        <f t="shared" si="110"/>
        <v>11</v>
      </c>
      <c r="R34" s="300">
        <f t="shared" si="110"/>
        <v>3426</v>
      </c>
      <c r="S34" s="301">
        <f t="shared" si="110"/>
        <v>2161</v>
      </c>
      <c r="T34" s="301">
        <f>R34+S34</f>
        <v>5587</v>
      </c>
      <c r="U34" s="262">
        <f t="shared" si="110"/>
        <v>11</v>
      </c>
      <c r="V34" s="262">
        <f t="shared" si="110"/>
        <v>5</v>
      </c>
      <c r="W34" s="263">
        <f t="shared" si="110"/>
        <v>16</v>
      </c>
      <c r="Y34" s="112">
        <f t="shared" ref="Y34:AD34" si="111">L34+R34</f>
        <v>8266</v>
      </c>
      <c r="Z34" s="112">
        <f t="shared" si="111"/>
        <v>3269</v>
      </c>
      <c r="AA34" s="112">
        <f t="shared" si="111"/>
        <v>11535</v>
      </c>
      <c r="AB34" s="112">
        <f t="shared" si="111"/>
        <v>19</v>
      </c>
      <c r="AC34" s="112">
        <f t="shared" si="111"/>
        <v>8</v>
      </c>
      <c r="AD34" s="112">
        <f t="shared" si="111"/>
        <v>27</v>
      </c>
      <c r="AE34" s="317">
        <f t="shared" ref="AE34:AJ34" si="112">Y34-F34</f>
        <v>0</v>
      </c>
      <c r="AF34" s="317">
        <f t="shared" si="112"/>
        <v>0</v>
      </c>
      <c r="AG34" s="317">
        <f t="shared" si="112"/>
        <v>0</v>
      </c>
      <c r="AH34" s="317">
        <f t="shared" si="112"/>
        <v>0</v>
      </c>
      <c r="AI34" s="317">
        <f t="shared" si="112"/>
        <v>0</v>
      </c>
      <c r="AJ34" s="317">
        <f t="shared" si="112"/>
        <v>0</v>
      </c>
    </row>
    <row r="35" spans="2:36" ht="21.6" customHeight="1" x14ac:dyDescent="0.2">
      <c r="B35" s="66"/>
      <c r="C35" s="95" t="s">
        <v>214</v>
      </c>
      <c r="D35" s="287"/>
      <c r="E35" s="288"/>
      <c r="F35" s="293"/>
      <c r="G35" s="294"/>
      <c r="H35" s="294"/>
      <c r="I35" s="296">
        <f>I34/F34</f>
        <v>2.2985724655214131E-3</v>
      </c>
      <c r="J35" s="296">
        <f>J34/G34</f>
        <v>2.4472315692872439E-3</v>
      </c>
      <c r="K35" s="297">
        <f>K34/H34</f>
        <v>2.3407022106631988E-3</v>
      </c>
      <c r="L35" s="293"/>
      <c r="M35" s="294"/>
      <c r="N35" s="294"/>
      <c r="O35" s="296">
        <f>O34/L34</f>
        <v>1.652892561983471E-3</v>
      </c>
      <c r="P35" s="296">
        <f>P34/M34</f>
        <v>2.707581227436823E-3</v>
      </c>
      <c r="Q35" s="297">
        <f>Q34/N34</f>
        <v>1.8493611297915266E-3</v>
      </c>
      <c r="R35" s="293"/>
      <c r="S35" s="294"/>
      <c r="T35" s="294"/>
      <c r="U35" s="296">
        <f>U34/R34</f>
        <v>3.2107413893753649E-3</v>
      </c>
      <c r="V35" s="296">
        <f>V34/S34</f>
        <v>2.3137436372049976E-3</v>
      </c>
      <c r="W35" s="297">
        <f>W34/T34</f>
        <v>2.8637909432611421E-3</v>
      </c>
      <c r="AB35" s="51"/>
      <c r="AC35" s="51"/>
      <c r="AD35" s="51"/>
      <c r="AH35" s="317"/>
      <c r="AI35" s="317"/>
      <c r="AJ35" s="317"/>
    </row>
    <row r="36" spans="2:36" ht="21.6" customHeight="1" x14ac:dyDescent="0.2">
      <c r="B36" s="66"/>
      <c r="C36" s="91" t="s">
        <v>213</v>
      </c>
      <c r="D36" s="310">
        <f>D26+D28+D30+D32</f>
        <v>149</v>
      </c>
      <c r="E36" s="327">
        <f>E26+E28+E30+E32</f>
        <v>131</v>
      </c>
      <c r="F36" s="311">
        <f t="shared" ref="F36:W36" si="113">F26+F28+F30+F32</f>
        <v>28695</v>
      </c>
      <c r="G36" s="312">
        <f t="shared" si="113"/>
        <v>7092</v>
      </c>
      <c r="H36" s="312">
        <f t="shared" si="113"/>
        <v>35787</v>
      </c>
      <c r="I36" s="282">
        <f t="shared" si="113"/>
        <v>8</v>
      </c>
      <c r="J36" s="282">
        <f t="shared" si="113"/>
        <v>0</v>
      </c>
      <c r="K36" s="283">
        <f t="shared" si="113"/>
        <v>8</v>
      </c>
      <c r="L36" s="311">
        <f t="shared" si="113"/>
        <v>18258</v>
      </c>
      <c r="M36" s="312">
        <f t="shared" si="113"/>
        <v>2553</v>
      </c>
      <c r="N36" s="312">
        <f>L36+M36</f>
        <v>20811</v>
      </c>
      <c r="O36" s="282">
        <f t="shared" si="113"/>
        <v>1</v>
      </c>
      <c r="P36" s="282">
        <f t="shared" si="113"/>
        <v>0</v>
      </c>
      <c r="Q36" s="283">
        <f t="shared" si="113"/>
        <v>1</v>
      </c>
      <c r="R36" s="311">
        <f t="shared" si="113"/>
        <v>10437</v>
      </c>
      <c r="S36" s="312">
        <f t="shared" si="113"/>
        <v>4539</v>
      </c>
      <c r="T36" s="312">
        <f>R36+S36</f>
        <v>14976</v>
      </c>
      <c r="U36" s="282">
        <f t="shared" si="113"/>
        <v>7</v>
      </c>
      <c r="V36" s="282">
        <f t="shared" si="113"/>
        <v>0</v>
      </c>
      <c r="W36" s="283">
        <f t="shared" si="113"/>
        <v>7</v>
      </c>
      <c r="Y36" s="112">
        <f t="shared" ref="Y36:AD36" si="114">L36+R36</f>
        <v>28695</v>
      </c>
      <c r="Z36" s="112">
        <f t="shared" si="114"/>
        <v>7092</v>
      </c>
      <c r="AA36" s="112">
        <f t="shared" si="114"/>
        <v>35787</v>
      </c>
      <c r="AB36" s="112">
        <f t="shared" si="114"/>
        <v>8</v>
      </c>
      <c r="AC36" s="112">
        <f t="shared" si="114"/>
        <v>0</v>
      </c>
      <c r="AD36" s="112">
        <f t="shared" si="114"/>
        <v>8</v>
      </c>
      <c r="AE36" s="317">
        <f t="shared" ref="AE36:AJ36" si="115">Y36-F36</f>
        <v>0</v>
      </c>
      <c r="AF36" s="317">
        <f t="shared" si="115"/>
        <v>0</v>
      </c>
      <c r="AG36" s="317">
        <f t="shared" si="115"/>
        <v>0</v>
      </c>
      <c r="AH36" s="317">
        <f t="shared" si="115"/>
        <v>0</v>
      </c>
      <c r="AI36" s="317">
        <f t="shared" si="115"/>
        <v>0</v>
      </c>
      <c r="AJ36" s="317">
        <f t="shared" si="115"/>
        <v>0</v>
      </c>
    </row>
    <row r="37" spans="2:36" ht="21.6" customHeight="1" thickBot="1" x14ac:dyDescent="0.25">
      <c r="B37" s="100"/>
      <c r="C37" s="95" t="s">
        <v>215</v>
      </c>
      <c r="D37" s="287"/>
      <c r="E37" s="288"/>
      <c r="F37" s="313"/>
      <c r="G37" s="314"/>
      <c r="H37" s="314"/>
      <c r="I37" s="315">
        <f>I36/F36</f>
        <v>2.7879421502003836E-4</v>
      </c>
      <c r="J37" s="315">
        <f>J36/G36</f>
        <v>0</v>
      </c>
      <c r="K37" s="316">
        <f>K36/H36</f>
        <v>2.2354486265962499E-4</v>
      </c>
      <c r="L37" s="313"/>
      <c r="M37" s="314"/>
      <c r="N37" s="314"/>
      <c r="O37" s="315">
        <f>O36/L36</f>
        <v>5.477051155657794E-5</v>
      </c>
      <c r="P37" s="315">
        <f>P36/M36</f>
        <v>0</v>
      </c>
      <c r="Q37" s="316">
        <f>Q36/N36</f>
        <v>4.8051511220027869E-5</v>
      </c>
      <c r="R37" s="313"/>
      <c r="S37" s="314"/>
      <c r="T37" s="314"/>
      <c r="U37" s="315">
        <f>U36/R36</f>
        <v>6.7069081153588194E-4</v>
      </c>
      <c r="V37" s="315">
        <f>V36/S36</f>
        <v>0</v>
      </c>
      <c r="W37" s="316">
        <f>W36/T36</f>
        <v>4.6741452991452993E-4</v>
      </c>
      <c r="AB37" s="51"/>
      <c r="AC37" s="51"/>
      <c r="AD37" s="51"/>
      <c r="AH37" s="317"/>
      <c r="AI37" s="317"/>
      <c r="AJ37" s="317"/>
    </row>
    <row r="38" spans="2:36" x14ac:dyDescent="0.2">
      <c r="K38" s="9"/>
      <c r="Q38" s="9"/>
      <c r="R38" s="9"/>
      <c r="S38" s="9"/>
      <c r="T38" s="9"/>
      <c r="U38" s="9"/>
      <c r="V38" s="9"/>
      <c r="Y38" s="11"/>
      <c r="Z38" s="11"/>
      <c r="AA38" s="11"/>
      <c r="AB38" s="11"/>
      <c r="AC38" s="11"/>
      <c r="AD38" s="11"/>
      <c r="AE38" s="11"/>
    </row>
    <row r="39" spans="2:36" x14ac:dyDescent="0.2">
      <c r="B39" s="9" t="s">
        <v>284</v>
      </c>
      <c r="D39" s="9">
        <f>D22+D24+D26+D28+D30+D32</f>
        <v>404</v>
      </c>
      <c r="E39" s="9">
        <f t="shared" ref="E39:W39" si="116">E22+E24+E26+E28+E30+E32</f>
        <v>303</v>
      </c>
      <c r="F39" s="9">
        <f t="shared" si="116"/>
        <v>31031</v>
      </c>
      <c r="G39" s="9">
        <f t="shared" si="116"/>
        <v>8051</v>
      </c>
      <c r="H39" s="9">
        <f t="shared" si="116"/>
        <v>39082</v>
      </c>
      <c r="I39" s="9">
        <f t="shared" si="116"/>
        <v>22</v>
      </c>
      <c r="J39" s="9">
        <f t="shared" si="116"/>
        <v>8</v>
      </c>
      <c r="K39" s="9">
        <f t="shared" si="116"/>
        <v>30</v>
      </c>
      <c r="L39" s="9">
        <f t="shared" si="116"/>
        <v>19757</v>
      </c>
      <c r="M39" s="9">
        <f t="shared" si="116"/>
        <v>2841</v>
      </c>
      <c r="N39" s="9">
        <f t="shared" si="116"/>
        <v>22598</v>
      </c>
      <c r="O39" s="9">
        <f t="shared" si="116"/>
        <v>9</v>
      </c>
      <c r="P39" s="9">
        <f t="shared" si="116"/>
        <v>3</v>
      </c>
      <c r="Q39" s="9">
        <f t="shared" si="116"/>
        <v>12</v>
      </c>
      <c r="R39" s="9">
        <f t="shared" si="116"/>
        <v>11274</v>
      </c>
      <c r="S39" s="9">
        <f t="shared" si="116"/>
        <v>5210</v>
      </c>
      <c r="T39" s="9">
        <f t="shared" si="116"/>
        <v>16484</v>
      </c>
      <c r="U39" s="9">
        <f t="shared" si="116"/>
        <v>13</v>
      </c>
      <c r="V39" s="9">
        <f t="shared" si="116"/>
        <v>5</v>
      </c>
      <c r="W39" s="9">
        <f t="shared" si="116"/>
        <v>18</v>
      </c>
      <c r="Y39" s="11"/>
      <c r="Z39" s="11"/>
      <c r="AA39" s="11"/>
      <c r="AB39" s="11"/>
      <c r="AC39" s="11"/>
      <c r="AD39" s="11"/>
      <c r="AE39" s="11"/>
    </row>
    <row r="40" spans="2:36" x14ac:dyDescent="0.2">
      <c r="B40" t="s">
        <v>285</v>
      </c>
      <c r="I40" s="51">
        <f>I39/F39</f>
        <v>7.0896845090393477E-4</v>
      </c>
      <c r="J40" s="51">
        <f>J39/G39</f>
        <v>9.936653831822133E-4</v>
      </c>
      <c r="K40" s="51">
        <f>K39/H39</f>
        <v>7.6761680569059924E-4</v>
      </c>
      <c r="L40" s="51"/>
      <c r="M40" s="51"/>
      <c r="N40" s="51"/>
      <c r="O40" s="51">
        <f>O39/L39</f>
        <v>4.555347471782153E-4</v>
      </c>
      <c r="P40" s="51">
        <f>P39/M39</f>
        <v>1.0559662090813093E-3</v>
      </c>
      <c r="Q40" s="51">
        <f>Q39/N39</f>
        <v>5.3102044428710504E-4</v>
      </c>
      <c r="R40" s="51"/>
      <c r="S40" s="51"/>
      <c r="T40" s="51"/>
      <c r="U40" s="51">
        <f>U39/R39</f>
        <v>1.1530956182366507E-3</v>
      </c>
      <c r="V40" s="51">
        <f>V39/S39</f>
        <v>9.5969289827255275E-4</v>
      </c>
      <c r="W40" s="51">
        <f>W39/T39</f>
        <v>1.0919679689395778E-3</v>
      </c>
      <c r="Y40" s="11"/>
      <c r="Z40" s="11"/>
      <c r="AA40" s="11"/>
      <c r="AB40" s="11"/>
      <c r="AC40" s="11"/>
      <c r="AD40" s="11"/>
      <c r="AE40" s="11"/>
    </row>
    <row r="41" spans="2:36" x14ac:dyDescent="0.2">
      <c r="B41"/>
      <c r="Y41" s="11"/>
      <c r="Z41" s="11"/>
      <c r="AA41" s="11"/>
      <c r="AB41" s="11"/>
      <c r="AC41" s="11"/>
      <c r="AD41" s="11"/>
      <c r="AE41" s="11"/>
    </row>
    <row r="42" spans="2:36" x14ac:dyDescent="0.2">
      <c r="B42" t="s">
        <v>286</v>
      </c>
      <c r="D42" s="9">
        <f>D34+D32+D22</f>
        <v>404</v>
      </c>
      <c r="E42" s="9">
        <f t="shared" ref="E42:W42" si="117">E34+E32+E22</f>
        <v>303</v>
      </c>
      <c r="F42" s="9">
        <f t="shared" si="117"/>
        <v>31031</v>
      </c>
      <c r="G42" s="9">
        <f t="shared" si="117"/>
        <v>8051</v>
      </c>
      <c r="H42" s="9">
        <f t="shared" si="117"/>
        <v>39082</v>
      </c>
      <c r="I42" s="9">
        <f t="shared" si="117"/>
        <v>22</v>
      </c>
      <c r="J42" s="9">
        <f t="shared" si="117"/>
        <v>8</v>
      </c>
      <c r="K42" s="9">
        <f t="shared" si="117"/>
        <v>30</v>
      </c>
      <c r="L42" s="9">
        <f t="shared" si="117"/>
        <v>19757</v>
      </c>
      <c r="M42" s="9">
        <f t="shared" si="117"/>
        <v>2841</v>
      </c>
      <c r="N42" s="9">
        <f t="shared" si="117"/>
        <v>22598</v>
      </c>
      <c r="O42" s="9">
        <f t="shared" si="117"/>
        <v>9</v>
      </c>
      <c r="P42" s="9">
        <f t="shared" si="117"/>
        <v>3</v>
      </c>
      <c r="Q42" s="9">
        <f t="shared" si="117"/>
        <v>12</v>
      </c>
      <c r="R42" s="9">
        <f t="shared" si="117"/>
        <v>11274</v>
      </c>
      <c r="S42" s="9">
        <f t="shared" si="117"/>
        <v>5210</v>
      </c>
      <c r="T42" s="9">
        <f t="shared" si="117"/>
        <v>16484</v>
      </c>
      <c r="U42" s="9">
        <f t="shared" si="117"/>
        <v>13</v>
      </c>
      <c r="V42" s="9">
        <f t="shared" si="117"/>
        <v>5</v>
      </c>
      <c r="W42" s="9">
        <f t="shared" si="117"/>
        <v>18</v>
      </c>
      <c r="Y42" s="11"/>
      <c r="Z42" s="11"/>
      <c r="AA42" s="11"/>
      <c r="AB42" s="11"/>
      <c r="AC42" s="11"/>
      <c r="AD42" s="11"/>
      <c r="AE42" s="11"/>
    </row>
    <row r="43" spans="2:36" x14ac:dyDescent="0.2">
      <c r="B43"/>
      <c r="D43" s="9">
        <f>D36+D22+D24</f>
        <v>404</v>
      </c>
      <c r="E43" s="9">
        <f t="shared" ref="E43:W43" si="118">E36+E22+E24</f>
        <v>303</v>
      </c>
      <c r="F43" s="9">
        <f t="shared" si="118"/>
        <v>31031</v>
      </c>
      <c r="G43" s="9">
        <f t="shared" si="118"/>
        <v>8051</v>
      </c>
      <c r="H43" s="9">
        <f t="shared" si="118"/>
        <v>39082</v>
      </c>
      <c r="I43" s="9">
        <f t="shared" si="118"/>
        <v>22</v>
      </c>
      <c r="J43" s="9">
        <f t="shared" si="118"/>
        <v>8</v>
      </c>
      <c r="K43" s="9">
        <f t="shared" si="118"/>
        <v>30</v>
      </c>
      <c r="L43" s="9">
        <f t="shared" si="118"/>
        <v>19757</v>
      </c>
      <c r="M43" s="9">
        <f t="shared" si="118"/>
        <v>2841</v>
      </c>
      <c r="N43" s="9">
        <f t="shared" si="118"/>
        <v>22598</v>
      </c>
      <c r="O43" s="9">
        <f t="shared" si="118"/>
        <v>9</v>
      </c>
      <c r="P43" s="9">
        <f t="shared" si="118"/>
        <v>3</v>
      </c>
      <c r="Q43" s="9">
        <f t="shared" si="118"/>
        <v>12</v>
      </c>
      <c r="R43" s="9">
        <f t="shared" si="118"/>
        <v>11274</v>
      </c>
      <c r="S43" s="9">
        <f t="shared" si="118"/>
        <v>5210</v>
      </c>
      <c r="T43" s="9">
        <f t="shared" si="118"/>
        <v>16484</v>
      </c>
      <c r="U43" s="9">
        <f t="shared" si="118"/>
        <v>13</v>
      </c>
      <c r="V43" s="9">
        <f t="shared" si="118"/>
        <v>5</v>
      </c>
      <c r="W43" s="9">
        <f t="shared" si="118"/>
        <v>18</v>
      </c>
      <c r="Y43" s="11"/>
      <c r="Z43" s="11"/>
      <c r="AA43" s="11"/>
      <c r="AB43" s="11"/>
      <c r="AC43" s="11"/>
      <c r="AD43" s="11"/>
      <c r="AE43" s="11"/>
    </row>
    <row r="44" spans="2:36" x14ac:dyDescent="0.2">
      <c r="B44"/>
      <c r="Y44" s="11"/>
      <c r="Z44" s="11"/>
      <c r="AA44" s="11"/>
      <c r="AB44" s="11"/>
      <c r="AC44" s="11"/>
      <c r="AD44" s="11"/>
      <c r="AE44" s="11"/>
    </row>
    <row r="45" spans="2:36" x14ac:dyDescent="0.2">
      <c r="B45" s="328" t="s">
        <v>220</v>
      </c>
      <c r="D45" s="329">
        <f>D39-D8</f>
        <v>0</v>
      </c>
      <c r="E45" s="329">
        <f t="shared" ref="E45:W46" si="119">E39-E8</f>
        <v>0</v>
      </c>
      <c r="F45" s="329">
        <f t="shared" si="119"/>
        <v>0</v>
      </c>
      <c r="G45" s="329">
        <f t="shared" si="119"/>
        <v>0</v>
      </c>
      <c r="H45" s="329">
        <f t="shared" si="119"/>
        <v>0</v>
      </c>
      <c r="I45" s="329">
        <f t="shared" si="119"/>
        <v>0</v>
      </c>
      <c r="J45" s="329">
        <f t="shared" si="119"/>
        <v>0</v>
      </c>
      <c r="K45" s="329">
        <f t="shared" si="119"/>
        <v>0</v>
      </c>
      <c r="L45" s="329">
        <f t="shared" si="119"/>
        <v>0</v>
      </c>
      <c r="M45" s="329">
        <f t="shared" si="119"/>
        <v>0</v>
      </c>
      <c r="N45" s="329">
        <f t="shared" si="119"/>
        <v>0</v>
      </c>
      <c r="O45" s="329">
        <f t="shared" si="119"/>
        <v>0</v>
      </c>
      <c r="P45" s="329">
        <f t="shared" si="119"/>
        <v>0</v>
      </c>
      <c r="Q45" s="329">
        <f t="shared" si="119"/>
        <v>0</v>
      </c>
      <c r="R45" s="329">
        <f t="shared" si="119"/>
        <v>0</v>
      </c>
      <c r="S45" s="329">
        <f t="shared" si="119"/>
        <v>0</v>
      </c>
      <c r="T45" s="329">
        <f t="shared" si="119"/>
        <v>0</v>
      </c>
      <c r="U45" s="329">
        <f t="shared" si="119"/>
        <v>0</v>
      </c>
      <c r="V45" s="329">
        <f t="shared" si="119"/>
        <v>0</v>
      </c>
      <c r="W45" s="329">
        <f t="shared" si="119"/>
        <v>0</v>
      </c>
      <c r="Y45" s="11"/>
      <c r="Z45" s="11"/>
      <c r="AA45" s="11"/>
      <c r="AB45" s="11"/>
      <c r="AC45" s="11"/>
      <c r="AD45" s="11"/>
      <c r="AE45" s="11"/>
    </row>
    <row r="46" spans="2:36" x14ac:dyDescent="0.2">
      <c r="D46" s="329"/>
      <c r="E46" s="329"/>
      <c r="F46" s="329"/>
      <c r="G46" s="329"/>
      <c r="H46" s="329"/>
      <c r="I46" s="329">
        <f t="shared" si="119"/>
        <v>0</v>
      </c>
      <c r="J46" s="329">
        <f t="shared" si="119"/>
        <v>0</v>
      </c>
      <c r="K46" s="329">
        <f t="shared" si="119"/>
        <v>0</v>
      </c>
      <c r="L46" s="329"/>
      <c r="M46" s="329"/>
      <c r="N46" s="329"/>
      <c r="O46" s="329">
        <f t="shared" si="119"/>
        <v>0</v>
      </c>
      <c r="P46" s="329">
        <f t="shared" si="119"/>
        <v>0</v>
      </c>
      <c r="Q46" s="329">
        <f t="shared" si="119"/>
        <v>0</v>
      </c>
      <c r="R46" s="329"/>
      <c r="S46" s="329"/>
      <c r="T46" s="329"/>
      <c r="U46" s="329">
        <f t="shared" si="119"/>
        <v>0</v>
      </c>
      <c r="V46" s="329">
        <f t="shared" si="119"/>
        <v>0</v>
      </c>
      <c r="W46" s="329">
        <f t="shared" si="119"/>
        <v>0</v>
      </c>
      <c r="Y46" s="11"/>
      <c r="Z46" s="11"/>
      <c r="AA46" s="11"/>
      <c r="AB46" s="11"/>
      <c r="AC46" s="11"/>
      <c r="AD46" s="11"/>
      <c r="AE46" s="11"/>
    </row>
    <row r="47" spans="2:36" x14ac:dyDescent="0.2">
      <c r="D47" s="329"/>
      <c r="E47" s="329"/>
      <c r="F47" s="329"/>
      <c r="G47" s="329"/>
      <c r="H47" s="329"/>
      <c r="I47" s="329"/>
      <c r="J47" s="329"/>
      <c r="K47" s="329"/>
      <c r="L47" s="329"/>
      <c r="M47" s="329"/>
      <c r="N47" s="329"/>
      <c r="O47" s="329"/>
      <c r="P47" s="329"/>
      <c r="Q47" s="329"/>
      <c r="R47" s="329"/>
      <c r="S47" s="329"/>
      <c r="T47" s="329"/>
      <c r="U47" s="329"/>
      <c r="V47" s="329"/>
      <c r="W47" s="329"/>
      <c r="Y47" s="11"/>
      <c r="Z47" s="11"/>
      <c r="AA47" s="11"/>
      <c r="AB47" s="11"/>
      <c r="AC47" s="11"/>
      <c r="AD47" s="11"/>
      <c r="AE47" s="11"/>
    </row>
    <row r="48" spans="2:36" x14ac:dyDescent="0.2">
      <c r="D48" s="329">
        <f>D42-D39</f>
        <v>0</v>
      </c>
      <c r="E48" s="329">
        <f t="shared" ref="E48:W48" si="120">E42-E39</f>
        <v>0</v>
      </c>
      <c r="F48" s="329">
        <f t="shared" si="120"/>
        <v>0</v>
      </c>
      <c r="G48" s="329">
        <f t="shared" si="120"/>
        <v>0</v>
      </c>
      <c r="H48" s="329">
        <f t="shared" si="120"/>
        <v>0</v>
      </c>
      <c r="I48" s="329">
        <f t="shared" si="120"/>
        <v>0</v>
      </c>
      <c r="J48" s="329">
        <f t="shared" si="120"/>
        <v>0</v>
      </c>
      <c r="K48" s="329">
        <f t="shared" si="120"/>
        <v>0</v>
      </c>
      <c r="L48" s="329">
        <f t="shared" si="120"/>
        <v>0</v>
      </c>
      <c r="M48" s="329">
        <f t="shared" si="120"/>
        <v>0</v>
      </c>
      <c r="N48" s="329">
        <f t="shared" si="120"/>
        <v>0</v>
      </c>
      <c r="O48" s="329">
        <f t="shared" si="120"/>
        <v>0</v>
      </c>
      <c r="P48" s="329">
        <f t="shared" si="120"/>
        <v>0</v>
      </c>
      <c r="Q48" s="329">
        <f t="shared" si="120"/>
        <v>0</v>
      </c>
      <c r="R48" s="329">
        <f t="shared" si="120"/>
        <v>0</v>
      </c>
      <c r="S48" s="329">
        <f t="shared" si="120"/>
        <v>0</v>
      </c>
      <c r="T48" s="329">
        <f t="shared" si="120"/>
        <v>0</v>
      </c>
      <c r="U48" s="329">
        <f t="shared" si="120"/>
        <v>0</v>
      </c>
      <c r="V48" s="329">
        <f t="shared" si="120"/>
        <v>0</v>
      </c>
      <c r="W48" s="329">
        <f t="shared" si="120"/>
        <v>0</v>
      </c>
      <c r="Y48" s="11"/>
      <c r="Z48" s="11"/>
      <c r="AA48" s="11"/>
      <c r="AB48" s="11"/>
      <c r="AC48" s="11"/>
      <c r="AD48" s="11"/>
      <c r="AE48" s="11"/>
    </row>
    <row r="49" spans="3:31" x14ac:dyDescent="0.2">
      <c r="D49" s="329">
        <f>D43-D39</f>
        <v>0</v>
      </c>
      <c r="E49" s="329">
        <f t="shared" ref="E49:W49" si="121">E43-E39</f>
        <v>0</v>
      </c>
      <c r="F49" s="329">
        <f t="shared" si="121"/>
        <v>0</v>
      </c>
      <c r="G49" s="329">
        <f t="shared" si="121"/>
        <v>0</v>
      </c>
      <c r="H49" s="329">
        <f t="shared" si="121"/>
        <v>0</v>
      </c>
      <c r="I49" s="329">
        <f t="shared" si="121"/>
        <v>0</v>
      </c>
      <c r="J49" s="329">
        <f t="shared" si="121"/>
        <v>0</v>
      </c>
      <c r="K49" s="329">
        <f t="shared" si="121"/>
        <v>0</v>
      </c>
      <c r="L49" s="329">
        <f t="shared" si="121"/>
        <v>0</v>
      </c>
      <c r="M49" s="329">
        <f t="shared" si="121"/>
        <v>0</v>
      </c>
      <c r="N49" s="329">
        <f t="shared" si="121"/>
        <v>0</v>
      </c>
      <c r="O49" s="329">
        <f t="shared" si="121"/>
        <v>0</v>
      </c>
      <c r="P49" s="329">
        <f t="shared" si="121"/>
        <v>0</v>
      </c>
      <c r="Q49" s="329">
        <f t="shared" si="121"/>
        <v>0</v>
      </c>
      <c r="R49" s="329">
        <f t="shared" si="121"/>
        <v>0</v>
      </c>
      <c r="S49" s="329">
        <f t="shared" si="121"/>
        <v>0</v>
      </c>
      <c r="T49" s="329">
        <f t="shared" si="121"/>
        <v>0</v>
      </c>
      <c r="U49" s="329">
        <f t="shared" si="121"/>
        <v>0</v>
      </c>
      <c r="V49" s="329">
        <f t="shared" si="121"/>
        <v>0</v>
      </c>
      <c r="W49" s="329">
        <f t="shared" si="121"/>
        <v>0</v>
      </c>
      <c r="Y49" s="11"/>
      <c r="Z49" s="11"/>
      <c r="AA49" s="11"/>
      <c r="AB49" s="11"/>
      <c r="AC49" s="11"/>
      <c r="AD49" s="11"/>
      <c r="AE49" s="11"/>
    </row>
    <row r="50" spans="3:31" x14ac:dyDescent="0.2">
      <c r="Y50" s="11"/>
      <c r="Z50" s="11"/>
      <c r="AA50" s="11"/>
      <c r="AB50" s="11"/>
      <c r="AC50" s="11"/>
      <c r="AD50" s="11"/>
      <c r="AE50" s="11"/>
    </row>
    <row r="51" spans="3:31" x14ac:dyDescent="0.2">
      <c r="Y51" s="11"/>
      <c r="Z51" s="11"/>
      <c r="AA51" s="11"/>
      <c r="AB51" s="11"/>
      <c r="AC51" s="11"/>
      <c r="AD51" s="11"/>
      <c r="AE51" s="11"/>
    </row>
    <row r="52" spans="3:31" x14ac:dyDescent="0.2">
      <c r="Y52" s="11"/>
      <c r="Z52" s="11"/>
      <c r="AA52" s="11"/>
      <c r="AB52" s="11"/>
      <c r="AC52" s="11"/>
      <c r="AD52" s="11"/>
      <c r="AE52" s="11"/>
    </row>
    <row r="53" spans="3:31" x14ac:dyDescent="0.2">
      <c r="Y53" s="11"/>
      <c r="Z53" s="11"/>
      <c r="AA53" s="11"/>
      <c r="AB53" s="11"/>
      <c r="AC53" s="11"/>
      <c r="AD53" s="11"/>
      <c r="AE53" s="11"/>
    </row>
    <row r="54" spans="3:31" x14ac:dyDescent="0.2">
      <c r="Y54" s="11"/>
      <c r="Z54" s="11"/>
      <c r="AA54" s="11"/>
      <c r="AB54" s="11"/>
      <c r="AC54" s="11"/>
      <c r="AD54" s="11"/>
      <c r="AE54" s="11"/>
    </row>
    <row r="55" spans="3:31" x14ac:dyDescent="0.2">
      <c r="Y55" s="11"/>
      <c r="Z55" s="11"/>
      <c r="AA55" s="11"/>
      <c r="AB55" s="11"/>
      <c r="AC55" s="11"/>
      <c r="AD55" s="11"/>
      <c r="AE55" s="11"/>
    </row>
    <row r="56" spans="3:31" x14ac:dyDescent="0.2">
      <c r="Y56" s="11"/>
      <c r="Z56" s="11"/>
      <c r="AA56" s="11"/>
      <c r="AB56" s="11"/>
      <c r="AC56" s="11"/>
      <c r="AD56" s="11"/>
      <c r="AE56" s="11"/>
    </row>
    <row r="57" spans="3:31" x14ac:dyDescent="0.2">
      <c r="Y57" s="11"/>
      <c r="Z57" s="11"/>
      <c r="AA57" s="11"/>
      <c r="AB57" s="11"/>
      <c r="AC57" s="11"/>
      <c r="AD57" s="11"/>
      <c r="AE57" s="11"/>
    </row>
    <row r="58" spans="3:31" x14ac:dyDescent="0.2">
      <c r="Y58" s="11"/>
      <c r="Z58" s="11"/>
      <c r="AA58" s="11"/>
      <c r="AB58" s="11"/>
      <c r="AC58" s="11"/>
      <c r="AD58" s="11"/>
      <c r="AE58" s="11"/>
    </row>
    <row r="59" spans="3:31" x14ac:dyDescent="0.2">
      <c r="Y59" s="11"/>
      <c r="Z59" s="11"/>
      <c r="AA59" s="11"/>
      <c r="AB59" s="11"/>
      <c r="AC59" s="11"/>
      <c r="AD59" s="11"/>
      <c r="AE59" s="11"/>
    </row>
    <row r="60" spans="3:31" x14ac:dyDescent="0.2">
      <c r="Y60" s="11"/>
      <c r="Z60" s="11"/>
      <c r="AA60" s="11"/>
      <c r="AB60" s="11"/>
      <c r="AC60" s="11"/>
      <c r="AD60" s="11"/>
      <c r="AE60" s="11"/>
    </row>
    <row r="61" spans="3:31" x14ac:dyDescent="0.2">
      <c r="Y61" s="11"/>
      <c r="Z61" s="11"/>
      <c r="AA61" s="11"/>
      <c r="AB61" s="11"/>
      <c r="AC61" s="11"/>
      <c r="AD61" s="11"/>
      <c r="AE61" s="11"/>
    </row>
    <row r="62" spans="3:31" x14ac:dyDescent="0.2">
      <c r="Y62" s="11"/>
      <c r="Z62" s="11"/>
      <c r="AA62" s="11"/>
      <c r="AB62" s="11"/>
      <c r="AC62" s="11"/>
      <c r="AD62" s="11"/>
      <c r="AE62" s="11"/>
    </row>
    <row r="63" spans="3:31" x14ac:dyDescent="0.2">
      <c r="Y63" s="11"/>
      <c r="Z63" s="11"/>
      <c r="AA63" s="11"/>
      <c r="AB63" s="11"/>
      <c r="AC63" s="11"/>
      <c r="AD63" s="11"/>
      <c r="AE63" s="11"/>
    </row>
    <row r="64" spans="3:31" x14ac:dyDescent="0.2">
      <c r="C64" s="323"/>
      <c r="H64" s="323"/>
      <c r="N64" s="323"/>
      <c r="W64" s="11"/>
      <c r="X64" s="9"/>
      <c r="Y64" s="11"/>
      <c r="Z64" s="11"/>
      <c r="AA64" s="11"/>
      <c r="AB64" s="11"/>
      <c r="AC64" s="11"/>
      <c r="AD64" s="11"/>
      <c r="AE64" s="11"/>
    </row>
    <row r="65" spans="9:31" x14ac:dyDescent="0.2">
      <c r="I65" s="9" t="e">
        <f>SUM(#REF!)</f>
        <v>#REF!</v>
      </c>
      <c r="J65" s="9" t="e">
        <f>SUM(#REF!)</f>
        <v>#REF!</v>
      </c>
      <c r="K65" s="9" t="e">
        <f>SUM(#REF!)</f>
        <v>#REF!</v>
      </c>
      <c r="O65" s="9" t="e">
        <f>SUM(#REF!)</f>
        <v>#REF!</v>
      </c>
      <c r="P65" s="9" t="e">
        <f>SUM(#REF!)</f>
        <v>#REF!</v>
      </c>
      <c r="Q65" s="9" t="e">
        <f>SUM(#REF!)</f>
        <v>#REF!</v>
      </c>
      <c r="R65" s="9"/>
      <c r="S65" s="9"/>
      <c r="T65" s="9"/>
      <c r="U65" s="9" t="e">
        <f>SUM(#REF!)</f>
        <v>#REF!</v>
      </c>
      <c r="V65" s="9"/>
      <c r="X65" s="9"/>
      <c r="Y65" s="11"/>
      <c r="Z65" s="11"/>
      <c r="AA65" s="11"/>
      <c r="AB65" s="11"/>
      <c r="AC65" s="11"/>
      <c r="AD65" s="11"/>
      <c r="AE65" s="11"/>
    </row>
  </sheetData>
  <mergeCells count="192">
    <mergeCell ref="L36:L37"/>
    <mergeCell ref="M36:M37"/>
    <mergeCell ref="N36:N37"/>
    <mergeCell ref="R36:R37"/>
    <mergeCell ref="S36:S37"/>
    <mergeCell ref="T36:T37"/>
    <mergeCell ref="M34:M35"/>
    <mergeCell ref="N34:N35"/>
    <mergeCell ref="R34:R35"/>
    <mergeCell ref="S34:S35"/>
    <mergeCell ref="T34:T35"/>
    <mergeCell ref="D36:D37"/>
    <mergeCell ref="E36:E37"/>
    <mergeCell ref="F36:F37"/>
    <mergeCell ref="G36:G37"/>
    <mergeCell ref="H36:H37"/>
    <mergeCell ref="D34:D35"/>
    <mergeCell ref="E34:E35"/>
    <mergeCell ref="F34:F35"/>
    <mergeCell ref="G34:G35"/>
    <mergeCell ref="H34:H35"/>
    <mergeCell ref="L34:L35"/>
    <mergeCell ref="L32:L33"/>
    <mergeCell ref="M32:M33"/>
    <mergeCell ref="N32:N33"/>
    <mergeCell ref="R32:R33"/>
    <mergeCell ref="S32:S33"/>
    <mergeCell ref="T32:T33"/>
    <mergeCell ref="C32:C33"/>
    <mergeCell ref="D32:D33"/>
    <mergeCell ref="E32:E33"/>
    <mergeCell ref="F32:F33"/>
    <mergeCell ref="G32:G33"/>
    <mergeCell ref="H32:H33"/>
    <mergeCell ref="L30:L31"/>
    <mergeCell ref="M30:M31"/>
    <mergeCell ref="N30:N31"/>
    <mergeCell ref="R30:R31"/>
    <mergeCell ref="S30:S31"/>
    <mergeCell ref="T30:T31"/>
    <mergeCell ref="C30:C31"/>
    <mergeCell ref="D30:D31"/>
    <mergeCell ref="E30:E31"/>
    <mergeCell ref="F30:F31"/>
    <mergeCell ref="G30:G31"/>
    <mergeCell ref="H30:H31"/>
    <mergeCell ref="L28:L29"/>
    <mergeCell ref="M28:M29"/>
    <mergeCell ref="N28:N29"/>
    <mergeCell ref="R28:R29"/>
    <mergeCell ref="S28:S29"/>
    <mergeCell ref="T28:T29"/>
    <mergeCell ref="C28:C29"/>
    <mergeCell ref="D28:D29"/>
    <mergeCell ref="E28:E29"/>
    <mergeCell ref="F28:F29"/>
    <mergeCell ref="G28:G29"/>
    <mergeCell ref="H28:H29"/>
    <mergeCell ref="L26:L27"/>
    <mergeCell ref="M26:M27"/>
    <mergeCell ref="N26:N27"/>
    <mergeCell ref="R26:R27"/>
    <mergeCell ref="S26:S27"/>
    <mergeCell ref="T26:T27"/>
    <mergeCell ref="N24:N25"/>
    <mergeCell ref="R24:R25"/>
    <mergeCell ref="S24:S25"/>
    <mergeCell ref="T24:T25"/>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M20:M21"/>
    <mergeCell ref="N20:N21"/>
    <mergeCell ref="R20:R21"/>
    <mergeCell ref="S20:S21"/>
    <mergeCell ref="T20:T21"/>
    <mergeCell ref="B22:B37"/>
    <mergeCell ref="C22:C23"/>
    <mergeCell ref="D22:D23"/>
    <mergeCell ref="E22:E23"/>
    <mergeCell ref="F22:F23"/>
    <mergeCell ref="R18:R19"/>
    <mergeCell ref="S18:S19"/>
    <mergeCell ref="T18:T19"/>
    <mergeCell ref="C20:C21"/>
    <mergeCell ref="D20:D21"/>
    <mergeCell ref="E20:E21"/>
    <mergeCell ref="F20:F21"/>
    <mergeCell ref="G20:G21"/>
    <mergeCell ref="H20:H21"/>
    <mergeCell ref="L20:L21"/>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M14:M15"/>
    <mergeCell ref="N14:N15"/>
    <mergeCell ref="R14:R15"/>
    <mergeCell ref="S14:S15"/>
    <mergeCell ref="T14:T15"/>
    <mergeCell ref="C16:C17"/>
    <mergeCell ref="D16:D17"/>
    <mergeCell ref="E16:E17"/>
    <mergeCell ref="F16:F17"/>
    <mergeCell ref="G16:G17"/>
    <mergeCell ref="R12:R13"/>
    <mergeCell ref="S12:S13"/>
    <mergeCell ref="T12:T13"/>
    <mergeCell ref="C14:C15"/>
    <mergeCell ref="D14:D15"/>
    <mergeCell ref="E14:E15"/>
    <mergeCell ref="F14:F15"/>
    <mergeCell ref="G14:G15"/>
    <mergeCell ref="H14:H15"/>
    <mergeCell ref="L14:L15"/>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N8:N9"/>
    <mergeCell ref="R8:R9"/>
    <mergeCell ref="S8:S9"/>
    <mergeCell ref="T8:T9"/>
    <mergeCell ref="B10:B21"/>
    <mergeCell ref="C10:C11"/>
    <mergeCell ref="D10:D11"/>
    <mergeCell ref="E10:E11"/>
    <mergeCell ref="F10:F11"/>
    <mergeCell ref="G10:G11"/>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s>
  <phoneticPr fontId="3"/>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9E6A0-2958-4746-B91F-66EF6018B9E8}">
  <sheetPr>
    <tabColor rgb="FF00B0F0"/>
    <pageSetUpPr fitToPage="1"/>
  </sheetPr>
  <dimension ref="B2:AJ65"/>
  <sheetViews>
    <sheetView view="pageBreakPreview" zoomScaleNormal="100" zoomScaleSheetLayoutView="100" workbookViewId="0">
      <pane xSplit="3" ySplit="9" topLeftCell="D28" activePane="bottomRight" state="frozen"/>
      <selection pane="topRight"/>
      <selection pane="bottomLeft"/>
      <selection pane="bottomRight"/>
    </sheetView>
  </sheetViews>
  <sheetFormatPr defaultColWidth="9" defaultRowHeight="13.2" x14ac:dyDescent="0.2"/>
  <cols>
    <col min="1" max="2" width="4.6640625" style="9" customWidth="1"/>
    <col min="3" max="3" width="19.33203125" style="9" customWidth="1"/>
    <col min="4" max="10" width="8.6640625" style="9" customWidth="1"/>
    <col min="11" max="11" width="8.6640625" style="11" customWidth="1"/>
    <col min="12" max="16" width="8.6640625" style="9" customWidth="1"/>
    <col min="17" max="22" width="8.6640625" style="11" customWidth="1"/>
    <col min="23" max="23" width="8.6640625" style="9" customWidth="1"/>
    <col min="24" max="24" width="8" style="11" customWidth="1"/>
    <col min="25" max="30" width="6.33203125" style="9" customWidth="1"/>
    <col min="31" max="36" width="6.109375" style="9" customWidth="1"/>
    <col min="37" max="49" width="8.6640625" style="9" customWidth="1"/>
    <col min="50" max="69" width="4.6640625" style="9" customWidth="1"/>
    <col min="70" max="16384" width="9" style="9"/>
  </cols>
  <sheetData>
    <row r="2" spans="2:36" ht="14.4" x14ac:dyDescent="0.2">
      <c r="B2" s="8" t="s">
        <v>289</v>
      </c>
    </row>
    <row r="4" spans="2:36" ht="13.8" thickBot="1" x14ac:dyDescent="0.25">
      <c r="W4" s="12" t="s">
        <v>268</v>
      </c>
    </row>
    <row r="5" spans="2:36" ht="21.6" customHeight="1" x14ac:dyDescent="0.2">
      <c r="B5" s="234"/>
      <c r="C5" s="235"/>
      <c r="D5" s="75" t="s">
        <v>269</v>
      </c>
      <c r="E5" s="121" t="s">
        <v>270</v>
      </c>
      <c r="F5" s="236" t="s">
        <v>271</v>
      </c>
      <c r="G5" s="237"/>
      <c r="H5" s="237"/>
      <c r="I5" s="237"/>
      <c r="J5" s="237"/>
      <c r="K5" s="238"/>
      <c r="L5" s="236" t="s">
        <v>272</v>
      </c>
      <c r="M5" s="237"/>
      <c r="N5" s="237"/>
      <c r="O5" s="237"/>
      <c r="P5" s="237"/>
      <c r="Q5" s="238"/>
      <c r="R5" s="236" t="s">
        <v>273</v>
      </c>
      <c r="S5" s="237"/>
      <c r="T5" s="237"/>
      <c r="U5" s="237"/>
      <c r="V5" s="237"/>
      <c r="W5" s="238"/>
    </row>
    <row r="6" spans="2:36" s="249" customFormat="1" ht="36.75" customHeight="1" x14ac:dyDescent="0.2">
      <c r="B6" s="239"/>
      <c r="C6" s="240"/>
      <c r="D6" s="67"/>
      <c r="E6" s="126"/>
      <c r="F6" s="241" t="s">
        <v>274</v>
      </c>
      <c r="G6" s="242"/>
      <c r="H6" s="243"/>
      <c r="I6" s="324" t="s">
        <v>290</v>
      </c>
      <c r="J6" s="325"/>
      <c r="K6" s="326"/>
      <c r="L6" s="241" t="s">
        <v>274</v>
      </c>
      <c r="M6" s="242"/>
      <c r="N6" s="243"/>
      <c r="O6" s="324" t="s">
        <v>290</v>
      </c>
      <c r="P6" s="325"/>
      <c r="Q6" s="326"/>
      <c r="R6" s="246" t="s">
        <v>274</v>
      </c>
      <c r="S6" s="247"/>
      <c r="T6" s="248"/>
      <c r="U6" s="324" t="s">
        <v>290</v>
      </c>
      <c r="V6" s="325"/>
      <c r="W6" s="326"/>
      <c r="AB6" s="249" t="s">
        <v>276</v>
      </c>
    </row>
    <row r="7" spans="2:36" ht="21.6" customHeight="1" x14ac:dyDescent="0.2">
      <c r="B7" s="250"/>
      <c r="C7" s="251"/>
      <c r="D7" s="69"/>
      <c r="E7" s="134"/>
      <c r="F7" s="252" t="s">
        <v>277</v>
      </c>
      <c r="G7" s="253" t="s">
        <v>278</v>
      </c>
      <c r="H7" s="254" t="s">
        <v>198</v>
      </c>
      <c r="I7" s="255" t="s">
        <v>279</v>
      </c>
      <c r="J7" s="255" t="s">
        <v>280</v>
      </c>
      <c r="K7" s="256" t="s">
        <v>281</v>
      </c>
      <c r="L7" s="257" t="s">
        <v>277</v>
      </c>
      <c r="M7" s="253" t="s">
        <v>278</v>
      </c>
      <c r="N7" s="254" t="s">
        <v>198</v>
      </c>
      <c r="O7" s="255" t="s">
        <v>279</v>
      </c>
      <c r="P7" s="255" t="s">
        <v>280</v>
      </c>
      <c r="Q7" s="256" t="s">
        <v>281</v>
      </c>
      <c r="R7" s="257" t="s">
        <v>277</v>
      </c>
      <c r="S7" s="253" t="s">
        <v>278</v>
      </c>
      <c r="T7" s="254" t="s">
        <v>198</v>
      </c>
      <c r="U7" s="255" t="s">
        <v>279</v>
      </c>
      <c r="V7" s="255" t="s">
        <v>280</v>
      </c>
      <c r="W7" s="256" t="s">
        <v>281</v>
      </c>
      <c r="X7" s="9"/>
      <c r="Y7" s="9" t="s">
        <v>277</v>
      </c>
      <c r="Z7" s="9" t="s">
        <v>278</v>
      </c>
      <c r="AA7" s="9" t="s">
        <v>282</v>
      </c>
      <c r="AB7" s="9" t="s">
        <v>277</v>
      </c>
      <c r="AC7" s="9" t="s">
        <v>278</v>
      </c>
      <c r="AD7" s="9" t="s">
        <v>282</v>
      </c>
      <c r="AE7" s="35" t="s">
        <v>197</v>
      </c>
    </row>
    <row r="8" spans="2:36" ht="21.6" customHeight="1" x14ac:dyDescent="0.2">
      <c r="B8" s="36" t="s">
        <v>243</v>
      </c>
      <c r="C8" s="37"/>
      <c r="D8" s="258">
        <f>SUM(D10:D21)</f>
        <v>404</v>
      </c>
      <c r="E8" s="259">
        <f>SUM(E10:E21)</f>
        <v>303</v>
      </c>
      <c r="F8" s="260">
        <f t="shared" ref="F8:W8" si="0">F10+F12+F14+F16+F18+F20</f>
        <v>31031</v>
      </c>
      <c r="G8" s="261">
        <f t="shared" si="0"/>
        <v>8051</v>
      </c>
      <c r="H8" s="261">
        <f t="shared" si="0"/>
        <v>39082</v>
      </c>
      <c r="I8" s="262">
        <f t="shared" si="0"/>
        <v>150</v>
      </c>
      <c r="J8" s="262">
        <f t="shared" si="0"/>
        <v>11</v>
      </c>
      <c r="K8" s="263">
        <f t="shared" si="0"/>
        <v>161</v>
      </c>
      <c r="L8" s="264">
        <f>SUM(L10:L21)</f>
        <v>19757</v>
      </c>
      <c r="M8" s="265">
        <f t="shared" ref="M8" si="1">SUM(M10:M21)</f>
        <v>2841</v>
      </c>
      <c r="N8" s="261">
        <f>SUM(N10:N21)</f>
        <v>22598</v>
      </c>
      <c r="O8" s="262">
        <f t="shared" si="0"/>
        <v>6</v>
      </c>
      <c r="P8" s="262">
        <f t="shared" si="0"/>
        <v>3</v>
      </c>
      <c r="Q8" s="263">
        <f t="shared" si="0"/>
        <v>9</v>
      </c>
      <c r="R8" s="264">
        <f>SUM(R10:R21)</f>
        <v>11274</v>
      </c>
      <c r="S8" s="265">
        <f t="shared" ref="S8" si="2">SUM(S10:S21)</f>
        <v>5210</v>
      </c>
      <c r="T8" s="261">
        <f>SUM(T10:T21)</f>
        <v>16484</v>
      </c>
      <c r="U8" s="262">
        <f t="shared" si="0"/>
        <v>144</v>
      </c>
      <c r="V8" s="262">
        <f t="shared" si="0"/>
        <v>8</v>
      </c>
      <c r="W8" s="263">
        <f t="shared" si="0"/>
        <v>152</v>
      </c>
      <c r="X8" s="9"/>
      <c r="Y8" s="112">
        <f>L8+R8</f>
        <v>31031</v>
      </c>
      <c r="Z8" s="112">
        <f>M8+S8</f>
        <v>8051</v>
      </c>
      <c r="AA8" s="112">
        <f t="shared" ref="AA8" si="3">N8+T8</f>
        <v>39082</v>
      </c>
      <c r="AB8" s="112">
        <f>O8+U8</f>
        <v>150</v>
      </c>
      <c r="AC8" s="112">
        <f t="shared" ref="AC8:AD8" si="4">P8+V8</f>
        <v>11</v>
      </c>
      <c r="AD8" s="112">
        <f t="shared" si="4"/>
        <v>161</v>
      </c>
      <c r="AE8" s="317">
        <f>Y8-F8</f>
        <v>0</v>
      </c>
      <c r="AF8" s="317">
        <f t="shared" ref="AF8:AG8" si="5">Z8-G8</f>
        <v>0</v>
      </c>
      <c r="AG8" s="317">
        <f t="shared" si="5"/>
        <v>0</v>
      </c>
      <c r="AH8" s="317">
        <f>AB8-I8</f>
        <v>0</v>
      </c>
      <c r="AI8" s="317">
        <f t="shared" ref="AI8:AJ8" si="6">AC8-J8</f>
        <v>0</v>
      </c>
      <c r="AJ8" s="317">
        <f t="shared" si="6"/>
        <v>0</v>
      </c>
    </row>
    <row r="9" spans="2:36" ht="21.6" customHeight="1" thickBot="1" x14ac:dyDescent="0.25">
      <c r="B9" s="52"/>
      <c r="C9" s="53"/>
      <c r="D9" s="267"/>
      <c r="E9" s="268"/>
      <c r="F9" s="269"/>
      <c r="G9" s="270"/>
      <c r="H9" s="270"/>
      <c r="I9" s="275">
        <f>I8/F8</f>
        <v>4.8338758016177371E-3</v>
      </c>
      <c r="J9" s="275">
        <f>J8/G8</f>
        <v>1.3662899018755433E-3</v>
      </c>
      <c r="K9" s="276">
        <f>K8/H8</f>
        <v>4.1195435238728824E-3</v>
      </c>
      <c r="L9" s="273"/>
      <c r="M9" s="274"/>
      <c r="N9" s="270"/>
      <c r="O9" s="275">
        <f>O8/L8</f>
        <v>3.0368983145214357E-4</v>
      </c>
      <c r="P9" s="275">
        <f>P8/M8</f>
        <v>1.0559662090813093E-3</v>
      </c>
      <c r="Q9" s="276">
        <f>Q8/N8</f>
        <v>3.9826533321532878E-4</v>
      </c>
      <c r="R9" s="273"/>
      <c r="S9" s="274"/>
      <c r="T9" s="270"/>
      <c r="U9" s="275">
        <f>U8/R8</f>
        <v>1.2772751463544438E-2</v>
      </c>
      <c r="V9" s="275">
        <f>V8/S8</f>
        <v>1.5355086372360845E-3</v>
      </c>
      <c r="W9" s="276">
        <f>W8/T8</f>
        <v>9.2210628488231007E-3</v>
      </c>
      <c r="X9" s="9"/>
      <c r="AB9" s="51"/>
      <c r="AC9" s="51"/>
      <c r="AD9" s="51"/>
      <c r="AH9" s="317"/>
      <c r="AI9" s="317"/>
      <c r="AJ9" s="317"/>
    </row>
    <row r="10" spans="2:36" ht="21.6" customHeight="1" thickTop="1" x14ac:dyDescent="0.2">
      <c r="B10" s="59" t="s">
        <v>199</v>
      </c>
      <c r="C10" s="67" t="s">
        <v>244</v>
      </c>
      <c r="D10" s="308">
        <f>[1]表13!E15</f>
        <v>49</v>
      </c>
      <c r="E10" s="309">
        <f>[1]表13!R15</f>
        <v>20</v>
      </c>
      <c r="F10" s="280">
        <f t="shared" ref="F10:K10" si="7">L10+R10</f>
        <v>1007</v>
      </c>
      <c r="G10" s="281">
        <f t="shared" si="7"/>
        <v>45</v>
      </c>
      <c r="H10" s="281">
        <f t="shared" si="7"/>
        <v>1052</v>
      </c>
      <c r="I10" s="282">
        <f t="shared" si="7"/>
        <v>10</v>
      </c>
      <c r="J10" s="282">
        <f t="shared" si="7"/>
        <v>6</v>
      </c>
      <c r="K10" s="283">
        <f t="shared" si="7"/>
        <v>16</v>
      </c>
      <c r="L10" s="284">
        <f>[1]表2!I18</f>
        <v>835</v>
      </c>
      <c r="M10" s="285">
        <f>[1]表2!O18</f>
        <v>21</v>
      </c>
      <c r="N10" s="286">
        <f>L10+M10</f>
        <v>856</v>
      </c>
      <c r="O10" s="282">
        <v>3</v>
      </c>
      <c r="P10" s="282">
        <v>3</v>
      </c>
      <c r="Q10" s="283">
        <f>O10+P10</f>
        <v>6</v>
      </c>
      <c r="R10" s="284">
        <f>[1]表2!J18</f>
        <v>172</v>
      </c>
      <c r="S10" s="285">
        <f>[1]表2!P18</f>
        <v>24</v>
      </c>
      <c r="T10" s="286">
        <f>R10+S10</f>
        <v>196</v>
      </c>
      <c r="U10" s="282">
        <v>7</v>
      </c>
      <c r="V10" s="282">
        <v>3</v>
      </c>
      <c r="W10" s="283">
        <f>U10+V10</f>
        <v>10</v>
      </c>
      <c r="X10" s="9"/>
      <c r="Y10" s="112">
        <f t="shared" ref="Y10:AD10" si="8">L10+R10</f>
        <v>1007</v>
      </c>
      <c r="Z10" s="112">
        <f t="shared" si="8"/>
        <v>45</v>
      </c>
      <c r="AA10" s="112">
        <f t="shared" si="8"/>
        <v>1052</v>
      </c>
      <c r="AB10" s="112">
        <f t="shared" si="8"/>
        <v>10</v>
      </c>
      <c r="AC10" s="112">
        <f t="shared" si="8"/>
        <v>6</v>
      </c>
      <c r="AD10" s="112">
        <f t="shared" si="8"/>
        <v>16</v>
      </c>
      <c r="AE10" s="317">
        <f t="shared" ref="AE10:AJ10" si="9">Y10-F10</f>
        <v>0</v>
      </c>
      <c r="AF10" s="317">
        <f t="shared" si="9"/>
        <v>0</v>
      </c>
      <c r="AG10" s="317">
        <f t="shared" si="9"/>
        <v>0</v>
      </c>
      <c r="AH10" s="317">
        <f t="shared" si="9"/>
        <v>0</v>
      </c>
      <c r="AI10" s="317">
        <f t="shared" si="9"/>
        <v>0</v>
      </c>
      <c r="AJ10" s="317">
        <f t="shared" si="9"/>
        <v>0</v>
      </c>
    </row>
    <row r="11" spans="2:36" ht="21.6" customHeight="1" x14ac:dyDescent="0.2">
      <c r="B11" s="66"/>
      <c r="C11" s="67"/>
      <c r="D11" s="287"/>
      <c r="E11" s="288"/>
      <c r="F11" s="289"/>
      <c r="G11" s="290"/>
      <c r="H11" s="290"/>
      <c r="I11" s="296">
        <f>I10/F10</f>
        <v>9.9304865938430985E-3</v>
      </c>
      <c r="J11" s="296">
        <f>J10/G10</f>
        <v>0.13333333333333333</v>
      </c>
      <c r="K11" s="297">
        <f>K10/H10</f>
        <v>1.5209125475285171E-2</v>
      </c>
      <c r="L11" s="293"/>
      <c r="M11" s="294"/>
      <c r="N11" s="295"/>
      <c r="O11" s="296">
        <f>O10/L10</f>
        <v>3.592814371257485E-3</v>
      </c>
      <c r="P11" s="296">
        <f>P10/M10</f>
        <v>0.14285714285714285</v>
      </c>
      <c r="Q11" s="297">
        <f>Q10/N10</f>
        <v>7.0093457943925233E-3</v>
      </c>
      <c r="R11" s="293"/>
      <c r="S11" s="294"/>
      <c r="T11" s="295"/>
      <c r="U11" s="296">
        <f>U10/R10</f>
        <v>4.0697674418604654E-2</v>
      </c>
      <c r="V11" s="296">
        <f>V10/S10</f>
        <v>0.125</v>
      </c>
      <c r="W11" s="297">
        <f>W10/T10</f>
        <v>5.1020408163265307E-2</v>
      </c>
      <c r="X11" s="9"/>
      <c r="AB11" s="51"/>
      <c r="AC11" s="51"/>
      <c r="AD11" s="51"/>
      <c r="AH11" s="317"/>
      <c r="AI11" s="317"/>
      <c r="AJ11" s="317"/>
    </row>
    <row r="12" spans="2:36" ht="21.6" customHeight="1" x14ac:dyDescent="0.2">
      <c r="B12" s="66"/>
      <c r="C12" s="75" t="s">
        <v>245</v>
      </c>
      <c r="D12" s="310">
        <f>[1]表13!E18</f>
        <v>85</v>
      </c>
      <c r="E12" s="327">
        <f>[1]表13!R18</f>
        <v>64</v>
      </c>
      <c r="F12" s="260">
        <f t="shared" ref="F12:K12" si="10">L12+R12</f>
        <v>14482</v>
      </c>
      <c r="G12" s="261">
        <f t="shared" si="10"/>
        <v>2067</v>
      </c>
      <c r="H12" s="261">
        <f t="shared" si="10"/>
        <v>16549</v>
      </c>
      <c r="I12" s="262">
        <f t="shared" si="10"/>
        <v>107</v>
      </c>
      <c r="J12" s="262">
        <f t="shared" si="10"/>
        <v>0</v>
      </c>
      <c r="K12" s="263">
        <f t="shared" si="10"/>
        <v>107</v>
      </c>
      <c r="L12" s="300">
        <f>[1]表2!I21</f>
        <v>11291</v>
      </c>
      <c r="M12" s="301">
        <f>[1]表2!O21</f>
        <v>1092</v>
      </c>
      <c r="N12" s="295">
        <f>L12+M12</f>
        <v>12383</v>
      </c>
      <c r="O12" s="262">
        <v>2</v>
      </c>
      <c r="P12" s="262">
        <v>0</v>
      </c>
      <c r="Q12" s="263">
        <f t="shared" ref="Q12" si="11">O12+P12</f>
        <v>2</v>
      </c>
      <c r="R12" s="300">
        <f>[1]表2!J21</f>
        <v>3191</v>
      </c>
      <c r="S12" s="301">
        <f>[1]表2!P21</f>
        <v>975</v>
      </c>
      <c r="T12" s="261">
        <f>R12+S12</f>
        <v>4166</v>
      </c>
      <c r="U12" s="262">
        <v>105</v>
      </c>
      <c r="V12" s="262">
        <v>0</v>
      </c>
      <c r="W12" s="263">
        <f t="shared" ref="W12" si="12">U12+V12</f>
        <v>105</v>
      </c>
      <c r="X12" s="9"/>
      <c r="Y12" s="112">
        <f t="shared" ref="Y12:AD12" si="13">L12+R12</f>
        <v>14482</v>
      </c>
      <c r="Z12" s="112">
        <f t="shared" si="13"/>
        <v>2067</v>
      </c>
      <c r="AA12" s="112">
        <f t="shared" si="13"/>
        <v>16549</v>
      </c>
      <c r="AB12" s="112">
        <f t="shared" si="13"/>
        <v>107</v>
      </c>
      <c r="AC12" s="112">
        <f t="shared" si="13"/>
        <v>0</v>
      </c>
      <c r="AD12" s="112">
        <f t="shared" si="13"/>
        <v>107</v>
      </c>
      <c r="AE12" s="317">
        <f t="shared" ref="AE12:AJ12" si="14">Y12-F12</f>
        <v>0</v>
      </c>
      <c r="AF12" s="317">
        <f t="shared" si="14"/>
        <v>0</v>
      </c>
      <c r="AG12" s="317">
        <f t="shared" si="14"/>
        <v>0</v>
      </c>
      <c r="AH12" s="317">
        <f t="shared" si="14"/>
        <v>0</v>
      </c>
      <c r="AI12" s="317">
        <f t="shared" si="14"/>
        <v>0</v>
      </c>
      <c r="AJ12" s="317">
        <f t="shared" si="14"/>
        <v>0</v>
      </c>
    </row>
    <row r="13" spans="2:36" ht="21.6" customHeight="1" x14ac:dyDescent="0.2">
      <c r="B13" s="66"/>
      <c r="C13" s="67"/>
      <c r="D13" s="287"/>
      <c r="E13" s="288"/>
      <c r="F13" s="289"/>
      <c r="G13" s="290"/>
      <c r="H13" s="290"/>
      <c r="I13" s="296">
        <f t="shared" ref="I13:K13" si="15">I12/F12</f>
        <v>7.3884822538323432E-3</v>
      </c>
      <c r="J13" s="296">
        <f t="shared" si="15"/>
        <v>0</v>
      </c>
      <c r="K13" s="297">
        <f t="shared" si="15"/>
        <v>6.4656474711462927E-3</v>
      </c>
      <c r="L13" s="293"/>
      <c r="M13" s="294"/>
      <c r="N13" s="295"/>
      <c r="O13" s="296">
        <f t="shared" ref="O13:Q13" si="16">O12/L12</f>
        <v>1.7713222920910459E-4</v>
      </c>
      <c r="P13" s="296">
        <f t="shared" si="16"/>
        <v>0</v>
      </c>
      <c r="Q13" s="297">
        <f t="shared" si="16"/>
        <v>1.6151174997981103E-4</v>
      </c>
      <c r="R13" s="293"/>
      <c r="S13" s="294"/>
      <c r="T13" s="290"/>
      <c r="U13" s="296">
        <f t="shared" ref="U13:W13" si="17">U12/R12</f>
        <v>3.2905045440300845E-2</v>
      </c>
      <c r="V13" s="296">
        <f t="shared" si="17"/>
        <v>0</v>
      </c>
      <c r="W13" s="297">
        <f t="shared" si="17"/>
        <v>2.5204032645223237E-2</v>
      </c>
      <c r="X13" s="9"/>
      <c r="AB13" s="51"/>
      <c r="AC13" s="51"/>
      <c r="AD13" s="51"/>
      <c r="AH13" s="317"/>
      <c r="AI13" s="317"/>
      <c r="AJ13" s="317"/>
    </row>
    <row r="14" spans="2:36" ht="21.6" customHeight="1" x14ac:dyDescent="0.2">
      <c r="B14" s="66"/>
      <c r="C14" s="75" t="s">
        <v>202</v>
      </c>
      <c r="D14" s="310">
        <f>[1]表13!E21</f>
        <v>25</v>
      </c>
      <c r="E14" s="327">
        <f>[1]表13!R21</f>
        <v>16</v>
      </c>
      <c r="F14" s="260">
        <f t="shared" ref="F14:K14" si="18">L14+R14</f>
        <v>2215</v>
      </c>
      <c r="G14" s="261">
        <f t="shared" si="18"/>
        <v>162</v>
      </c>
      <c r="H14" s="261">
        <f t="shared" si="18"/>
        <v>2377</v>
      </c>
      <c r="I14" s="262">
        <f t="shared" si="18"/>
        <v>3</v>
      </c>
      <c r="J14" s="262">
        <f t="shared" si="18"/>
        <v>1</v>
      </c>
      <c r="K14" s="263">
        <f t="shared" si="18"/>
        <v>4</v>
      </c>
      <c r="L14" s="300">
        <f>[1]表2!I24</f>
        <v>2038</v>
      </c>
      <c r="M14" s="301">
        <f>[1]表2!O24</f>
        <v>104</v>
      </c>
      <c r="N14" s="295">
        <f t="shared" ref="N14" si="19">L14+M14</f>
        <v>2142</v>
      </c>
      <c r="O14" s="262">
        <v>1</v>
      </c>
      <c r="P14" s="262">
        <v>0</v>
      </c>
      <c r="Q14" s="263">
        <f t="shared" ref="Q14" si="20">O14+P14</f>
        <v>1</v>
      </c>
      <c r="R14" s="300">
        <f>[1]表2!J24</f>
        <v>177</v>
      </c>
      <c r="S14" s="301">
        <f>[1]表2!P24</f>
        <v>58</v>
      </c>
      <c r="T14" s="261">
        <f t="shared" ref="T14" si="21">R14+S14</f>
        <v>235</v>
      </c>
      <c r="U14" s="262">
        <v>2</v>
      </c>
      <c r="V14" s="262">
        <v>1</v>
      </c>
      <c r="W14" s="263">
        <f t="shared" ref="W14" si="22">U14+V14</f>
        <v>3</v>
      </c>
      <c r="X14" s="9"/>
      <c r="Y14" s="112">
        <f t="shared" ref="Y14:AD14" si="23">L14+R14</f>
        <v>2215</v>
      </c>
      <c r="Z14" s="112">
        <f t="shared" si="23"/>
        <v>162</v>
      </c>
      <c r="AA14" s="112">
        <f t="shared" si="23"/>
        <v>2377</v>
      </c>
      <c r="AB14" s="112">
        <f t="shared" si="23"/>
        <v>3</v>
      </c>
      <c r="AC14" s="112">
        <f t="shared" si="23"/>
        <v>1</v>
      </c>
      <c r="AD14" s="112">
        <f t="shared" si="23"/>
        <v>4</v>
      </c>
      <c r="AE14" s="317">
        <f t="shared" ref="AE14:AJ14" si="24">Y14-F14</f>
        <v>0</v>
      </c>
      <c r="AF14" s="317">
        <f t="shared" si="24"/>
        <v>0</v>
      </c>
      <c r="AG14" s="317">
        <f t="shared" si="24"/>
        <v>0</v>
      </c>
      <c r="AH14" s="317">
        <f t="shared" si="24"/>
        <v>0</v>
      </c>
      <c r="AI14" s="317">
        <f t="shared" si="24"/>
        <v>0</v>
      </c>
      <c r="AJ14" s="317">
        <f t="shared" si="24"/>
        <v>0</v>
      </c>
    </row>
    <row r="15" spans="2:36" ht="21.6" customHeight="1" x14ac:dyDescent="0.2">
      <c r="B15" s="66"/>
      <c r="C15" s="69"/>
      <c r="D15" s="287"/>
      <c r="E15" s="288"/>
      <c r="F15" s="289"/>
      <c r="G15" s="290"/>
      <c r="H15" s="290"/>
      <c r="I15" s="296">
        <f t="shared" ref="I15:K15" si="25">I14/F14</f>
        <v>1.3544018058690745E-3</v>
      </c>
      <c r="J15" s="296">
        <f t="shared" si="25"/>
        <v>6.1728395061728392E-3</v>
      </c>
      <c r="K15" s="297">
        <f t="shared" si="25"/>
        <v>1.6827934371055953E-3</v>
      </c>
      <c r="L15" s="293"/>
      <c r="M15" s="294"/>
      <c r="N15" s="295"/>
      <c r="O15" s="296">
        <f t="shared" ref="O15:Q15" si="26">O14/L14</f>
        <v>4.906771344455348E-4</v>
      </c>
      <c r="P15" s="296">
        <f t="shared" si="26"/>
        <v>0</v>
      </c>
      <c r="Q15" s="297">
        <f t="shared" si="26"/>
        <v>4.6685340802987864E-4</v>
      </c>
      <c r="R15" s="293"/>
      <c r="S15" s="294"/>
      <c r="T15" s="290"/>
      <c r="U15" s="296">
        <f t="shared" ref="U15:W15" si="27">U14/R14</f>
        <v>1.1299435028248588E-2</v>
      </c>
      <c r="V15" s="296">
        <f t="shared" si="27"/>
        <v>1.7241379310344827E-2</v>
      </c>
      <c r="W15" s="297">
        <f t="shared" si="27"/>
        <v>1.276595744680851E-2</v>
      </c>
      <c r="X15" s="9"/>
      <c r="AB15" s="51"/>
      <c r="AC15" s="51"/>
      <c r="AD15" s="51"/>
      <c r="AH15" s="317"/>
      <c r="AI15" s="317"/>
      <c r="AJ15" s="317"/>
    </row>
    <row r="16" spans="2:36" ht="21.6" customHeight="1" x14ac:dyDescent="0.2">
      <c r="B16" s="66"/>
      <c r="C16" s="75" t="s">
        <v>246</v>
      </c>
      <c r="D16" s="310">
        <f>[1]表13!E24</f>
        <v>75</v>
      </c>
      <c r="E16" s="327">
        <f>[1]表13!R24</f>
        <v>54</v>
      </c>
      <c r="F16" s="260">
        <f>L16+R16</f>
        <v>1558</v>
      </c>
      <c r="G16" s="261">
        <f t="shared" ref="G16:K16" si="28">M16+S16</f>
        <v>819</v>
      </c>
      <c r="H16" s="261">
        <f t="shared" si="28"/>
        <v>2377</v>
      </c>
      <c r="I16" s="262">
        <f t="shared" si="28"/>
        <v>5</v>
      </c>
      <c r="J16" s="262">
        <f t="shared" si="28"/>
        <v>0</v>
      </c>
      <c r="K16" s="263">
        <f t="shared" si="28"/>
        <v>5</v>
      </c>
      <c r="L16" s="300">
        <f>[1]表2!I27</f>
        <v>1030</v>
      </c>
      <c r="M16" s="301">
        <f>[1]表2!O27</f>
        <v>255</v>
      </c>
      <c r="N16" s="295">
        <f t="shared" ref="N16" si="29">L16+M16</f>
        <v>1285</v>
      </c>
      <c r="O16" s="262">
        <v>0</v>
      </c>
      <c r="P16" s="262">
        <v>0</v>
      </c>
      <c r="Q16" s="263">
        <f t="shared" ref="Q16" si="30">O16+P16</f>
        <v>0</v>
      </c>
      <c r="R16" s="300">
        <f>[1]表2!J27</f>
        <v>528</v>
      </c>
      <c r="S16" s="301">
        <f>[1]表2!P27</f>
        <v>564</v>
      </c>
      <c r="T16" s="261">
        <f t="shared" ref="T16" si="31">R16+S16</f>
        <v>1092</v>
      </c>
      <c r="U16" s="262">
        <v>5</v>
      </c>
      <c r="V16" s="262">
        <v>0</v>
      </c>
      <c r="W16" s="263">
        <f t="shared" ref="W16" si="32">U16+V16</f>
        <v>5</v>
      </c>
      <c r="X16" s="9"/>
      <c r="Y16" s="112">
        <f t="shared" ref="Y16:AD16" si="33">L16+R16</f>
        <v>1558</v>
      </c>
      <c r="Z16" s="112">
        <f t="shared" si="33"/>
        <v>819</v>
      </c>
      <c r="AA16" s="112">
        <f t="shared" si="33"/>
        <v>2377</v>
      </c>
      <c r="AB16" s="112">
        <f t="shared" si="33"/>
        <v>5</v>
      </c>
      <c r="AC16" s="112">
        <f t="shared" si="33"/>
        <v>0</v>
      </c>
      <c r="AD16" s="112">
        <f t="shared" si="33"/>
        <v>5</v>
      </c>
      <c r="AE16" s="317">
        <f t="shared" ref="AE16:AJ16" si="34">Y16-F16</f>
        <v>0</v>
      </c>
      <c r="AF16" s="317">
        <f t="shared" si="34"/>
        <v>0</v>
      </c>
      <c r="AG16" s="317">
        <f t="shared" si="34"/>
        <v>0</v>
      </c>
      <c r="AH16" s="317">
        <f t="shared" si="34"/>
        <v>0</v>
      </c>
      <c r="AI16" s="317">
        <f t="shared" si="34"/>
        <v>0</v>
      </c>
      <c r="AJ16" s="317">
        <f t="shared" si="34"/>
        <v>0</v>
      </c>
    </row>
    <row r="17" spans="2:36" ht="21.6" customHeight="1" x14ac:dyDescent="0.2">
      <c r="B17" s="66"/>
      <c r="C17" s="67"/>
      <c r="D17" s="287"/>
      <c r="E17" s="288"/>
      <c r="F17" s="289"/>
      <c r="G17" s="290"/>
      <c r="H17" s="290"/>
      <c r="I17" s="296">
        <f t="shared" ref="I17:K17" si="35">I16/F16</f>
        <v>3.2092426187419771E-3</v>
      </c>
      <c r="J17" s="296">
        <f t="shared" si="35"/>
        <v>0</v>
      </c>
      <c r="K17" s="297">
        <f t="shared" si="35"/>
        <v>2.1034917963819941E-3</v>
      </c>
      <c r="L17" s="293"/>
      <c r="M17" s="294"/>
      <c r="N17" s="295"/>
      <c r="O17" s="296">
        <f t="shared" ref="O17:Q17" si="36">O16/L16</f>
        <v>0</v>
      </c>
      <c r="P17" s="296">
        <f t="shared" si="36"/>
        <v>0</v>
      </c>
      <c r="Q17" s="297">
        <f t="shared" si="36"/>
        <v>0</v>
      </c>
      <c r="R17" s="293"/>
      <c r="S17" s="294"/>
      <c r="T17" s="290"/>
      <c r="U17" s="296">
        <f t="shared" ref="U17:W17" si="37">U16/R16</f>
        <v>9.46969696969697E-3</v>
      </c>
      <c r="V17" s="296">
        <f t="shared" si="37"/>
        <v>0</v>
      </c>
      <c r="W17" s="297">
        <f t="shared" si="37"/>
        <v>4.578754578754579E-3</v>
      </c>
      <c r="X17" s="9"/>
      <c r="AB17" s="51"/>
      <c r="AC17" s="51"/>
      <c r="AD17" s="51"/>
      <c r="AH17" s="317"/>
      <c r="AI17" s="317"/>
      <c r="AJ17" s="317"/>
    </row>
    <row r="18" spans="2:36" ht="21.6" customHeight="1" x14ac:dyDescent="0.2">
      <c r="B18" s="66"/>
      <c r="C18" s="75" t="s">
        <v>247</v>
      </c>
      <c r="D18" s="310">
        <f>[1]表13!E27</f>
        <v>8</v>
      </c>
      <c r="E18" s="327">
        <f>[1]表13!R27</f>
        <v>4</v>
      </c>
      <c r="F18" s="260">
        <f t="shared" ref="F18:K18" si="38">L18+R18</f>
        <v>1488</v>
      </c>
      <c r="G18" s="261">
        <f t="shared" si="38"/>
        <v>214</v>
      </c>
      <c r="H18" s="261">
        <f t="shared" si="38"/>
        <v>1702</v>
      </c>
      <c r="I18" s="262">
        <f t="shared" si="38"/>
        <v>0</v>
      </c>
      <c r="J18" s="262">
        <f t="shared" si="38"/>
        <v>0</v>
      </c>
      <c r="K18" s="263">
        <f t="shared" si="38"/>
        <v>0</v>
      </c>
      <c r="L18" s="300">
        <f>[1]表2!I30</f>
        <v>633</v>
      </c>
      <c r="M18" s="301">
        <f>[1]表2!O30</f>
        <v>6</v>
      </c>
      <c r="N18" s="295">
        <f t="shared" ref="N18" si="39">L18+M18</f>
        <v>639</v>
      </c>
      <c r="O18" s="262">
        <v>0</v>
      </c>
      <c r="P18" s="262">
        <v>0</v>
      </c>
      <c r="Q18" s="263">
        <f t="shared" ref="Q18" si="40">O18+P18</f>
        <v>0</v>
      </c>
      <c r="R18" s="300">
        <f>[1]表2!J30</f>
        <v>855</v>
      </c>
      <c r="S18" s="301">
        <f>[1]表2!P30</f>
        <v>208</v>
      </c>
      <c r="T18" s="261">
        <f t="shared" ref="T18" si="41">R18+S18</f>
        <v>1063</v>
      </c>
      <c r="U18" s="262">
        <v>0</v>
      </c>
      <c r="V18" s="262">
        <v>0</v>
      </c>
      <c r="W18" s="263">
        <f t="shared" ref="W18" si="42">U18+V18</f>
        <v>0</v>
      </c>
      <c r="X18" s="9"/>
      <c r="Y18" s="112">
        <f t="shared" ref="Y18:AD18" si="43">L18+R18</f>
        <v>1488</v>
      </c>
      <c r="Z18" s="112">
        <f t="shared" si="43"/>
        <v>214</v>
      </c>
      <c r="AA18" s="112">
        <f t="shared" si="43"/>
        <v>1702</v>
      </c>
      <c r="AB18" s="112">
        <f t="shared" si="43"/>
        <v>0</v>
      </c>
      <c r="AC18" s="112">
        <f t="shared" si="43"/>
        <v>0</v>
      </c>
      <c r="AD18" s="112">
        <f t="shared" si="43"/>
        <v>0</v>
      </c>
      <c r="AE18" s="317">
        <f t="shared" ref="AE18:AJ18" si="44">Y18-F18</f>
        <v>0</v>
      </c>
      <c r="AF18" s="317">
        <f t="shared" si="44"/>
        <v>0</v>
      </c>
      <c r="AG18" s="317">
        <f t="shared" si="44"/>
        <v>0</v>
      </c>
      <c r="AH18" s="317">
        <f t="shared" si="44"/>
        <v>0</v>
      </c>
      <c r="AI18" s="317">
        <f t="shared" si="44"/>
        <v>0</v>
      </c>
      <c r="AJ18" s="317">
        <f t="shared" si="44"/>
        <v>0</v>
      </c>
    </row>
    <row r="19" spans="2:36" ht="21.6" customHeight="1" x14ac:dyDescent="0.2">
      <c r="B19" s="66"/>
      <c r="C19" s="67"/>
      <c r="D19" s="287"/>
      <c r="E19" s="288"/>
      <c r="F19" s="289"/>
      <c r="G19" s="290"/>
      <c r="H19" s="290"/>
      <c r="I19" s="296">
        <f t="shared" ref="I19:K19" si="45">I18/F18</f>
        <v>0</v>
      </c>
      <c r="J19" s="296">
        <f t="shared" si="45"/>
        <v>0</v>
      </c>
      <c r="K19" s="297">
        <f t="shared" si="45"/>
        <v>0</v>
      </c>
      <c r="L19" s="293"/>
      <c r="M19" s="294"/>
      <c r="N19" s="295"/>
      <c r="O19" s="296">
        <f t="shared" ref="O19:Q19" si="46">O18/L18</f>
        <v>0</v>
      </c>
      <c r="P19" s="296">
        <f t="shared" si="46"/>
        <v>0</v>
      </c>
      <c r="Q19" s="297">
        <f t="shared" si="46"/>
        <v>0</v>
      </c>
      <c r="R19" s="293"/>
      <c r="S19" s="294"/>
      <c r="T19" s="290"/>
      <c r="U19" s="296">
        <f t="shared" ref="U19:W19" si="47">U18/R18</f>
        <v>0</v>
      </c>
      <c r="V19" s="296">
        <f t="shared" si="47"/>
        <v>0</v>
      </c>
      <c r="W19" s="297">
        <f t="shared" si="47"/>
        <v>0</v>
      </c>
      <c r="X19" s="9"/>
      <c r="AB19" s="51"/>
      <c r="AC19" s="51"/>
      <c r="AD19" s="51"/>
      <c r="AH19" s="317"/>
      <c r="AI19" s="317"/>
      <c r="AJ19" s="317"/>
    </row>
    <row r="20" spans="2:36" ht="21.6" customHeight="1" x14ac:dyDescent="0.2">
      <c r="B20" s="66"/>
      <c r="C20" s="75" t="s">
        <v>248</v>
      </c>
      <c r="D20" s="310">
        <f>[1]表13!E30</f>
        <v>162</v>
      </c>
      <c r="E20" s="327">
        <f>[1]表13!R30</f>
        <v>145</v>
      </c>
      <c r="F20" s="260">
        <f t="shared" ref="F20:K20" si="48">L20+R20</f>
        <v>10281</v>
      </c>
      <c r="G20" s="261">
        <f t="shared" si="48"/>
        <v>4744</v>
      </c>
      <c r="H20" s="261">
        <f t="shared" si="48"/>
        <v>15025</v>
      </c>
      <c r="I20" s="262">
        <f t="shared" si="48"/>
        <v>25</v>
      </c>
      <c r="J20" s="262">
        <f t="shared" si="48"/>
        <v>4</v>
      </c>
      <c r="K20" s="263">
        <f t="shared" si="48"/>
        <v>29</v>
      </c>
      <c r="L20" s="300">
        <f>[1]表2!I33</f>
        <v>3930</v>
      </c>
      <c r="M20" s="301">
        <f>[1]表2!O33</f>
        <v>1363</v>
      </c>
      <c r="N20" s="295">
        <f t="shared" ref="N20" si="49">L20+M20</f>
        <v>5293</v>
      </c>
      <c r="O20" s="262">
        <v>0</v>
      </c>
      <c r="P20" s="262">
        <v>0</v>
      </c>
      <c r="Q20" s="263">
        <f t="shared" ref="Q20" si="50">O20+P20</f>
        <v>0</v>
      </c>
      <c r="R20" s="300">
        <f>[1]表2!J33</f>
        <v>6351</v>
      </c>
      <c r="S20" s="301">
        <f>[1]表2!P33</f>
        <v>3381</v>
      </c>
      <c r="T20" s="261">
        <f t="shared" ref="T20" si="51">R20+S20</f>
        <v>9732</v>
      </c>
      <c r="U20" s="262">
        <v>25</v>
      </c>
      <c r="V20" s="262">
        <v>4</v>
      </c>
      <c r="W20" s="263">
        <f t="shared" ref="W20" si="52">U20+V20</f>
        <v>29</v>
      </c>
      <c r="X20" s="9"/>
      <c r="Y20" s="112">
        <f t="shared" ref="Y20:AD20" si="53">L20+R20</f>
        <v>10281</v>
      </c>
      <c r="Z20" s="112">
        <f t="shared" si="53"/>
        <v>4744</v>
      </c>
      <c r="AA20" s="112">
        <f t="shared" si="53"/>
        <v>15025</v>
      </c>
      <c r="AB20" s="112">
        <f t="shared" si="53"/>
        <v>25</v>
      </c>
      <c r="AC20" s="112">
        <f t="shared" si="53"/>
        <v>4</v>
      </c>
      <c r="AD20" s="112">
        <f t="shared" si="53"/>
        <v>29</v>
      </c>
      <c r="AE20" s="317">
        <f t="shared" ref="AE20:AJ20" si="54">Y20-F20</f>
        <v>0</v>
      </c>
      <c r="AF20" s="317">
        <f t="shared" si="54"/>
        <v>0</v>
      </c>
      <c r="AG20" s="317">
        <f t="shared" si="54"/>
        <v>0</v>
      </c>
      <c r="AH20" s="317">
        <f t="shared" si="54"/>
        <v>0</v>
      </c>
      <c r="AI20" s="317">
        <f t="shared" si="54"/>
        <v>0</v>
      </c>
      <c r="AJ20" s="317">
        <f t="shared" si="54"/>
        <v>0</v>
      </c>
    </row>
    <row r="21" spans="2:36" ht="21.6" customHeight="1" thickBot="1" x14ac:dyDescent="0.25">
      <c r="B21" s="83"/>
      <c r="C21" s="84"/>
      <c r="D21" s="302"/>
      <c r="E21" s="303"/>
      <c r="F21" s="289"/>
      <c r="G21" s="290"/>
      <c r="H21" s="290"/>
      <c r="I21" s="296">
        <f t="shared" ref="I21:K21" si="55">I20/F20</f>
        <v>2.4316700710047662E-3</v>
      </c>
      <c r="J21" s="296">
        <f t="shared" si="55"/>
        <v>8.4317032040472171E-4</v>
      </c>
      <c r="K21" s="297">
        <f t="shared" si="55"/>
        <v>1.930116472545757E-3</v>
      </c>
      <c r="L21" s="293"/>
      <c r="M21" s="294"/>
      <c r="N21" s="295"/>
      <c r="O21" s="296">
        <f t="shared" ref="O21:Q21" si="56">O20/L20</f>
        <v>0</v>
      </c>
      <c r="P21" s="296">
        <f t="shared" si="56"/>
        <v>0</v>
      </c>
      <c r="Q21" s="297">
        <f t="shared" si="56"/>
        <v>0</v>
      </c>
      <c r="R21" s="293"/>
      <c r="S21" s="294"/>
      <c r="T21" s="270"/>
      <c r="U21" s="296">
        <f t="shared" ref="U21:W21" si="57">U20/R20</f>
        <v>3.9363879703983628E-3</v>
      </c>
      <c r="V21" s="296">
        <f t="shared" si="57"/>
        <v>1.1830819284235432E-3</v>
      </c>
      <c r="W21" s="297">
        <f t="shared" si="57"/>
        <v>2.9798602548294288E-3</v>
      </c>
      <c r="X21" s="9"/>
      <c r="AB21" s="51"/>
      <c r="AC21" s="51"/>
      <c r="AD21" s="51"/>
      <c r="AH21" s="317"/>
      <c r="AI21" s="317"/>
      <c r="AJ21" s="317"/>
    </row>
    <row r="22" spans="2:36" ht="21.6" customHeight="1" thickTop="1" x14ac:dyDescent="0.2">
      <c r="B22" s="59" t="s">
        <v>283</v>
      </c>
      <c r="C22" s="67" t="s">
        <v>207</v>
      </c>
      <c r="D22" s="308">
        <f>[1]表13!E33</f>
        <v>92</v>
      </c>
      <c r="E22" s="309">
        <f>[1]表13!R33</f>
        <v>53</v>
      </c>
      <c r="F22" s="280">
        <f t="shared" ref="F22:K22" si="58">L22+R22</f>
        <v>448</v>
      </c>
      <c r="G22" s="281">
        <f t="shared" si="58"/>
        <v>204</v>
      </c>
      <c r="H22" s="281">
        <f t="shared" si="58"/>
        <v>652</v>
      </c>
      <c r="I22" s="304">
        <f t="shared" si="58"/>
        <v>2</v>
      </c>
      <c r="J22" s="304">
        <f t="shared" si="58"/>
        <v>0</v>
      </c>
      <c r="K22" s="305">
        <f t="shared" si="58"/>
        <v>2</v>
      </c>
      <c r="L22" s="284">
        <f>[1]表2!I36</f>
        <v>246</v>
      </c>
      <c r="M22" s="285">
        <f>[1]表2!O36</f>
        <v>61</v>
      </c>
      <c r="N22" s="281">
        <f>L22+M22</f>
        <v>307</v>
      </c>
      <c r="O22" s="304">
        <v>0</v>
      </c>
      <c r="P22" s="304">
        <v>0</v>
      </c>
      <c r="Q22" s="305">
        <f t="shared" ref="Q22" si="59">O22+P22</f>
        <v>0</v>
      </c>
      <c r="R22" s="284">
        <f>[1]表2!J36</f>
        <v>202</v>
      </c>
      <c r="S22" s="285">
        <f>[1]表2!P36</f>
        <v>143</v>
      </c>
      <c r="T22" s="281">
        <f>R22+S22</f>
        <v>345</v>
      </c>
      <c r="U22" s="304">
        <v>2</v>
      </c>
      <c r="V22" s="304">
        <v>0</v>
      </c>
      <c r="W22" s="305">
        <f t="shared" ref="W22" si="60">U22+V22</f>
        <v>2</v>
      </c>
      <c r="X22" s="9"/>
      <c r="Y22" s="112">
        <f t="shared" ref="Y22:AD22" si="61">L22+R22</f>
        <v>448</v>
      </c>
      <c r="Z22" s="112">
        <f t="shared" si="61"/>
        <v>204</v>
      </c>
      <c r="AA22" s="112">
        <f t="shared" si="61"/>
        <v>652</v>
      </c>
      <c r="AB22" s="112">
        <f t="shared" si="61"/>
        <v>2</v>
      </c>
      <c r="AC22" s="112">
        <f t="shared" si="61"/>
        <v>0</v>
      </c>
      <c r="AD22" s="112">
        <f t="shared" si="61"/>
        <v>2</v>
      </c>
      <c r="AE22" s="317">
        <f t="shared" ref="AE22:AJ22" si="62">Y22-F22</f>
        <v>0</v>
      </c>
      <c r="AF22" s="317">
        <f t="shared" si="62"/>
        <v>0</v>
      </c>
      <c r="AG22" s="317">
        <f t="shared" si="62"/>
        <v>0</v>
      </c>
      <c r="AH22" s="317">
        <f t="shared" si="62"/>
        <v>0</v>
      </c>
      <c r="AI22" s="317">
        <f t="shared" si="62"/>
        <v>0</v>
      </c>
      <c r="AJ22" s="317">
        <f t="shared" si="62"/>
        <v>0</v>
      </c>
    </row>
    <row r="23" spans="2:36" ht="21.6" customHeight="1" x14ac:dyDescent="0.2">
      <c r="B23" s="66"/>
      <c r="C23" s="67"/>
      <c r="D23" s="287"/>
      <c r="E23" s="288"/>
      <c r="F23" s="289"/>
      <c r="G23" s="290"/>
      <c r="H23" s="290"/>
      <c r="I23" s="296">
        <f t="shared" ref="I23:K23" si="63">I22/F22</f>
        <v>4.464285714285714E-3</v>
      </c>
      <c r="J23" s="296">
        <f t="shared" si="63"/>
        <v>0</v>
      </c>
      <c r="K23" s="297">
        <f t="shared" si="63"/>
        <v>3.0674846625766872E-3</v>
      </c>
      <c r="L23" s="293"/>
      <c r="M23" s="294"/>
      <c r="N23" s="290"/>
      <c r="O23" s="296">
        <f t="shared" ref="O23:Q23" si="64">O22/L22</f>
        <v>0</v>
      </c>
      <c r="P23" s="296">
        <f t="shared" si="64"/>
        <v>0</v>
      </c>
      <c r="Q23" s="297">
        <f t="shared" si="64"/>
        <v>0</v>
      </c>
      <c r="R23" s="293"/>
      <c r="S23" s="294"/>
      <c r="T23" s="290"/>
      <c r="U23" s="296">
        <f t="shared" ref="U23:W23" si="65">U22/R22</f>
        <v>9.9009900990099011E-3</v>
      </c>
      <c r="V23" s="296">
        <f t="shared" si="65"/>
        <v>0</v>
      </c>
      <c r="W23" s="297">
        <f t="shared" si="65"/>
        <v>5.7971014492753624E-3</v>
      </c>
      <c r="X23" s="9"/>
      <c r="AB23" s="51"/>
      <c r="AC23" s="51"/>
      <c r="AD23" s="51"/>
      <c r="AH23" s="317"/>
      <c r="AI23" s="317"/>
      <c r="AJ23" s="317"/>
    </row>
    <row r="24" spans="2:36" ht="21.6" customHeight="1" x14ac:dyDescent="0.2">
      <c r="B24" s="66"/>
      <c r="C24" s="75" t="s">
        <v>208</v>
      </c>
      <c r="D24" s="310">
        <f>[1]表13!E36</f>
        <v>163</v>
      </c>
      <c r="E24" s="327">
        <f>[1]表13!R36</f>
        <v>119</v>
      </c>
      <c r="F24" s="260">
        <f t="shared" ref="F24:K24" si="66">L24+R24</f>
        <v>1888</v>
      </c>
      <c r="G24" s="261">
        <f t="shared" si="66"/>
        <v>755</v>
      </c>
      <c r="H24" s="261">
        <f t="shared" si="66"/>
        <v>2643</v>
      </c>
      <c r="I24" s="262">
        <f t="shared" si="66"/>
        <v>15</v>
      </c>
      <c r="J24" s="262">
        <f t="shared" si="66"/>
        <v>8</v>
      </c>
      <c r="K24" s="263">
        <f t="shared" si="66"/>
        <v>23</v>
      </c>
      <c r="L24" s="300">
        <f>[1]表2!I39</f>
        <v>1253</v>
      </c>
      <c r="M24" s="301">
        <f>[1]表2!O39</f>
        <v>227</v>
      </c>
      <c r="N24" s="261">
        <f>L24+M24</f>
        <v>1480</v>
      </c>
      <c r="O24" s="262">
        <v>4</v>
      </c>
      <c r="P24" s="262">
        <v>3</v>
      </c>
      <c r="Q24" s="263">
        <f t="shared" ref="Q24" si="67">O24+P24</f>
        <v>7</v>
      </c>
      <c r="R24" s="300">
        <f>[1]表2!J39</f>
        <v>635</v>
      </c>
      <c r="S24" s="301">
        <f>[1]表2!P39</f>
        <v>528</v>
      </c>
      <c r="T24" s="261">
        <f>R24+S24</f>
        <v>1163</v>
      </c>
      <c r="U24" s="262">
        <v>11</v>
      </c>
      <c r="V24" s="262">
        <v>5</v>
      </c>
      <c r="W24" s="263">
        <f t="shared" ref="W24" si="68">U24+V24</f>
        <v>16</v>
      </c>
      <c r="X24" s="9"/>
      <c r="Y24" s="112">
        <f t="shared" ref="Y24:AD24" si="69">L24+R24</f>
        <v>1888</v>
      </c>
      <c r="Z24" s="112">
        <f t="shared" si="69"/>
        <v>755</v>
      </c>
      <c r="AA24" s="112">
        <f t="shared" si="69"/>
        <v>2643</v>
      </c>
      <c r="AB24" s="112">
        <f t="shared" si="69"/>
        <v>15</v>
      </c>
      <c r="AC24" s="112">
        <f t="shared" si="69"/>
        <v>8</v>
      </c>
      <c r="AD24" s="112">
        <f t="shared" si="69"/>
        <v>23</v>
      </c>
      <c r="AE24" s="317">
        <f t="shared" ref="AE24:AJ24" si="70">Y24-F24</f>
        <v>0</v>
      </c>
      <c r="AF24" s="317">
        <f t="shared" si="70"/>
        <v>0</v>
      </c>
      <c r="AG24" s="317">
        <f t="shared" si="70"/>
        <v>0</v>
      </c>
      <c r="AH24" s="317">
        <f t="shared" si="70"/>
        <v>0</v>
      </c>
      <c r="AI24" s="317">
        <f t="shared" si="70"/>
        <v>0</v>
      </c>
      <c r="AJ24" s="317">
        <f t="shared" si="70"/>
        <v>0</v>
      </c>
    </row>
    <row r="25" spans="2:36" ht="21.6" customHeight="1" x14ac:dyDescent="0.2">
      <c r="B25" s="66"/>
      <c r="C25" s="67"/>
      <c r="D25" s="287"/>
      <c r="E25" s="288"/>
      <c r="F25" s="289"/>
      <c r="G25" s="290"/>
      <c r="H25" s="290"/>
      <c r="I25" s="296">
        <f t="shared" ref="I25:K25" si="71">I24/F24</f>
        <v>7.9449152542372878E-3</v>
      </c>
      <c r="J25" s="296">
        <f t="shared" si="71"/>
        <v>1.0596026490066225E-2</v>
      </c>
      <c r="K25" s="297">
        <f t="shared" si="71"/>
        <v>8.7022323117669307E-3</v>
      </c>
      <c r="L25" s="293"/>
      <c r="M25" s="294"/>
      <c r="N25" s="290"/>
      <c r="O25" s="296">
        <f t="shared" ref="O25:Q25" si="72">O24/L24</f>
        <v>3.1923383878691143E-3</v>
      </c>
      <c r="P25" s="296">
        <f t="shared" si="72"/>
        <v>1.3215859030837005E-2</v>
      </c>
      <c r="Q25" s="297">
        <f t="shared" si="72"/>
        <v>4.72972972972973E-3</v>
      </c>
      <c r="R25" s="293"/>
      <c r="S25" s="294"/>
      <c r="T25" s="290"/>
      <c r="U25" s="296">
        <f t="shared" ref="U25:W25" si="73">U24/R24</f>
        <v>1.7322834645669291E-2</v>
      </c>
      <c r="V25" s="296">
        <f t="shared" si="73"/>
        <v>9.46969696969697E-3</v>
      </c>
      <c r="W25" s="297">
        <f t="shared" si="73"/>
        <v>1.3757523645743766E-2</v>
      </c>
      <c r="X25" s="9"/>
      <c r="AB25" s="51"/>
      <c r="AC25" s="51"/>
      <c r="AD25" s="51"/>
      <c r="AH25" s="317"/>
      <c r="AI25" s="317"/>
      <c r="AJ25" s="317"/>
    </row>
    <row r="26" spans="2:36" ht="21.6" customHeight="1" x14ac:dyDescent="0.2">
      <c r="B26" s="66"/>
      <c r="C26" s="75" t="s">
        <v>209</v>
      </c>
      <c r="D26" s="310">
        <f>[1]表13!E39</f>
        <v>48</v>
      </c>
      <c r="E26" s="327">
        <f>[1]表13!R39</f>
        <v>42</v>
      </c>
      <c r="F26" s="260">
        <f t="shared" ref="F26:K26" si="74">L26+R26</f>
        <v>1180</v>
      </c>
      <c r="G26" s="261">
        <f t="shared" si="74"/>
        <v>643</v>
      </c>
      <c r="H26" s="261">
        <f t="shared" si="74"/>
        <v>1823</v>
      </c>
      <c r="I26" s="262">
        <f t="shared" si="74"/>
        <v>5</v>
      </c>
      <c r="J26" s="262">
        <f t="shared" si="74"/>
        <v>2</v>
      </c>
      <c r="K26" s="263">
        <f t="shared" si="74"/>
        <v>7</v>
      </c>
      <c r="L26" s="300">
        <f>[1]表2!I42</f>
        <v>620</v>
      </c>
      <c r="M26" s="301">
        <f>[1]表2!O42</f>
        <v>242</v>
      </c>
      <c r="N26" s="261">
        <f t="shared" ref="N26" si="75">L26+M26</f>
        <v>862</v>
      </c>
      <c r="O26" s="262">
        <v>0</v>
      </c>
      <c r="P26" s="262">
        <v>0</v>
      </c>
      <c r="Q26" s="263">
        <f t="shared" ref="Q26" si="76">O26+P26</f>
        <v>0</v>
      </c>
      <c r="R26" s="300">
        <f>[1]表2!J42</f>
        <v>560</v>
      </c>
      <c r="S26" s="301">
        <f>[1]表2!P42</f>
        <v>401</v>
      </c>
      <c r="T26" s="261">
        <f t="shared" ref="T26" si="77">R26+S26</f>
        <v>961</v>
      </c>
      <c r="U26" s="262">
        <v>5</v>
      </c>
      <c r="V26" s="262">
        <v>2</v>
      </c>
      <c r="W26" s="263">
        <f t="shared" ref="W26" si="78">U26+V26</f>
        <v>7</v>
      </c>
      <c r="X26" s="9"/>
      <c r="Y26" s="112">
        <f t="shared" ref="Y26:AD26" si="79">L26+R26</f>
        <v>1180</v>
      </c>
      <c r="Z26" s="112">
        <f t="shared" si="79"/>
        <v>643</v>
      </c>
      <c r="AA26" s="112">
        <f t="shared" si="79"/>
        <v>1823</v>
      </c>
      <c r="AB26" s="112">
        <f t="shared" si="79"/>
        <v>5</v>
      </c>
      <c r="AC26" s="112">
        <f t="shared" si="79"/>
        <v>2</v>
      </c>
      <c r="AD26" s="112">
        <f t="shared" si="79"/>
        <v>7</v>
      </c>
      <c r="AE26" s="317">
        <f t="shared" ref="AE26:AJ26" si="80">Y26-F26</f>
        <v>0</v>
      </c>
      <c r="AF26" s="317">
        <f t="shared" si="80"/>
        <v>0</v>
      </c>
      <c r="AG26" s="317">
        <f t="shared" si="80"/>
        <v>0</v>
      </c>
      <c r="AH26" s="317">
        <f t="shared" si="80"/>
        <v>0</v>
      </c>
      <c r="AI26" s="317">
        <f t="shared" si="80"/>
        <v>0</v>
      </c>
      <c r="AJ26" s="317">
        <f t="shared" si="80"/>
        <v>0</v>
      </c>
    </row>
    <row r="27" spans="2:36" ht="21.6" customHeight="1" x14ac:dyDescent="0.2">
      <c r="B27" s="66"/>
      <c r="C27" s="67"/>
      <c r="D27" s="287"/>
      <c r="E27" s="288"/>
      <c r="F27" s="289"/>
      <c r="G27" s="290"/>
      <c r="H27" s="290"/>
      <c r="I27" s="296">
        <f t="shared" ref="I27:K27" si="81">I26/F26</f>
        <v>4.2372881355932203E-3</v>
      </c>
      <c r="J27" s="296">
        <f t="shared" si="81"/>
        <v>3.1104199066874028E-3</v>
      </c>
      <c r="K27" s="297">
        <f t="shared" si="81"/>
        <v>3.8398244651673065E-3</v>
      </c>
      <c r="L27" s="293"/>
      <c r="M27" s="294"/>
      <c r="N27" s="290"/>
      <c r="O27" s="296">
        <f t="shared" ref="O27:Q27" si="82">O26/L26</f>
        <v>0</v>
      </c>
      <c r="P27" s="296">
        <f t="shared" si="82"/>
        <v>0</v>
      </c>
      <c r="Q27" s="297">
        <f t="shared" si="82"/>
        <v>0</v>
      </c>
      <c r="R27" s="293"/>
      <c r="S27" s="294"/>
      <c r="T27" s="290"/>
      <c r="U27" s="296">
        <f t="shared" ref="U27:W27" si="83">U26/R26</f>
        <v>8.9285714285714281E-3</v>
      </c>
      <c r="V27" s="296">
        <f t="shared" si="83"/>
        <v>4.9875311720698253E-3</v>
      </c>
      <c r="W27" s="297">
        <f t="shared" si="83"/>
        <v>7.2840790842872011E-3</v>
      </c>
      <c r="X27" s="9"/>
      <c r="AB27" s="51"/>
      <c r="AC27" s="51"/>
      <c r="AD27" s="51"/>
      <c r="AH27" s="317"/>
      <c r="AI27" s="317"/>
      <c r="AJ27" s="317"/>
    </row>
    <row r="28" spans="2:36" ht="21.6" customHeight="1" x14ac:dyDescent="0.2">
      <c r="B28" s="66"/>
      <c r="C28" s="75" t="s">
        <v>210</v>
      </c>
      <c r="D28" s="310">
        <f>[1]表13!E42</f>
        <v>38</v>
      </c>
      <c r="E28" s="327">
        <f>[1]表13!R42</f>
        <v>36</v>
      </c>
      <c r="F28" s="260">
        <f t="shared" ref="F28:K28" si="84">L28+R28</f>
        <v>1731</v>
      </c>
      <c r="G28" s="261">
        <f t="shared" si="84"/>
        <v>881</v>
      </c>
      <c r="H28" s="261">
        <f t="shared" si="84"/>
        <v>2612</v>
      </c>
      <c r="I28" s="262">
        <f t="shared" si="84"/>
        <v>5</v>
      </c>
      <c r="J28" s="262">
        <f t="shared" si="84"/>
        <v>1</v>
      </c>
      <c r="K28" s="263">
        <f t="shared" si="84"/>
        <v>6</v>
      </c>
      <c r="L28" s="300">
        <f>[1]表2!I45</f>
        <v>969</v>
      </c>
      <c r="M28" s="301">
        <f>[1]表2!O45</f>
        <v>379</v>
      </c>
      <c r="N28" s="261">
        <f t="shared" ref="N28" si="85">L28+M28</f>
        <v>1348</v>
      </c>
      <c r="O28" s="262">
        <v>0</v>
      </c>
      <c r="P28" s="262">
        <v>0</v>
      </c>
      <c r="Q28" s="263">
        <f t="shared" ref="Q28" si="86">O28+P28</f>
        <v>0</v>
      </c>
      <c r="R28" s="300">
        <f>[1]表2!J45</f>
        <v>762</v>
      </c>
      <c r="S28" s="301">
        <f>[1]表2!P45</f>
        <v>502</v>
      </c>
      <c r="T28" s="261">
        <f t="shared" ref="T28" si="87">R28+S28</f>
        <v>1264</v>
      </c>
      <c r="U28" s="262">
        <v>5</v>
      </c>
      <c r="V28" s="262">
        <v>1</v>
      </c>
      <c r="W28" s="263">
        <f t="shared" ref="W28" si="88">U28+V28</f>
        <v>6</v>
      </c>
      <c r="X28" s="9"/>
      <c r="Y28" s="112">
        <f t="shared" ref="Y28:AD28" si="89">L28+R28</f>
        <v>1731</v>
      </c>
      <c r="Z28" s="112">
        <f t="shared" si="89"/>
        <v>881</v>
      </c>
      <c r="AA28" s="112">
        <f t="shared" si="89"/>
        <v>2612</v>
      </c>
      <c r="AB28" s="112">
        <f t="shared" si="89"/>
        <v>5</v>
      </c>
      <c r="AC28" s="112">
        <f t="shared" si="89"/>
        <v>1</v>
      </c>
      <c r="AD28" s="112">
        <f t="shared" si="89"/>
        <v>6</v>
      </c>
      <c r="AE28" s="317">
        <f t="shared" ref="AE28:AJ28" si="90">Y28-F28</f>
        <v>0</v>
      </c>
      <c r="AF28" s="317">
        <f t="shared" si="90"/>
        <v>0</v>
      </c>
      <c r="AG28" s="317">
        <f t="shared" si="90"/>
        <v>0</v>
      </c>
      <c r="AH28" s="317">
        <f t="shared" si="90"/>
        <v>0</v>
      </c>
      <c r="AI28" s="317">
        <f t="shared" si="90"/>
        <v>0</v>
      </c>
      <c r="AJ28" s="317">
        <f t="shared" si="90"/>
        <v>0</v>
      </c>
    </row>
    <row r="29" spans="2:36" ht="21.6" customHeight="1" x14ac:dyDescent="0.2">
      <c r="B29" s="66"/>
      <c r="C29" s="67"/>
      <c r="D29" s="287"/>
      <c r="E29" s="288"/>
      <c r="F29" s="289"/>
      <c r="G29" s="290"/>
      <c r="H29" s="290"/>
      <c r="I29" s="296">
        <f t="shared" ref="I29:K29" si="91">I28/F28</f>
        <v>2.8885037550548816E-3</v>
      </c>
      <c r="J29" s="296">
        <f t="shared" si="91"/>
        <v>1.1350737797956867E-3</v>
      </c>
      <c r="K29" s="297">
        <f t="shared" si="91"/>
        <v>2.2970903522205209E-3</v>
      </c>
      <c r="L29" s="293"/>
      <c r="M29" s="294"/>
      <c r="N29" s="290"/>
      <c r="O29" s="296">
        <f t="shared" ref="O29:Q29" si="92">O28/L28</f>
        <v>0</v>
      </c>
      <c r="P29" s="296">
        <f t="shared" si="92"/>
        <v>0</v>
      </c>
      <c r="Q29" s="297">
        <f t="shared" si="92"/>
        <v>0</v>
      </c>
      <c r="R29" s="293"/>
      <c r="S29" s="294"/>
      <c r="T29" s="290"/>
      <c r="U29" s="296">
        <f t="shared" ref="U29:W29" si="93">U28/R28</f>
        <v>6.5616797900262466E-3</v>
      </c>
      <c r="V29" s="296">
        <f t="shared" si="93"/>
        <v>1.9920318725099601E-3</v>
      </c>
      <c r="W29" s="297">
        <f t="shared" si="93"/>
        <v>4.7468354430379748E-3</v>
      </c>
      <c r="X29" s="9"/>
      <c r="AB29" s="51"/>
      <c r="AC29" s="51"/>
      <c r="AD29" s="51"/>
      <c r="AH29" s="317"/>
      <c r="AI29" s="317"/>
      <c r="AJ29" s="317"/>
    </row>
    <row r="30" spans="2:36" ht="21.6" customHeight="1" x14ac:dyDescent="0.2">
      <c r="B30" s="66"/>
      <c r="C30" s="75" t="s">
        <v>211</v>
      </c>
      <c r="D30" s="310">
        <f>[1]表13!E45</f>
        <v>33</v>
      </c>
      <c r="E30" s="327">
        <f>[1]表13!R45</f>
        <v>26</v>
      </c>
      <c r="F30" s="260">
        <f t="shared" ref="F30:K30" si="94">L30+R30</f>
        <v>3467</v>
      </c>
      <c r="G30" s="261">
        <f t="shared" si="94"/>
        <v>990</v>
      </c>
      <c r="H30" s="261">
        <f t="shared" si="94"/>
        <v>4457</v>
      </c>
      <c r="I30" s="262">
        <f t="shared" si="94"/>
        <v>3</v>
      </c>
      <c r="J30" s="262">
        <f t="shared" si="94"/>
        <v>0</v>
      </c>
      <c r="K30" s="263">
        <f t="shared" si="94"/>
        <v>3</v>
      </c>
      <c r="L30" s="300">
        <f>[1]表2!I48</f>
        <v>1998</v>
      </c>
      <c r="M30" s="301">
        <f>[1]表2!O48</f>
        <v>260</v>
      </c>
      <c r="N30" s="261">
        <f t="shared" ref="N30" si="95">L30+M30</f>
        <v>2258</v>
      </c>
      <c r="O30" s="262">
        <v>0</v>
      </c>
      <c r="P30" s="262">
        <v>0</v>
      </c>
      <c r="Q30" s="263">
        <f t="shared" ref="Q30" si="96">O30+P30</f>
        <v>0</v>
      </c>
      <c r="R30" s="300">
        <f>[1]表2!J48</f>
        <v>1469</v>
      </c>
      <c r="S30" s="301">
        <f>[1]表2!P48</f>
        <v>730</v>
      </c>
      <c r="T30" s="261">
        <f t="shared" ref="T30" si="97">R30+S30</f>
        <v>2199</v>
      </c>
      <c r="U30" s="262">
        <v>3</v>
      </c>
      <c r="V30" s="262">
        <v>0</v>
      </c>
      <c r="W30" s="263">
        <f t="shared" ref="W30" si="98">U30+V30</f>
        <v>3</v>
      </c>
      <c r="X30" s="9"/>
      <c r="Y30" s="112">
        <f t="shared" ref="Y30:AD30" si="99">L30+R30</f>
        <v>3467</v>
      </c>
      <c r="Z30" s="112">
        <f t="shared" si="99"/>
        <v>990</v>
      </c>
      <c r="AA30" s="112">
        <f t="shared" si="99"/>
        <v>4457</v>
      </c>
      <c r="AB30" s="112">
        <f t="shared" si="99"/>
        <v>3</v>
      </c>
      <c r="AC30" s="112">
        <f t="shared" si="99"/>
        <v>0</v>
      </c>
      <c r="AD30" s="112">
        <f t="shared" si="99"/>
        <v>3</v>
      </c>
      <c r="AE30" s="317">
        <f t="shared" ref="AE30:AJ30" si="100">Y30-F30</f>
        <v>0</v>
      </c>
      <c r="AF30" s="317">
        <f t="shared" si="100"/>
        <v>0</v>
      </c>
      <c r="AG30" s="317">
        <f t="shared" si="100"/>
        <v>0</v>
      </c>
      <c r="AH30" s="317">
        <f t="shared" si="100"/>
        <v>0</v>
      </c>
      <c r="AI30" s="317">
        <f t="shared" si="100"/>
        <v>0</v>
      </c>
      <c r="AJ30" s="317">
        <f t="shared" si="100"/>
        <v>0</v>
      </c>
    </row>
    <row r="31" spans="2:36" ht="21.6" customHeight="1" x14ac:dyDescent="0.2">
      <c r="B31" s="66"/>
      <c r="C31" s="69"/>
      <c r="D31" s="287"/>
      <c r="E31" s="288"/>
      <c r="F31" s="289"/>
      <c r="G31" s="290"/>
      <c r="H31" s="290"/>
      <c r="I31" s="296">
        <f t="shared" ref="I31:K31" si="101">I30/F30</f>
        <v>8.6530141332564179E-4</v>
      </c>
      <c r="J31" s="296">
        <f t="shared" si="101"/>
        <v>0</v>
      </c>
      <c r="K31" s="297">
        <f t="shared" si="101"/>
        <v>6.7309849674669056E-4</v>
      </c>
      <c r="L31" s="293"/>
      <c r="M31" s="294"/>
      <c r="N31" s="290"/>
      <c r="O31" s="296">
        <f t="shared" ref="O31:Q31" si="102">O30/L30</f>
        <v>0</v>
      </c>
      <c r="P31" s="296">
        <f t="shared" si="102"/>
        <v>0</v>
      </c>
      <c r="Q31" s="297">
        <f t="shared" si="102"/>
        <v>0</v>
      </c>
      <c r="R31" s="293"/>
      <c r="S31" s="294"/>
      <c r="T31" s="290"/>
      <c r="U31" s="296">
        <f t="shared" ref="U31:W31" si="103">U30/R30</f>
        <v>2.0422055820285907E-3</v>
      </c>
      <c r="V31" s="296">
        <f t="shared" si="103"/>
        <v>0</v>
      </c>
      <c r="W31" s="297">
        <f t="shared" si="103"/>
        <v>1.364256480218281E-3</v>
      </c>
      <c r="X31" s="9"/>
      <c r="AB31" s="51"/>
      <c r="AC31" s="51"/>
      <c r="AD31" s="51"/>
      <c r="AH31" s="317"/>
      <c r="AI31" s="317"/>
      <c r="AJ31" s="317"/>
    </row>
    <row r="32" spans="2:36" ht="21.6" customHeight="1" x14ac:dyDescent="0.2">
      <c r="B32" s="66"/>
      <c r="C32" s="67" t="s">
        <v>212</v>
      </c>
      <c r="D32" s="310">
        <f>[1]表13!E48</f>
        <v>30</v>
      </c>
      <c r="E32" s="327">
        <f>[1]表13!R48</f>
        <v>27</v>
      </c>
      <c r="F32" s="260">
        <f t="shared" ref="F32:K32" si="104">L32+R32</f>
        <v>22317</v>
      </c>
      <c r="G32" s="261">
        <f t="shared" si="104"/>
        <v>4578</v>
      </c>
      <c r="H32" s="261">
        <f t="shared" si="104"/>
        <v>26895</v>
      </c>
      <c r="I32" s="262">
        <f t="shared" si="104"/>
        <v>120</v>
      </c>
      <c r="J32" s="262">
        <f t="shared" si="104"/>
        <v>0</v>
      </c>
      <c r="K32" s="263">
        <f t="shared" si="104"/>
        <v>120</v>
      </c>
      <c r="L32" s="300">
        <f>[1]表2!I51</f>
        <v>14671</v>
      </c>
      <c r="M32" s="301">
        <f>[1]表2!O51</f>
        <v>1672</v>
      </c>
      <c r="N32" s="261">
        <f>L32+M32</f>
        <v>16343</v>
      </c>
      <c r="O32" s="262">
        <v>2</v>
      </c>
      <c r="P32" s="262">
        <v>0</v>
      </c>
      <c r="Q32" s="263">
        <f t="shared" ref="Q32" si="105">O32+P32</f>
        <v>2</v>
      </c>
      <c r="R32" s="300">
        <f>[1]表2!J51</f>
        <v>7646</v>
      </c>
      <c r="S32" s="301">
        <f>[1]表2!P51</f>
        <v>2906</v>
      </c>
      <c r="T32" s="261">
        <f>R32+S32</f>
        <v>10552</v>
      </c>
      <c r="U32" s="262">
        <v>118</v>
      </c>
      <c r="V32" s="262">
        <v>0</v>
      </c>
      <c r="W32" s="263">
        <f t="shared" ref="W32" si="106">U32+V32</f>
        <v>118</v>
      </c>
      <c r="X32" s="9"/>
      <c r="Y32" s="112">
        <f t="shared" ref="Y32:AD32" si="107">L32+R32</f>
        <v>22317</v>
      </c>
      <c r="Z32" s="112">
        <f t="shared" si="107"/>
        <v>4578</v>
      </c>
      <c r="AA32" s="112">
        <f t="shared" si="107"/>
        <v>26895</v>
      </c>
      <c r="AB32" s="112">
        <f t="shared" si="107"/>
        <v>120</v>
      </c>
      <c r="AC32" s="112">
        <f t="shared" si="107"/>
        <v>0</v>
      </c>
      <c r="AD32" s="112">
        <f t="shared" si="107"/>
        <v>120</v>
      </c>
      <c r="AE32" s="317">
        <f t="shared" ref="AE32:AJ32" si="108">Y32-F32</f>
        <v>0</v>
      </c>
      <c r="AF32" s="317">
        <f t="shared" si="108"/>
        <v>0</v>
      </c>
      <c r="AG32" s="317">
        <f t="shared" si="108"/>
        <v>0</v>
      </c>
      <c r="AH32" s="317">
        <f t="shared" si="108"/>
        <v>0</v>
      </c>
      <c r="AI32" s="317">
        <f t="shared" si="108"/>
        <v>0</v>
      </c>
      <c r="AJ32" s="317">
        <f t="shared" si="108"/>
        <v>0</v>
      </c>
    </row>
    <row r="33" spans="2:36" ht="21.6" customHeight="1" thickBot="1" x14ac:dyDescent="0.25">
      <c r="B33" s="66"/>
      <c r="C33" s="84"/>
      <c r="D33" s="302"/>
      <c r="E33" s="303"/>
      <c r="F33" s="269"/>
      <c r="G33" s="270"/>
      <c r="H33" s="270"/>
      <c r="I33" s="275">
        <f t="shared" ref="I33:K33" si="109">I32/F32</f>
        <v>5.3770668100551148E-3</v>
      </c>
      <c r="J33" s="275">
        <f t="shared" si="109"/>
        <v>0</v>
      </c>
      <c r="K33" s="276">
        <f t="shared" si="109"/>
        <v>4.4617958728388179E-3</v>
      </c>
      <c r="L33" s="306"/>
      <c r="M33" s="307"/>
      <c r="N33" s="270"/>
      <c r="O33" s="275">
        <f t="shared" ref="O33:Q33" si="110">O32/L32</f>
        <v>1.3632335900756593E-4</v>
      </c>
      <c r="P33" s="275">
        <f t="shared" si="110"/>
        <v>0</v>
      </c>
      <c r="Q33" s="276">
        <f t="shared" si="110"/>
        <v>1.2237655265251178E-4</v>
      </c>
      <c r="R33" s="306"/>
      <c r="S33" s="307"/>
      <c r="T33" s="270"/>
      <c r="U33" s="275">
        <f t="shared" ref="U33:W33" si="111">U32/R32</f>
        <v>1.5432906094690033E-2</v>
      </c>
      <c r="V33" s="275">
        <f t="shared" si="111"/>
        <v>0</v>
      </c>
      <c r="W33" s="276">
        <f t="shared" si="111"/>
        <v>1.1182714177407127E-2</v>
      </c>
      <c r="X33" s="9"/>
      <c r="AB33" s="51"/>
      <c r="AC33" s="51"/>
      <c r="AD33" s="51"/>
      <c r="AH33" s="317"/>
      <c r="AI33" s="317"/>
      <c r="AJ33" s="317"/>
    </row>
    <row r="34" spans="2:36" ht="21.6" customHeight="1" thickTop="1" x14ac:dyDescent="0.2">
      <c r="B34" s="66"/>
      <c r="C34" s="91" t="s">
        <v>213</v>
      </c>
      <c r="D34" s="308">
        <f>D24+D26+D28+D30</f>
        <v>282</v>
      </c>
      <c r="E34" s="309">
        <f>E24+E26+E28+E30</f>
        <v>223</v>
      </c>
      <c r="F34" s="300">
        <f t="shared" ref="F34:W34" si="112">F24+F26+F28+F30</f>
        <v>8266</v>
      </c>
      <c r="G34" s="301">
        <f t="shared" si="112"/>
        <v>3269</v>
      </c>
      <c r="H34" s="301">
        <f t="shared" si="112"/>
        <v>11535</v>
      </c>
      <c r="I34" s="262">
        <f t="shared" si="112"/>
        <v>28</v>
      </c>
      <c r="J34" s="262">
        <f t="shared" si="112"/>
        <v>11</v>
      </c>
      <c r="K34" s="263">
        <f t="shared" si="112"/>
        <v>39</v>
      </c>
      <c r="L34" s="300">
        <f t="shared" si="112"/>
        <v>4840</v>
      </c>
      <c r="M34" s="301">
        <f t="shared" si="112"/>
        <v>1108</v>
      </c>
      <c r="N34" s="301">
        <f>L34+M34</f>
        <v>5948</v>
      </c>
      <c r="O34" s="262">
        <f t="shared" si="112"/>
        <v>4</v>
      </c>
      <c r="P34" s="262">
        <f t="shared" si="112"/>
        <v>3</v>
      </c>
      <c r="Q34" s="263">
        <f t="shared" si="112"/>
        <v>7</v>
      </c>
      <c r="R34" s="300">
        <f t="shared" si="112"/>
        <v>3426</v>
      </c>
      <c r="S34" s="301">
        <f t="shared" si="112"/>
        <v>2161</v>
      </c>
      <c r="T34" s="285">
        <f>R34+S34</f>
        <v>5587</v>
      </c>
      <c r="U34" s="262">
        <f t="shared" si="112"/>
        <v>24</v>
      </c>
      <c r="V34" s="262">
        <f t="shared" si="112"/>
        <v>8</v>
      </c>
      <c r="W34" s="263">
        <f t="shared" si="112"/>
        <v>32</v>
      </c>
      <c r="Y34" s="112">
        <f t="shared" ref="Y34:AD34" si="113">L34+R34</f>
        <v>8266</v>
      </c>
      <c r="Z34" s="112">
        <f t="shared" si="113"/>
        <v>3269</v>
      </c>
      <c r="AA34" s="112">
        <f t="shared" si="113"/>
        <v>11535</v>
      </c>
      <c r="AB34" s="112">
        <f t="shared" si="113"/>
        <v>28</v>
      </c>
      <c r="AC34" s="112">
        <f t="shared" si="113"/>
        <v>11</v>
      </c>
      <c r="AD34" s="112">
        <f t="shared" si="113"/>
        <v>39</v>
      </c>
      <c r="AE34" s="317">
        <f t="shared" ref="AE34:AJ34" si="114">Y34-F34</f>
        <v>0</v>
      </c>
      <c r="AF34" s="317">
        <f t="shared" si="114"/>
        <v>0</v>
      </c>
      <c r="AG34" s="317">
        <f t="shared" si="114"/>
        <v>0</v>
      </c>
      <c r="AH34" s="317">
        <f t="shared" si="114"/>
        <v>0</v>
      </c>
      <c r="AI34" s="317">
        <f t="shared" si="114"/>
        <v>0</v>
      </c>
      <c r="AJ34" s="317">
        <f t="shared" si="114"/>
        <v>0</v>
      </c>
    </row>
    <row r="35" spans="2:36" ht="21.6" customHeight="1" x14ac:dyDescent="0.2">
      <c r="B35" s="66"/>
      <c r="C35" s="95" t="s">
        <v>214</v>
      </c>
      <c r="D35" s="287"/>
      <c r="E35" s="288"/>
      <c r="F35" s="293"/>
      <c r="G35" s="294"/>
      <c r="H35" s="294"/>
      <c r="I35" s="296">
        <f>I34/F34</f>
        <v>3.3873699491894509E-3</v>
      </c>
      <c r="J35" s="296">
        <f>J34/G34</f>
        <v>3.3649434077699602E-3</v>
      </c>
      <c r="K35" s="297">
        <f>K34/H34</f>
        <v>3.3810143042912874E-3</v>
      </c>
      <c r="L35" s="293"/>
      <c r="M35" s="294"/>
      <c r="N35" s="294"/>
      <c r="O35" s="296">
        <f>O34/L34</f>
        <v>8.2644628099173552E-4</v>
      </c>
      <c r="P35" s="296">
        <f>P34/M34</f>
        <v>2.707581227436823E-3</v>
      </c>
      <c r="Q35" s="297">
        <f>Q34/N34</f>
        <v>1.1768661735036988E-3</v>
      </c>
      <c r="R35" s="293"/>
      <c r="S35" s="294"/>
      <c r="T35" s="294"/>
      <c r="U35" s="296">
        <f>U34/R34</f>
        <v>7.0052539404553416E-3</v>
      </c>
      <c r="V35" s="296">
        <f>V34/S34</f>
        <v>3.7019898195279964E-3</v>
      </c>
      <c r="W35" s="297">
        <f>W34/T34</f>
        <v>5.7275818865222842E-3</v>
      </c>
      <c r="AB35" s="51"/>
      <c r="AC35" s="51"/>
      <c r="AD35" s="51"/>
      <c r="AH35" s="317"/>
      <c r="AI35" s="317"/>
      <c r="AJ35" s="317"/>
    </row>
    <row r="36" spans="2:36" ht="21.6" customHeight="1" x14ac:dyDescent="0.2">
      <c r="B36" s="66"/>
      <c r="C36" s="91" t="s">
        <v>213</v>
      </c>
      <c r="D36" s="310">
        <f>D26+D28+D30+D32</f>
        <v>149</v>
      </c>
      <c r="E36" s="327">
        <f>E26+E28+E30+E32</f>
        <v>131</v>
      </c>
      <c r="F36" s="311">
        <f t="shared" ref="F36:W36" si="115">F26+F28+F30+F32</f>
        <v>28695</v>
      </c>
      <c r="G36" s="312">
        <f t="shared" si="115"/>
        <v>7092</v>
      </c>
      <c r="H36" s="312">
        <f t="shared" si="115"/>
        <v>35787</v>
      </c>
      <c r="I36" s="282">
        <f t="shared" si="115"/>
        <v>133</v>
      </c>
      <c r="J36" s="282">
        <f t="shared" si="115"/>
        <v>3</v>
      </c>
      <c r="K36" s="283">
        <f t="shared" si="115"/>
        <v>136</v>
      </c>
      <c r="L36" s="311">
        <f t="shared" si="115"/>
        <v>18258</v>
      </c>
      <c r="M36" s="312">
        <f t="shared" si="115"/>
        <v>2553</v>
      </c>
      <c r="N36" s="312">
        <f>L36+M36</f>
        <v>20811</v>
      </c>
      <c r="O36" s="282">
        <f t="shared" si="115"/>
        <v>2</v>
      </c>
      <c r="P36" s="282">
        <f t="shared" si="115"/>
        <v>0</v>
      </c>
      <c r="Q36" s="283">
        <f t="shared" si="115"/>
        <v>2</v>
      </c>
      <c r="R36" s="311">
        <f t="shared" si="115"/>
        <v>10437</v>
      </c>
      <c r="S36" s="312">
        <f t="shared" si="115"/>
        <v>4539</v>
      </c>
      <c r="T36" s="301">
        <f>R36+S36</f>
        <v>14976</v>
      </c>
      <c r="U36" s="282">
        <f t="shared" si="115"/>
        <v>131</v>
      </c>
      <c r="V36" s="282">
        <f t="shared" si="115"/>
        <v>3</v>
      </c>
      <c r="W36" s="283">
        <f t="shared" si="115"/>
        <v>134</v>
      </c>
      <c r="Y36" s="112">
        <f t="shared" ref="Y36:AD36" si="116">L36+R36</f>
        <v>28695</v>
      </c>
      <c r="Z36" s="112">
        <f t="shared" si="116"/>
        <v>7092</v>
      </c>
      <c r="AA36" s="112">
        <f t="shared" si="116"/>
        <v>35787</v>
      </c>
      <c r="AB36" s="112">
        <f t="shared" si="116"/>
        <v>133</v>
      </c>
      <c r="AC36" s="112">
        <f t="shared" si="116"/>
        <v>3</v>
      </c>
      <c r="AD36" s="112">
        <f t="shared" si="116"/>
        <v>136</v>
      </c>
      <c r="AE36" s="317">
        <f t="shared" ref="AE36:AJ36" si="117">Y36-F36</f>
        <v>0</v>
      </c>
      <c r="AF36" s="317">
        <f t="shared" si="117"/>
        <v>0</v>
      </c>
      <c r="AG36" s="317">
        <f t="shared" si="117"/>
        <v>0</v>
      </c>
      <c r="AH36" s="317">
        <f t="shared" si="117"/>
        <v>0</v>
      </c>
      <c r="AI36" s="317">
        <f t="shared" si="117"/>
        <v>0</v>
      </c>
      <c r="AJ36" s="317">
        <f t="shared" si="117"/>
        <v>0</v>
      </c>
    </row>
    <row r="37" spans="2:36" ht="21.6" customHeight="1" thickBot="1" x14ac:dyDescent="0.25">
      <c r="B37" s="100"/>
      <c r="C37" s="95" t="s">
        <v>215</v>
      </c>
      <c r="D37" s="287"/>
      <c r="E37" s="288"/>
      <c r="F37" s="313"/>
      <c r="G37" s="314"/>
      <c r="H37" s="314"/>
      <c r="I37" s="315">
        <f>I36/F36</f>
        <v>4.6349538247081375E-3</v>
      </c>
      <c r="J37" s="315">
        <f>J36/G36</f>
        <v>4.2301184433164127E-4</v>
      </c>
      <c r="K37" s="316">
        <f>K36/H36</f>
        <v>3.8002626652136251E-3</v>
      </c>
      <c r="L37" s="313"/>
      <c r="M37" s="314"/>
      <c r="N37" s="314"/>
      <c r="O37" s="315">
        <f>O36/L36</f>
        <v>1.0954102311315588E-4</v>
      </c>
      <c r="P37" s="315">
        <f>P36/M36</f>
        <v>0</v>
      </c>
      <c r="Q37" s="316">
        <f>Q36/N36</f>
        <v>9.6103022440055739E-5</v>
      </c>
      <c r="R37" s="313"/>
      <c r="S37" s="314"/>
      <c r="T37" s="314"/>
      <c r="U37" s="315">
        <f>U36/R36</f>
        <v>1.2551499473028648E-2</v>
      </c>
      <c r="V37" s="315">
        <f>V36/S36</f>
        <v>6.6093853271645734E-4</v>
      </c>
      <c r="W37" s="316">
        <f>W36/T36</f>
        <v>8.9476495726495721E-3</v>
      </c>
      <c r="AB37" s="51"/>
      <c r="AC37" s="51"/>
      <c r="AD37" s="51"/>
      <c r="AH37" s="317"/>
      <c r="AI37" s="317"/>
      <c r="AJ37" s="317"/>
    </row>
    <row r="38" spans="2:36" x14ac:dyDescent="0.2">
      <c r="K38" s="9"/>
      <c r="Q38" s="9"/>
      <c r="R38" s="9"/>
      <c r="S38" s="9"/>
      <c r="T38" s="9"/>
      <c r="U38" s="9"/>
      <c r="V38" s="9"/>
      <c r="Y38" s="11"/>
      <c r="Z38" s="11"/>
      <c r="AA38" s="11"/>
      <c r="AB38" s="11"/>
      <c r="AC38" s="11"/>
      <c r="AD38" s="11"/>
      <c r="AE38" s="11"/>
    </row>
    <row r="39" spans="2:36" x14ac:dyDescent="0.2">
      <c r="B39" s="9" t="s">
        <v>284</v>
      </c>
      <c r="D39" s="9">
        <f>D22+D24+D26+D28+D30+D32</f>
        <v>404</v>
      </c>
      <c r="E39" s="9">
        <f t="shared" ref="E39:W39" si="118">E22+E24+E26+E28+E30+E32</f>
        <v>303</v>
      </c>
      <c r="F39" s="9">
        <f t="shared" si="118"/>
        <v>31031</v>
      </c>
      <c r="G39" s="9">
        <f t="shared" si="118"/>
        <v>8051</v>
      </c>
      <c r="H39" s="9">
        <f t="shared" si="118"/>
        <v>39082</v>
      </c>
      <c r="I39" s="9">
        <f t="shared" si="118"/>
        <v>150</v>
      </c>
      <c r="J39" s="9">
        <f t="shared" si="118"/>
        <v>11</v>
      </c>
      <c r="K39" s="9">
        <f t="shared" si="118"/>
        <v>161</v>
      </c>
      <c r="L39" s="9">
        <f t="shared" si="118"/>
        <v>19757</v>
      </c>
      <c r="M39" s="9">
        <f t="shared" si="118"/>
        <v>2841</v>
      </c>
      <c r="N39" s="9">
        <f t="shared" si="118"/>
        <v>22598</v>
      </c>
      <c r="O39" s="9">
        <f t="shared" si="118"/>
        <v>6</v>
      </c>
      <c r="P39" s="9">
        <f t="shared" si="118"/>
        <v>3</v>
      </c>
      <c r="Q39" s="9">
        <f t="shared" si="118"/>
        <v>9</v>
      </c>
      <c r="R39" s="9">
        <f t="shared" si="118"/>
        <v>11274</v>
      </c>
      <c r="S39" s="9">
        <f t="shared" si="118"/>
        <v>5210</v>
      </c>
      <c r="T39" s="9">
        <f t="shared" si="118"/>
        <v>16484</v>
      </c>
      <c r="U39" s="9">
        <f t="shared" si="118"/>
        <v>144</v>
      </c>
      <c r="V39" s="9">
        <f t="shared" si="118"/>
        <v>8</v>
      </c>
      <c r="W39" s="9">
        <f t="shared" si="118"/>
        <v>152</v>
      </c>
      <c r="Y39" s="11"/>
      <c r="Z39" s="11"/>
      <c r="AA39" s="11"/>
      <c r="AB39" s="11"/>
      <c r="AC39" s="11"/>
      <c r="AD39" s="11"/>
      <c r="AE39" s="11"/>
    </row>
    <row r="40" spans="2:36" x14ac:dyDescent="0.2">
      <c r="B40" t="s">
        <v>285</v>
      </c>
      <c r="I40" s="51">
        <f>I39/F39</f>
        <v>4.8338758016177371E-3</v>
      </c>
      <c r="J40" s="51">
        <f>J39/G39</f>
        <v>1.3662899018755433E-3</v>
      </c>
      <c r="K40" s="51">
        <f>K39/H39</f>
        <v>4.1195435238728824E-3</v>
      </c>
      <c r="L40" s="51"/>
      <c r="M40" s="51"/>
      <c r="N40" s="51"/>
      <c r="O40" s="51">
        <f>O39/L39</f>
        <v>3.0368983145214357E-4</v>
      </c>
      <c r="P40" s="51">
        <f>P39/M39</f>
        <v>1.0559662090813093E-3</v>
      </c>
      <c r="Q40" s="51">
        <f>Q39/N39</f>
        <v>3.9826533321532878E-4</v>
      </c>
      <c r="R40" s="51"/>
      <c r="S40" s="51"/>
      <c r="T40" s="51"/>
      <c r="U40" s="51">
        <f>U39/R39</f>
        <v>1.2772751463544438E-2</v>
      </c>
      <c r="V40" s="51">
        <f>V39/S39</f>
        <v>1.5355086372360845E-3</v>
      </c>
      <c r="W40" s="51">
        <f>W39/T39</f>
        <v>9.2210628488231007E-3</v>
      </c>
      <c r="Y40" s="11"/>
      <c r="Z40" s="11"/>
      <c r="AA40" s="11"/>
      <c r="AB40" s="11"/>
      <c r="AC40" s="11"/>
      <c r="AD40" s="11"/>
      <c r="AE40" s="11"/>
    </row>
    <row r="41" spans="2:36" x14ac:dyDescent="0.2">
      <c r="B41"/>
      <c r="Y41" s="11"/>
      <c r="Z41" s="11"/>
      <c r="AA41" s="11"/>
      <c r="AB41" s="11"/>
      <c r="AC41" s="11"/>
      <c r="AD41" s="11"/>
      <c r="AE41" s="11"/>
    </row>
    <row r="42" spans="2:36" x14ac:dyDescent="0.2">
      <c r="B42" t="s">
        <v>286</v>
      </c>
      <c r="D42" s="9">
        <f>D34+D32+D22</f>
        <v>404</v>
      </c>
      <c r="E42" s="9">
        <f t="shared" ref="E42:W42" si="119">E34+E32+E22</f>
        <v>303</v>
      </c>
      <c r="F42" s="9">
        <f t="shared" si="119"/>
        <v>31031</v>
      </c>
      <c r="G42" s="9">
        <f t="shared" si="119"/>
        <v>8051</v>
      </c>
      <c r="H42" s="9">
        <f t="shared" si="119"/>
        <v>39082</v>
      </c>
      <c r="I42" s="9">
        <f t="shared" si="119"/>
        <v>150</v>
      </c>
      <c r="J42" s="9">
        <f t="shared" si="119"/>
        <v>11</v>
      </c>
      <c r="K42" s="9">
        <f t="shared" si="119"/>
        <v>161</v>
      </c>
      <c r="L42" s="9">
        <f t="shared" si="119"/>
        <v>19757</v>
      </c>
      <c r="M42" s="9">
        <f t="shared" si="119"/>
        <v>2841</v>
      </c>
      <c r="N42" s="9">
        <f t="shared" si="119"/>
        <v>22598</v>
      </c>
      <c r="O42" s="9">
        <f t="shared" si="119"/>
        <v>6</v>
      </c>
      <c r="P42" s="9">
        <f t="shared" si="119"/>
        <v>3</v>
      </c>
      <c r="Q42" s="9">
        <f t="shared" si="119"/>
        <v>9</v>
      </c>
      <c r="R42" s="9">
        <f t="shared" si="119"/>
        <v>11274</v>
      </c>
      <c r="S42" s="9">
        <f t="shared" si="119"/>
        <v>5210</v>
      </c>
      <c r="T42" s="9">
        <f t="shared" si="119"/>
        <v>16484</v>
      </c>
      <c r="U42" s="9">
        <f t="shared" si="119"/>
        <v>144</v>
      </c>
      <c r="V42" s="9">
        <f t="shared" si="119"/>
        <v>8</v>
      </c>
      <c r="W42" s="9">
        <f t="shared" si="119"/>
        <v>152</v>
      </c>
      <c r="Y42" s="11"/>
      <c r="Z42" s="11"/>
      <c r="AA42" s="11"/>
      <c r="AB42" s="11"/>
      <c r="AC42" s="11"/>
      <c r="AD42" s="11"/>
      <c r="AE42" s="11"/>
    </row>
    <row r="43" spans="2:36" x14ac:dyDescent="0.2">
      <c r="B43"/>
      <c r="D43" s="9">
        <f>D36+D22+D24</f>
        <v>404</v>
      </c>
      <c r="E43" s="9">
        <f t="shared" ref="E43:W43" si="120">E36+E22+E24</f>
        <v>303</v>
      </c>
      <c r="F43" s="9">
        <f t="shared" si="120"/>
        <v>31031</v>
      </c>
      <c r="G43" s="9">
        <f t="shared" si="120"/>
        <v>8051</v>
      </c>
      <c r="H43" s="9">
        <f t="shared" si="120"/>
        <v>39082</v>
      </c>
      <c r="I43" s="9">
        <f t="shared" si="120"/>
        <v>150</v>
      </c>
      <c r="J43" s="9">
        <f t="shared" si="120"/>
        <v>11</v>
      </c>
      <c r="K43" s="9">
        <f t="shared" si="120"/>
        <v>161</v>
      </c>
      <c r="L43" s="9">
        <f t="shared" si="120"/>
        <v>19757</v>
      </c>
      <c r="M43" s="9">
        <f t="shared" si="120"/>
        <v>2841</v>
      </c>
      <c r="N43" s="9">
        <f t="shared" si="120"/>
        <v>22598</v>
      </c>
      <c r="O43" s="9">
        <f t="shared" si="120"/>
        <v>6</v>
      </c>
      <c r="P43" s="9">
        <f t="shared" si="120"/>
        <v>3</v>
      </c>
      <c r="Q43" s="9">
        <f t="shared" si="120"/>
        <v>9</v>
      </c>
      <c r="R43" s="9">
        <f t="shared" si="120"/>
        <v>11274</v>
      </c>
      <c r="S43" s="9">
        <f t="shared" si="120"/>
        <v>5210</v>
      </c>
      <c r="T43" s="9">
        <f t="shared" si="120"/>
        <v>16484</v>
      </c>
      <c r="U43" s="9">
        <f t="shared" si="120"/>
        <v>144</v>
      </c>
      <c r="V43" s="9">
        <f t="shared" si="120"/>
        <v>8</v>
      </c>
      <c r="W43" s="9">
        <f t="shared" si="120"/>
        <v>152</v>
      </c>
      <c r="Y43" s="11"/>
      <c r="Z43" s="11"/>
      <c r="AA43" s="11"/>
      <c r="AB43" s="11"/>
      <c r="AC43" s="11"/>
      <c r="AD43" s="11"/>
      <c r="AE43" s="11"/>
    </row>
    <row r="44" spans="2:36" x14ac:dyDescent="0.2">
      <c r="B44"/>
      <c r="Y44" s="11"/>
      <c r="Z44" s="11"/>
      <c r="AA44" s="11"/>
      <c r="AB44" s="11"/>
      <c r="AC44" s="11"/>
      <c r="AD44" s="11"/>
      <c r="AE44" s="11"/>
    </row>
    <row r="45" spans="2:36" x14ac:dyDescent="0.2">
      <c r="B45" s="328" t="s">
        <v>220</v>
      </c>
      <c r="D45" s="329">
        <f>D39-D8</f>
        <v>0</v>
      </c>
      <c r="E45" s="329">
        <f t="shared" ref="E45:W46" si="121">E39-E8</f>
        <v>0</v>
      </c>
      <c r="F45" s="329">
        <f t="shared" si="121"/>
        <v>0</v>
      </c>
      <c r="G45" s="329">
        <f t="shared" si="121"/>
        <v>0</v>
      </c>
      <c r="H45" s="329">
        <f t="shared" si="121"/>
        <v>0</v>
      </c>
      <c r="I45" s="329">
        <f t="shared" si="121"/>
        <v>0</v>
      </c>
      <c r="J45" s="329">
        <f t="shared" si="121"/>
        <v>0</v>
      </c>
      <c r="K45" s="329">
        <f t="shared" si="121"/>
        <v>0</v>
      </c>
      <c r="L45" s="329">
        <f t="shared" si="121"/>
        <v>0</v>
      </c>
      <c r="M45" s="329">
        <f t="shared" si="121"/>
        <v>0</v>
      </c>
      <c r="N45" s="329">
        <f t="shared" si="121"/>
        <v>0</v>
      </c>
      <c r="O45" s="329">
        <f t="shared" si="121"/>
        <v>0</v>
      </c>
      <c r="P45" s="329">
        <f t="shared" si="121"/>
        <v>0</v>
      </c>
      <c r="Q45" s="329">
        <f t="shared" si="121"/>
        <v>0</v>
      </c>
      <c r="R45" s="329">
        <f t="shared" si="121"/>
        <v>0</v>
      </c>
      <c r="S45" s="329">
        <f t="shared" si="121"/>
        <v>0</v>
      </c>
      <c r="T45" s="329">
        <f t="shared" si="121"/>
        <v>0</v>
      </c>
      <c r="U45" s="329">
        <f t="shared" si="121"/>
        <v>0</v>
      </c>
      <c r="V45" s="329">
        <f t="shared" si="121"/>
        <v>0</v>
      </c>
      <c r="W45" s="329">
        <f t="shared" si="121"/>
        <v>0</v>
      </c>
      <c r="Y45" s="11"/>
      <c r="Z45" s="11"/>
      <c r="AA45" s="11"/>
      <c r="AB45" s="11"/>
      <c r="AC45" s="11"/>
      <c r="AD45" s="11"/>
      <c r="AE45" s="11"/>
    </row>
    <row r="46" spans="2:36" x14ac:dyDescent="0.2">
      <c r="D46" s="329"/>
      <c r="E46" s="329"/>
      <c r="F46" s="329"/>
      <c r="G46" s="329"/>
      <c r="H46" s="329"/>
      <c r="I46" s="329">
        <f t="shared" si="121"/>
        <v>0</v>
      </c>
      <c r="J46" s="329">
        <f t="shared" si="121"/>
        <v>0</v>
      </c>
      <c r="K46" s="329">
        <f t="shared" si="121"/>
        <v>0</v>
      </c>
      <c r="L46" s="329"/>
      <c r="M46" s="329"/>
      <c r="N46" s="329"/>
      <c r="O46" s="329">
        <f t="shared" si="121"/>
        <v>0</v>
      </c>
      <c r="P46" s="329">
        <f t="shared" si="121"/>
        <v>0</v>
      </c>
      <c r="Q46" s="329">
        <f t="shared" si="121"/>
        <v>0</v>
      </c>
      <c r="R46" s="329"/>
      <c r="S46" s="329"/>
      <c r="T46" s="329"/>
      <c r="U46" s="329">
        <f t="shared" si="121"/>
        <v>0</v>
      </c>
      <c r="V46" s="329">
        <f t="shared" si="121"/>
        <v>0</v>
      </c>
      <c r="W46" s="329">
        <f t="shared" si="121"/>
        <v>0</v>
      </c>
      <c r="Y46" s="11"/>
      <c r="Z46" s="11"/>
      <c r="AA46" s="11"/>
      <c r="AB46" s="11"/>
      <c r="AC46" s="11"/>
      <c r="AD46" s="11"/>
      <c r="AE46" s="11"/>
    </row>
    <row r="47" spans="2:36" x14ac:dyDescent="0.2">
      <c r="D47" s="329"/>
      <c r="E47" s="329"/>
      <c r="F47" s="329"/>
      <c r="G47" s="329"/>
      <c r="H47" s="329"/>
      <c r="I47" s="329"/>
      <c r="J47" s="329"/>
      <c r="K47" s="329"/>
      <c r="L47" s="329"/>
      <c r="M47" s="329"/>
      <c r="N47" s="329"/>
      <c r="O47" s="329"/>
      <c r="P47" s="329"/>
      <c r="Q47" s="329"/>
      <c r="R47" s="329"/>
      <c r="S47" s="329"/>
      <c r="T47" s="329"/>
      <c r="U47" s="329"/>
      <c r="V47" s="329"/>
      <c r="W47" s="329"/>
      <c r="Y47" s="11"/>
      <c r="Z47" s="11"/>
      <c r="AA47" s="11"/>
      <c r="AB47" s="11"/>
      <c r="AC47" s="11"/>
      <c r="AD47" s="11"/>
      <c r="AE47" s="11"/>
    </row>
    <row r="48" spans="2:36" x14ac:dyDescent="0.2">
      <c r="D48" s="329">
        <f>D42-D39</f>
        <v>0</v>
      </c>
      <c r="E48" s="329">
        <f t="shared" ref="E48:W48" si="122">E42-E39</f>
        <v>0</v>
      </c>
      <c r="F48" s="329">
        <f t="shared" si="122"/>
        <v>0</v>
      </c>
      <c r="G48" s="329">
        <f t="shared" si="122"/>
        <v>0</v>
      </c>
      <c r="H48" s="329">
        <f t="shared" si="122"/>
        <v>0</v>
      </c>
      <c r="I48" s="329">
        <f t="shared" si="122"/>
        <v>0</v>
      </c>
      <c r="J48" s="329">
        <f t="shared" si="122"/>
        <v>0</v>
      </c>
      <c r="K48" s="329">
        <f t="shared" si="122"/>
        <v>0</v>
      </c>
      <c r="L48" s="329">
        <f t="shared" si="122"/>
        <v>0</v>
      </c>
      <c r="M48" s="329">
        <f t="shared" si="122"/>
        <v>0</v>
      </c>
      <c r="N48" s="329">
        <f t="shared" si="122"/>
        <v>0</v>
      </c>
      <c r="O48" s="329">
        <f t="shared" si="122"/>
        <v>0</v>
      </c>
      <c r="P48" s="329">
        <f t="shared" si="122"/>
        <v>0</v>
      </c>
      <c r="Q48" s="329">
        <f t="shared" si="122"/>
        <v>0</v>
      </c>
      <c r="R48" s="329">
        <f t="shared" si="122"/>
        <v>0</v>
      </c>
      <c r="S48" s="329">
        <f t="shared" si="122"/>
        <v>0</v>
      </c>
      <c r="T48" s="329">
        <f t="shared" si="122"/>
        <v>0</v>
      </c>
      <c r="U48" s="329">
        <f t="shared" si="122"/>
        <v>0</v>
      </c>
      <c r="V48" s="329">
        <f t="shared" si="122"/>
        <v>0</v>
      </c>
      <c r="W48" s="329">
        <f t="shared" si="122"/>
        <v>0</v>
      </c>
      <c r="Y48" s="11"/>
      <c r="Z48" s="11"/>
      <c r="AA48" s="11"/>
      <c r="AB48" s="11"/>
      <c r="AC48" s="11"/>
      <c r="AD48" s="11"/>
      <c r="AE48" s="11"/>
    </row>
    <row r="49" spans="3:31" x14ac:dyDescent="0.2">
      <c r="D49" s="329">
        <f>D43-D39</f>
        <v>0</v>
      </c>
      <c r="E49" s="329">
        <f t="shared" ref="E49:W49" si="123">E43-E39</f>
        <v>0</v>
      </c>
      <c r="F49" s="329">
        <f t="shared" si="123"/>
        <v>0</v>
      </c>
      <c r="G49" s="329">
        <f t="shared" si="123"/>
        <v>0</v>
      </c>
      <c r="H49" s="329">
        <f t="shared" si="123"/>
        <v>0</v>
      </c>
      <c r="I49" s="329">
        <f t="shared" si="123"/>
        <v>0</v>
      </c>
      <c r="J49" s="329">
        <f t="shared" si="123"/>
        <v>0</v>
      </c>
      <c r="K49" s="329">
        <f t="shared" si="123"/>
        <v>0</v>
      </c>
      <c r="L49" s="329">
        <f t="shared" si="123"/>
        <v>0</v>
      </c>
      <c r="M49" s="329">
        <f t="shared" si="123"/>
        <v>0</v>
      </c>
      <c r="N49" s="329">
        <f t="shared" si="123"/>
        <v>0</v>
      </c>
      <c r="O49" s="329">
        <f t="shared" si="123"/>
        <v>0</v>
      </c>
      <c r="P49" s="329">
        <f t="shared" si="123"/>
        <v>0</v>
      </c>
      <c r="Q49" s="329">
        <f t="shared" si="123"/>
        <v>0</v>
      </c>
      <c r="R49" s="329">
        <f t="shared" si="123"/>
        <v>0</v>
      </c>
      <c r="S49" s="329">
        <f t="shared" si="123"/>
        <v>0</v>
      </c>
      <c r="T49" s="329">
        <f t="shared" si="123"/>
        <v>0</v>
      </c>
      <c r="U49" s="329">
        <f t="shared" si="123"/>
        <v>0</v>
      </c>
      <c r="V49" s="329">
        <f t="shared" si="123"/>
        <v>0</v>
      </c>
      <c r="W49" s="329">
        <f t="shared" si="123"/>
        <v>0</v>
      </c>
      <c r="Y49" s="11"/>
      <c r="Z49" s="11"/>
      <c r="AA49" s="11"/>
      <c r="AB49" s="11"/>
      <c r="AC49" s="11"/>
      <c r="AD49" s="11"/>
      <c r="AE49" s="11"/>
    </row>
    <row r="50" spans="3:31" x14ac:dyDescent="0.2">
      <c r="Y50" s="11"/>
      <c r="Z50" s="11"/>
      <c r="AA50" s="11"/>
      <c r="AB50" s="11"/>
      <c r="AC50" s="11"/>
      <c r="AD50" s="11"/>
      <c r="AE50" s="11"/>
    </row>
    <row r="51" spans="3:31" x14ac:dyDescent="0.2">
      <c r="Y51" s="11"/>
      <c r="Z51" s="11"/>
      <c r="AA51" s="11"/>
      <c r="AB51" s="11"/>
      <c r="AC51" s="11"/>
      <c r="AD51" s="11"/>
      <c r="AE51" s="11"/>
    </row>
    <row r="52" spans="3:31" x14ac:dyDescent="0.2">
      <c r="Y52" s="11"/>
      <c r="Z52" s="11"/>
      <c r="AA52" s="11"/>
      <c r="AB52" s="11"/>
      <c r="AC52" s="11"/>
      <c r="AD52" s="11"/>
      <c r="AE52" s="11"/>
    </row>
    <row r="53" spans="3:31" x14ac:dyDescent="0.2">
      <c r="Y53" s="11"/>
      <c r="Z53" s="11"/>
      <c r="AA53" s="11"/>
      <c r="AB53" s="11"/>
      <c r="AC53" s="11"/>
      <c r="AD53" s="11"/>
      <c r="AE53" s="11"/>
    </row>
    <row r="54" spans="3:31" x14ac:dyDescent="0.2">
      <c r="Y54" s="11"/>
      <c r="Z54" s="11"/>
      <c r="AA54" s="11"/>
      <c r="AB54" s="11"/>
      <c r="AC54" s="11"/>
      <c r="AD54" s="11"/>
      <c r="AE54" s="11"/>
    </row>
    <row r="55" spans="3:31" x14ac:dyDescent="0.2">
      <c r="Y55" s="11"/>
      <c r="Z55" s="11"/>
      <c r="AA55" s="11"/>
      <c r="AB55" s="11"/>
      <c r="AC55" s="11"/>
      <c r="AD55" s="11"/>
      <c r="AE55" s="11"/>
    </row>
    <row r="56" spans="3:31" x14ac:dyDescent="0.2">
      <c r="Y56" s="11"/>
      <c r="Z56" s="11"/>
      <c r="AA56" s="11"/>
      <c r="AB56" s="11"/>
      <c r="AC56" s="11"/>
      <c r="AD56" s="11"/>
      <c r="AE56" s="11"/>
    </row>
    <row r="57" spans="3:31" x14ac:dyDescent="0.2">
      <c r="Y57" s="11"/>
      <c r="Z57" s="11"/>
      <c r="AA57" s="11"/>
      <c r="AB57" s="11"/>
      <c r="AC57" s="11"/>
      <c r="AD57" s="11"/>
      <c r="AE57" s="11"/>
    </row>
    <row r="58" spans="3:31" x14ac:dyDescent="0.2">
      <c r="Y58" s="11"/>
      <c r="Z58" s="11"/>
      <c r="AA58" s="11"/>
      <c r="AB58" s="11"/>
      <c r="AC58" s="11"/>
      <c r="AD58" s="11"/>
      <c r="AE58" s="11"/>
    </row>
    <row r="59" spans="3:31" x14ac:dyDescent="0.2">
      <c r="Y59" s="11"/>
      <c r="Z59" s="11"/>
      <c r="AA59" s="11"/>
      <c r="AB59" s="11"/>
      <c r="AC59" s="11"/>
      <c r="AD59" s="11"/>
      <c r="AE59" s="11"/>
    </row>
    <row r="60" spans="3:31" x14ac:dyDescent="0.2">
      <c r="Y60" s="11"/>
      <c r="Z60" s="11"/>
      <c r="AA60" s="11"/>
      <c r="AB60" s="11"/>
      <c r="AC60" s="11"/>
      <c r="AD60" s="11"/>
      <c r="AE60" s="11"/>
    </row>
    <row r="61" spans="3:31" x14ac:dyDescent="0.2">
      <c r="Y61" s="11"/>
      <c r="Z61" s="11"/>
      <c r="AA61" s="11"/>
      <c r="AB61" s="11"/>
      <c r="AC61" s="11"/>
      <c r="AD61" s="11"/>
      <c r="AE61" s="11"/>
    </row>
    <row r="62" spans="3:31" x14ac:dyDescent="0.2">
      <c r="Y62" s="11"/>
      <c r="Z62" s="11"/>
      <c r="AA62" s="11"/>
      <c r="AB62" s="11"/>
      <c r="AC62" s="11"/>
      <c r="AD62" s="11"/>
      <c r="AE62" s="11"/>
    </row>
    <row r="63" spans="3:31" x14ac:dyDescent="0.2">
      <c r="Y63" s="11"/>
      <c r="Z63" s="11"/>
      <c r="AA63" s="11"/>
      <c r="AB63" s="11"/>
      <c r="AC63" s="11"/>
      <c r="AD63" s="11"/>
      <c r="AE63" s="11"/>
    </row>
    <row r="64" spans="3:31" x14ac:dyDescent="0.2">
      <c r="C64" s="323"/>
      <c r="H64" s="323"/>
      <c r="N64" s="323"/>
      <c r="W64" s="11"/>
      <c r="X64" s="9"/>
      <c r="Y64" s="11"/>
      <c r="Z64" s="11"/>
      <c r="AA64" s="11"/>
      <c r="AB64" s="11"/>
      <c r="AC64" s="11"/>
      <c r="AD64" s="11"/>
      <c r="AE64" s="11"/>
    </row>
    <row r="65" spans="9:31" x14ac:dyDescent="0.2">
      <c r="I65" s="9" t="e">
        <f>SUM(#REF!)</f>
        <v>#REF!</v>
      </c>
      <c r="J65" s="9" t="e">
        <f>SUM(#REF!)</f>
        <v>#REF!</v>
      </c>
      <c r="K65" s="9" t="e">
        <f>SUM(#REF!)</f>
        <v>#REF!</v>
      </c>
      <c r="O65" s="9" t="e">
        <f>SUM(#REF!)</f>
        <v>#REF!</v>
      </c>
      <c r="P65" s="9" t="e">
        <f>SUM(#REF!)</f>
        <v>#REF!</v>
      </c>
      <c r="Q65" s="9" t="e">
        <f>SUM(#REF!)</f>
        <v>#REF!</v>
      </c>
      <c r="R65" s="9"/>
      <c r="S65" s="9"/>
      <c r="T65" s="9"/>
      <c r="U65" s="9" t="e">
        <f>SUM(#REF!)</f>
        <v>#REF!</v>
      </c>
      <c r="V65" s="9"/>
      <c r="X65" s="9"/>
      <c r="Y65" s="11"/>
      <c r="Z65" s="11"/>
      <c r="AA65" s="11"/>
      <c r="AB65" s="11"/>
      <c r="AC65" s="11"/>
      <c r="AD65" s="11"/>
      <c r="AE65" s="11"/>
    </row>
  </sheetData>
  <mergeCells count="192">
    <mergeCell ref="L36:L37"/>
    <mergeCell ref="M36:M37"/>
    <mergeCell ref="N36:N37"/>
    <mergeCell ref="R36:R37"/>
    <mergeCell ref="S36:S37"/>
    <mergeCell ref="T36:T37"/>
    <mergeCell ref="M34:M35"/>
    <mergeCell ref="N34:N35"/>
    <mergeCell ref="R34:R35"/>
    <mergeCell ref="S34:S35"/>
    <mergeCell ref="T34:T35"/>
    <mergeCell ref="D36:D37"/>
    <mergeCell ref="E36:E37"/>
    <mergeCell ref="F36:F37"/>
    <mergeCell ref="G36:G37"/>
    <mergeCell ref="H36:H37"/>
    <mergeCell ref="D34:D35"/>
    <mergeCell ref="E34:E35"/>
    <mergeCell ref="F34:F35"/>
    <mergeCell ref="G34:G35"/>
    <mergeCell ref="H34:H35"/>
    <mergeCell ref="L34:L35"/>
    <mergeCell ref="L32:L33"/>
    <mergeCell ref="M32:M33"/>
    <mergeCell ref="N32:N33"/>
    <mergeCell ref="R32:R33"/>
    <mergeCell ref="S32:S33"/>
    <mergeCell ref="T32:T33"/>
    <mergeCell ref="C32:C33"/>
    <mergeCell ref="D32:D33"/>
    <mergeCell ref="E32:E33"/>
    <mergeCell ref="F32:F33"/>
    <mergeCell ref="G32:G33"/>
    <mergeCell ref="H32:H33"/>
    <mergeCell ref="L30:L31"/>
    <mergeCell ref="M30:M31"/>
    <mergeCell ref="N30:N31"/>
    <mergeCell ref="R30:R31"/>
    <mergeCell ref="S30:S31"/>
    <mergeCell ref="T30:T31"/>
    <mergeCell ref="C30:C31"/>
    <mergeCell ref="D30:D31"/>
    <mergeCell ref="E30:E31"/>
    <mergeCell ref="F30:F31"/>
    <mergeCell ref="G30:G31"/>
    <mergeCell ref="H30:H31"/>
    <mergeCell ref="L28:L29"/>
    <mergeCell ref="M28:M29"/>
    <mergeCell ref="N28:N29"/>
    <mergeCell ref="R28:R29"/>
    <mergeCell ref="S28:S29"/>
    <mergeCell ref="T28:T29"/>
    <mergeCell ref="C28:C29"/>
    <mergeCell ref="D28:D29"/>
    <mergeCell ref="E28:E29"/>
    <mergeCell ref="F28:F29"/>
    <mergeCell ref="G28:G29"/>
    <mergeCell ref="H28:H29"/>
    <mergeCell ref="L26:L27"/>
    <mergeCell ref="M26:M27"/>
    <mergeCell ref="N26:N27"/>
    <mergeCell ref="R26:R27"/>
    <mergeCell ref="S26:S27"/>
    <mergeCell ref="T26:T27"/>
    <mergeCell ref="N24:N25"/>
    <mergeCell ref="R24:R25"/>
    <mergeCell ref="S24:S25"/>
    <mergeCell ref="T24:T25"/>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M20:M21"/>
    <mergeCell ref="N20:N21"/>
    <mergeCell ref="R20:R21"/>
    <mergeCell ref="S20:S21"/>
    <mergeCell ref="T20:T21"/>
    <mergeCell ref="B22:B37"/>
    <mergeCell ref="C22:C23"/>
    <mergeCell ref="D22:D23"/>
    <mergeCell ref="E22:E23"/>
    <mergeCell ref="F22:F23"/>
    <mergeCell ref="R18:R19"/>
    <mergeCell ref="S18:S19"/>
    <mergeCell ref="T18:T19"/>
    <mergeCell ref="C20:C21"/>
    <mergeCell ref="D20:D21"/>
    <mergeCell ref="E20:E21"/>
    <mergeCell ref="F20:F21"/>
    <mergeCell ref="G20:G21"/>
    <mergeCell ref="H20:H21"/>
    <mergeCell ref="L20:L21"/>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M14:M15"/>
    <mergeCell ref="N14:N15"/>
    <mergeCell ref="R14:R15"/>
    <mergeCell ref="S14:S15"/>
    <mergeCell ref="T14:T15"/>
    <mergeCell ref="C16:C17"/>
    <mergeCell ref="D16:D17"/>
    <mergeCell ref="E16:E17"/>
    <mergeCell ref="F16:F17"/>
    <mergeCell ref="G16:G17"/>
    <mergeCell ref="R12:R13"/>
    <mergeCell ref="S12:S13"/>
    <mergeCell ref="T12:T13"/>
    <mergeCell ref="C14:C15"/>
    <mergeCell ref="D14:D15"/>
    <mergeCell ref="E14:E15"/>
    <mergeCell ref="F14:F15"/>
    <mergeCell ref="G14:G15"/>
    <mergeCell ref="H14:H15"/>
    <mergeCell ref="L14:L15"/>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N8:N9"/>
    <mergeCell ref="R8:R9"/>
    <mergeCell ref="S8:S9"/>
    <mergeCell ref="T8:T9"/>
    <mergeCell ref="B10:B21"/>
    <mergeCell ref="C10:C11"/>
    <mergeCell ref="D10:D11"/>
    <mergeCell ref="E10:E11"/>
    <mergeCell ref="F10:F11"/>
    <mergeCell ref="G10:G11"/>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s>
  <phoneticPr fontId="3"/>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35CB0-0FAE-4EFA-A55D-3C7F968BA53F}">
  <sheetPr>
    <tabColor rgb="FF00B0F0"/>
    <pageSetUpPr fitToPage="1"/>
  </sheetPr>
  <dimension ref="B2:AJ65"/>
  <sheetViews>
    <sheetView view="pageBreakPreview" zoomScaleNormal="100" zoomScaleSheetLayoutView="100" workbookViewId="0">
      <pane xSplit="3" ySplit="9" topLeftCell="D35" activePane="bottomRight" state="frozen"/>
      <selection pane="topRight"/>
      <selection pane="bottomLeft"/>
      <selection pane="bottomRight"/>
    </sheetView>
  </sheetViews>
  <sheetFormatPr defaultColWidth="9" defaultRowHeight="13.2" x14ac:dyDescent="0.2"/>
  <cols>
    <col min="1" max="2" width="4.6640625" style="9" customWidth="1"/>
    <col min="3" max="3" width="19.33203125" style="9" customWidth="1"/>
    <col min="4" max="10" width="8.6640625" style="9" customWidth="1"/>
    <col min="11" max="11" width="8.6640625" style="11" customWidth="1"/>
    <col min="12" max="16" width="8.6640625" style="9" customWidth="1"/>
    <col min="17" max="22" width="8.6640625" style="11" customWidth="1"/>
    <col min="23" max="23" width="8.6640625" style="9" customWidth="1"/>
    <col min="24" max="24" width="8" style="11" customWidth="1"/>
    <col min="25" max="25" width="7.6640625" style="9" customWidth="1"/>
    <col min="26" max="26" width="6.33203125" style="9" customWidth="1"/>
    <col min="27" max="27" width="9" style="9" customWidth="1"/>
    <col min="28" max="30" width="6.33203125" style="9" customWidth="1"/>
    <col min="31" max="36" width="6.109375" style="9" customWidth="1"/>
    <col min="37" max="49" width="8.6640625" style="9" customWidth="1"/>
    <col min="50" max="69" width="4.6640625" style="9" customWidth="1"/>
    <col min="70" max="16384" width="9" style="9"/>
  </cols>
  <sheetData>
    <row r="2" spans="2:36" ht="14.4" x14ac:dyDescent="0.2">
      <c r="B2" s="8" t="s">
        <v>291</v>
      </c>
    </row>
    <row r="4" spans="2:36" ht="13.8" thickBot="1" x14ac:dyDescent="0.25">
      <c r="W4" s="12" t="s">
        <v>268</v>
      </c>
    </row>
    <row r="5" spans="2:36" ht="21.6" customHeight="1" x14ac:dyDescent="0.2">
      <c r="B5" s="234"/>
      <c r="C5" s="235"/>
      <c r="D5" s="75" t="s">
        <v>269</v>
      </c>
      <c r="E5" s="121" t="s">
        <v>270</v>
      </c>
      <c r="F5" s="236" t="s">
        <v>271</v>
      </c>
      <c r="G5" s="237"/>
      <c r="H5" s="237"/>
      <c r="I5" s="237"/>
      <c r="J5" s="237"/>
      <c r="K5" s="238"/>
      <c r="L5" s="236" t="s">
        <v>272</v>
      </c>
      <c r="M5" s="237"/>
      <c r="N5" s="237"/>
      <c r="O5" s="237"/>
      <c r="P5" s="237"/>
      <c r="Q5" s="238"/>
      <c r="R5" s="236" t="s">
        <v>273</v>
      </c>
      <c r="S5" s="237"/>
      <c r="T5" s="237"/>
      <c r="U5" s="237"/>
      <c r="V5" s="237"/>
      <c r="W5" s="238"/>
    </row>
    <row r="6" spans="2:36" s="249" customFormat="1" ht="36.75" customHeight="1" x14ac:dyDescent="0.2">
      <c r="B6" s="239"/>
      <c r="C6" s="240"/>
      <c r="D6" s="67"/>
      <c r="E6" s="126"/>
      <c r="F6" s="241" t="s">
        <v>274</v>
      </c>
      <c r="G6" s="242"/>
      <c r="H6" s="243"/>
      <c r="I6" s="324" t="s">
        <v>292</v>
      </c>
      <c r="J6" s="325"/>
      <c r="K6" s="326"/>
      <c r="L6" s="241" t="s">
        <v>274</v>
      </c>
      <c r="M6" s="242"/>
      <c r="N6" s="243"/>
      <c r="O6" s="324" t="s">
        <v>292</v>
      </c>
      <c r="P6" s="325"/>
      <c r="Q6" s="326"/>
      <c r="R6" s="246" t="s">
        <v>274</v>
      </c>
      <c r="S6" s="247"/>
      <c r="T6" s="248"/>
      <c r="U6" s="324" t="s">
        <v>292</v>
      </c>
      <c r="V6" s="325"/>
      <c r="W6" s="326"/>
      <c r="AB6" s="249" t="s">
        <v>276</v>
      </c>
    </row>
    <row r="7" spans="2:36" ht="21.6" customHeight="1" x14ac:dyDescent="0.2">
      <c r="B7" s="250"/>
      <c r="C7" s="251"/>
      <c r="D7" s="69"/>
      <c r="E7" s="134"/>
      <c r="F7" s="252" t="s">
        <v>277</v>
      </c>
      <c r="G7" s="253" t="s">
        <v>278</v>
      </c>
      <c r="H7" s="254" t="s">
        <v>198</v>
      </c>
      <c r="I7" s="255" t="s">
        <v>279</v>
      </c>
      <c r="J7" s="255" t="s">
        <v>280</v>
      </c>
      <c r="K7" s="256" t="s">
        <v>281</v>
      </c>
      <c r="L7" s="257" t="s">
        <v>277</v>
      </c>
      <c r="M7" s="253" t="s">
        <v>278</v>
      </c>
      <c r="N7" s="254" t="s">
        <v>198</v>
      </c>
      <c r="O7" s="255" t="s">
        <v>279</v>
      </c>
      <c r="P7" s="255" t="s">
        <v>280</v>
      </c>
      <c r="Q7" s="256" t="s">
        <v>281</v>
      </c>
      <c r="R7" s="257" t="s">
        <v>277</v>
      </c>
      <c r="S7" s="253" t="s">
        <v>278</v>
      </c>
      <c r="T7" s="254" t="s">
        <v>198</v>
      </c>
      <c r="U7" s="255" t="s">
        <v>279</v>
      </c>
      <c r="V7" s="255" t="s">
        <v>280</v>
      </c>
      <c r="W7" s="256" t="s">
        <v>281</v>
      </c>
      <c r="X7" s="9"/>
      <c r="Y7" s="9" t="s">
        <v>277</v>
      </c>
      <c r="Z7" s="9" t="s">
        <v>278</v>
      </c>
      <c r="AA7" s="9" t="s">
        <v>282</v>
      </c>
      <c r="AB7" s="9" t="s">
        <v>277</v>
      </c>
      <c r="AC7" s="9" t="s">
        <v>278</v>
      </c>
      <c r="AD7" s="9" t="s">
        <v>282</v>
      </c>
      <c r="AE7" s="35" t="s">
        <v>197</v>
      </c>
    </row>
    <row r="8" spans="2:36" ht="21.6" customHeight="1" x14ac:dyDescent="0.2">
      <c r="B8" s="36" t="s">
        <v>243</v>
      </c>
      <c r="C8" s="37"/>
      <c r="D8" s="258">
        <f>SUM(D10:D21)</f>
        <v>404</v>
      </c>
      <c r="E8" s="259">
        <f>SUM(E10:E21)</f>
        <v>303</v>
      </c>
      <c r="F8" s="260">
        <f t="shared" ref="F8:W8" si="0">F10+F12+F14+F16+F18+F20</f>
        <v>31031</v>
      </c>
      <c r="G8" s="261">
        <f t="shared" si="0"/>
        <v>8051</v>
      </c>
      <c r="H8" s="261">
        <f t="shared" si="0"/>
        <v>39082</v>
      </c>
      <c r="I8" s="262">
        <f t="shared" si="0"/>
        <v>111</v>
      </c>
      <c r="J8" s="262">
        <f t="shared" si="0"/>
        <v>20</v>
      </c>
      <c r="K8" s="263">
        <f t="shared" si="0"/>
        <v>131</v>
      </c>
      <c r="L8" s="264">
        <f>SUM(L10:L21)</f>
        <v>19757</v>
      </c>
      <c r="M8" s="265">
        <f t="shared" ref="M8" si="1">SUM(M10:M21)</f>
        <v>2841</v>
      </c>
      <c r="N8" s="261">
        <f>SUM(N10:N21)</f>
        <v>22598</v>
      </c>
      <c r="O8" s="262">
        <f t="shared" si="0"/>
        <v>7</v>
      </c>
      <c r="P8" s="262">
        <f t="shared" si="0"/>
        <v>3</v>
      </c>
      <c r="Q8" s="263">
        <f t="shared" si="0"/>
        <v>10</v>
      </c>
      <c r="R8" s="264">
        <f>SUM(R10:R21)</f>
        <v>11274</v>
      </c>
      <c r="S8" s="265">
        <f t="shared" ref="S8" si="2">SUM(S10:S21)</f>
        <v>5210</v>
      </c>
      <c r="T8" s="261">
        <f>SUM(T10:T21)</f>
        <v>16484</v>
      </c>
      <c r="U8" s="262">
        <f t="shared" si="0"/>
        <v>104</v>
      </c>
      <c r="V8" s="262">
        <f t="shared" si="0"/>
        <v>17</v>
      </c>
      <c r="W8" s="263">
        <f t="shared" si="0"/>
        <v>121</v>
      </c>
      <c r="X8" s="9"/>
      <c r="Y8" s="112">
        <f>L8+R8</f>
        <v>31031</v>
      </c>
      <c r="Z8" s="112">
        <f>M8+S8</f>
        <v>8051</v>
      </c>
      <c r="AA8" s="112">
        <f t="shared" ref="AA8" si="3">N8+T8</f>
        <v>39082</v>
      </c>
      <c r="AB8" s="112">
        <f>O8+U8</f>
        <v>111</v>
      </c>
      <c r="AC8" s="112">
        <f t="shared" ref="AC8:AD8" si="4">P8+V8</f>
        <v>20</v>
      </c>
      <c r="AD8" s="112">
        <f t="shared" si="4"/>
        <v>131</v>
      </c>
      <c r="AE8" s="317">
        <f>Y8-F8</f>
        <v>0</v>
      </c>
      <c r="AF8" s="317">
        <f t="shared" ref="AF8:AG8" si="5">Z8-G8</f>
        <v>0</v>
      </c>
      <c r="AG8" s="317">
        <f t="shared" si="5"/>
        <v>0</v>
      </c>
      <c r="AH8" s="317">
        <f>AB8-I8</f>
        <v>0</v>
      </c>
      <c r="AI8" s="317">
        <f t="shared" ref="AI8:AJ8" si="6">AC8-J8</f>
        <v>0</v>
      </c>
      <c r="AJ8" s="317">
        <f t="shared" si="6"/>
        <v>0</v>
      </c>
    </row>
    <row r="9" spans="2:36" ht="21.6" customHeight="1" thickBot="1" x14ac:dyDescent="0.25">
      <c r="B9" s="52"/>
      <c r="C9" s="53"/>
      <c r="D9" s="267"/>
      <c r="E9" s="268"/>
      <c r="F9" s="269"/>
      <c r="G9" s="270"/>
      <c r="H9" s="270"/>
      <c r="I9" s="275">
        <f>I8/F8</f>
        <v>3.5770680931971255E-3</v>
      </c>
      <c r="J9" s="275">
        <f>J8/G8</f>
        <v>2.4841634579555335E-3</v>
      </c>
      <c r="K9" s="276">
        <f>K8/H8</f>
        <v>3.3519267181822835E-3</v>
      </c>
      <c r="L9" s="273"/>
      <c r="M9" s="274"/>
      <c r="N9" s="270"/>
      <c r="O9" s="275">
        <f>O8/L8</f>
        <v>3.5430480336083413E-4</v>
      </c>
      <c r="P9" s="275">
        <f>P8/M8</f>
        <v>1.0559662090813093E-3</v>
      </c>
      <c r="Q9" s="276">
        <f>Q8/N8</f>
        <v>4.4251703690592088E-4</v>
      </c>
      <c r="R9" s="273"/>
      <c r="S9" s="274"/>
      <c r="T9" s="270"/>
      <c r="U9" s="275">
        <f>U8/R8</f>
        <v>9.2247649458932057E-3</v>
      </c>
      <c r="V9" s="275">
        <f>V8/S8</f>
        <v>3.2629558541266796E-3</v>
      </c>
      <c r="W9" s="276">
        <f>W8/T8</f>
        <v>7.3404513467604949E-3</v>
      </c>
      <c r="X9" s="9"/>
      <c r="AB9" s="51"/>
      <c r="AC9" s="51"/>
      <c r="AD9" s="51"/>
      <c r="AH9" s="317"/>
      <c r="AI9" s="317"/>
      <c r="AJ9" s="317"/>
    </row>
    <row r="10" spans="2:36" ht="21.6" customHeight="1" thickTop="1" x14ac:dyDescent="0.2">
      <c r="B10" s="59" t="s">
        <v>199</v>
      </c>
      <c r="C10" s="67" t="s">
        <v>244</v>
      </c>
      <c r="D10" s="308">
        <f>[1]表13!E15</f>
        <v>49</v>
      </c>
      <c r="E10" s="309">
        <f>[1]表13!R15</f>
        <v>20</v>
      </c>
      <c r="F10" s="280">
        <f t="shared" ref="F10:K10" si="7">L10+R10</f>
        <v>1007</v>
      </c>
      <c r="G10" s="281">
        <f t="shared" si="7"/>
        <v>45</v>
      </c>
      <c r="H10" s="281">
        <f t="shared" si="7"/>
        <v>1052</v>
      </c>
      <c r="I10" s="282">
        <f t="shared" si="7"/>
        <v>13</v>
      </c>
      <c r="J10" s="282">
        <f t="shared" si="7"/>
        <v>6</v>
      </c>
      <c r="K10" s="283">
        <f t="shared" si="7"/>
        <v>19</v>
      </c>
      <c r="L10" s="284">
        <f>[1]表2!I18</f>
        <v>835</v>
      </c>
      <c r="M10" s="285">
        <f>[1]表2!O18</f>
        <v>21</v>
      </c>
      <c r="N10" s="286">
        <f>L10+M10</f>
        <v>856</v>
      </c>
      <c r="O10" s="282">
        <v>4</v>
      </c>
      <c r="P10" s="282">
        <v>3</v>
      </c>
      <c r="Q10" s="283">
        <f>O10+P10</f>
        <v>7</v>
      </c>
      <c r="R10" s="284">
        <f>[1]表2!J18</f>
        <v>172</v>
      </c>
      <c r="S10" s="285">
        <f>[1]表2!P18</f>
        <v>24</v>
      </c>
      <c r="T10" s="286">
        <f>R10+S10</f>
        <v>196</v>
      </c>
      <c r="U10" s="282">
        <v>9</v>
      </c>
      <c r="V10" s="282">
        <v>3</v>
      </c>
      <c r="W10" s="283">
        <f>U10+V10</f>
        <v>12</v>
      </c>
      <c r="X10" s="9"/>
      <c r="Y10" s="112">
        <f t="shared" ref="Y10:AD10" si="8">L10+R10</f>
        <v>1007</v>
      </c>
      <c r="Z10" s="112">
        <f t="shared" si="8"/>
        <v>45</v>
      </c>
      <c r="AA10" s="112">
        <f t="shared" si="8"/>
        <v>1052</v>
      </c>
      <c r="AB10" s="112">
        <f t="shared" si="8"/>
        <v>13</v>
      </c>
      <c r="AC10" s="112">
        <f t="shared" si="8"/>
        <v>6</v>
      </c>
      <c r="AD10" s="112">
        <f t="shared" si="8"/>
        <v>19</v>
      </c>
      <c r="AE10" s="317">
        <f t="shared" ref="AE10:AJ10" si="9">Y10-F10</f>
        <v>0</v>
      </c>
      <c r="AF10" s="317">
        <f t="shared" si="9"/>
        <v>0</v>
      </c>
      <c r="AG10" s="317">
        <f t="shared" si="9"/>
        <v>0</v>
      </c>
      <c r="AH10" s="317">
        <f t="shared" si="9"/>
        <v>0</v>
      </c>
      <c r="AI10" s="317">
        <f t="shared" si="9"/>
        <v>0</v>
      </c>
      <c r="AJ10" s="317">
        <f t="shared" si="9"/>
        <v>0</v>
      </c>
    </row>
    <row r="11" spans="2:36" ht="21.6" customHeight="1" x14ac:dyDescent="0.2">
      <c r="B11" s="66"/>
      <c r="C11" s="67"/>
      <c r="D11" s="287"/>
      <c r="E11" s="288"/>
      <c r="F11" s="289"/>
      <c r="G11" s="290"/>
      <c r="H11" s="290"/>
      <c r="I11" s="296">
        <f>I10/F10</f>
        <v>1.2909632571996028E-2</v>
      </c>
      <c r="J11" s="296">
        <f>J10/G10</f>
        <v>0.13333333333333333</v>
      </c>
      <c r="K11" s="297">
        <f>K10/H10</f>
        <v>1.8060836501901139E-2</v>
      </c>
      <c r="L11" s="293"/>
      <c r="M11" s="294"/>
      <c r="N11" s="295"/>
      <c r="O11" s="296">
        <f>O10/L10</f>
        <v>4.7904191616766467E-3</v>
      </c>
      <c r="P11" s="296">
        <f>P10/M10</f>
        <v>0.14285714285714285</v>
      </c>
      <c r="Q11" s="297">
        <f>Q10/N10</f>
        <v>8.1775700934579431E-3</v>
      </c>
      <c r="R11" s="293"/>
      <c r="S11" s="294"/>
      <c r="T11" s="295"/>
      <c r="U11" s="296">
        <f>U10/R10</f>
        <v>5.232558139534884E-2</v>
      </c>
      <c r="V11" s="296">
        <f>V10/S10</f>
        <v>0.125</v>
      </c>
      <c r="W11" s="297">
        <f>W10/T10</f>
        <v>6.1224489795918366E-2</v>
      </c>
      <c r="X11" s="9"/>
      <c r="AB11" s="51"/>
      <c r="AC11" s="51"/>
      <c r="AD11" s="51"/>
      <c r="AH11" s="317"/>
      <c r="AI11" s="317"/>
      <c r="AJ11" s="317"/>
    </row>
    <row r="12" spans="2:36" ht="21.6" customHeight="1" x14ac:dyDescent="0.2">
      <c r="B12" s="66"/>
      <c r="C12" s="75" t="s">
        <v>245</v>
      </c>
      <c r="D12" s="310">
        <f>[1]表13!E18</f>
        <v>85</v>
      </c>
      <c r="E12" s="327">
        <f>[1]表13!R18</f>
        <v>64</v>
      </c>
      <c r="F12" s="260">
        <f t="shared" ref="F12:K12" si="10">L12+R12</f>
        <v>14482</v>
      </c>
      <c r="G12" s="261">
        <f t="shared" si="10"/>
        <v>2067</v>
      </c>
      <c r="H12" s="261">
        <f t="shared" si="10"/>
        <v>16549</v>
      </c>
      <c r="I12" s="262">
        <f t="shared" si="10"/>
        <v>18</v>
      </c>
      <c r="J12" s="262">
        <f t="shared" si="10"/>
        <v>2</v>
      </c>
      <c r="K12" s="263">
        <f t="shared" si="10"/>
        <v>20</v>
      </c>
      <c r="L12" s="300">
        <f>[1]表2!I21</f>
        <v>11291</v>
      </c>
      <c r="M12" s="301">
        <f>[1]表2!O21</f>
        <v>1092</v>
      </c>
      <c r="N12" s="295">
        <f>L12+M12</f>
        <v>12383</v>
      </c>
      <c r="O12" s="262">
        <v>3</v>
      </c>
      <c r="P12" s="262">
        <v>0</v>
      </c>
      <c r="Q12" s="263">
        <f t="shared" ref="Q12" si="11">O12+P12</f>
        <v>3</v>
      </c>
      <c r="R12" s="300">
        <f>[1]表2!J21</f>
        <v>3191</v>
      </c>
      <c r="S12" s="301">
        <f>[1]表2!P21</f>
        <v>975</v>
      </c>
      <c r="T12" s="295">
        <f>R12+S12</f>
        <v>4166</v>
      </c>
      <c r="U12" s="262">
        <v>15</v>
      </c>
      <c r="V12" s="262">
        <v>2</v>
      </c>
      <c r="W12" s="263">
        <f t="shared" ref="W12" si="12">U12+V12</f>
        <v>17</v>
      </c>
      <c r="X12" s="9"/>
      <c r="Y12" s="112">
        <f t="shared" ref="Y12:AD12" si="13">L12+R12</f>
        <v>14482</v>
      </c>
      <c r="Z12" s="112">
        <f t="shared" si="13"/>
        <v>2067</v>
      </c>
      <c r="AA12" s="112">
        <f t="shared" si="13"/>
        <v>16549</v>
      </c>
      <c r="AB12" s="112">
        <f t="shared" si="13"/>
        <v>18</v>
      </c>
      <c r="AC12" s="112">
        <f t="shared" si="13"/>
        <v>2</v>
      </c>
      <c r="AD12" s="112">
        <f t="shared" si="13"/>
        <v>20</v>
      </c>
      <c r="AE12" s="317">
        <f t="shared" ref="AE12:AJ12" si="14">Y12-F12</f>
        <v>0</v>
      </c>
      <c r="AF12" s="317">
        <f t="shared" si="14"/>
        <v>0</v>
      </c>
      <c r="AG12" s="317">
        <f t="shared" si="14"/>
        <v>0</v>
      </c>
      <c r="AH12" s="317">
        <f t="shared" si="14"/>
        <v>0</v>
      </c>
      <c r="AI12" s="317">
        <f t="shared" si="14"/>
        <v>0</v>
      </c>
      <c r="AJ12" s="317">
        <f t="shared" si="14"/>
        <v>0</v>
      </c>
    </row>
    <row r="13" spans="2:36" ht="21.6" customHeight="1" x14ac:dyDescent="0.2">
      <c r="B13" s="66"/>
      <c r="C13" s="67"/>
      <c r="D13" s="287"/>
      <c r="E13" s="288"/>
      <c r="F13" s="289"/>
      <c r="G13" s="290"/>
      <c r="H13" s="290"/>
      <c r="I13" s="296">
        <f t="shared" ref="I13:K13" si="15">I12/F12</f>
        <v>1.2429222483082447E-3</v>
      </c>
      <c r="J13" s="296">
        <f t="shared" si="15"/>
        <v>9.6758587324625057E-4</v>
      </c>
      <c r="K13" s="297">
        <f t="shared" si="15"/>
        <v>1.2085322375974378E-3</v>
      </c>
      <c r="L13" s="293"/>
      <c r="M13" s="294"/>
      <c r="N13" s="295"/>
      <c r="O13" s="296">
        <f t="shared" ref="O13:Q13" si="16">O12/L12</f>
        <v>2.6569834381365688E-4</v>
      </c>
      <c r="P13" s="296">
        <f t="shared" si="16"/>
        <v>0</v>
      </c>
      <c r="Q13" s="297">
        <f t="shared" si="16"/>
        <v>2.4226762496971655E-4</v>
      </c>
      <c r="R13" s="293"/>
      <c r="S13" s="294"/>
      <c r="T13" s="295"/>
      <c r="U13" s="296">
        <f t="shared" ref="U13:W13" si="17">U12/R12</f>
        <v>4.700720777185835E-3</v>
      </c>
      <c r="V13" s="296">
        <f t="shared" si="17"/>
        <v>2.0512820512820513E-3</v>
      </c>
      <c r="W13" s="297">
        <f t="shared" si="17"/>
        <v>4.0806529044647146E-3</v>
      </c>
      <c r="X13" s="9"/>
      <c r="AB13" s="51"/>
      <c r="AC13" s="51"/>
      <c r="AD13" s="51"/>
      <c r="AH13" s="317"/>
      <c r="AI13" s="317"/>
      <c r="AJ13" s="317"/>
    </row>
    <row r="14" spans="2:36" ht="21.6" customHeight="1" x14ac:dyDescent="0.2">
      <c r="B14" s="66"/>
      <c r="C14" s="75" t="s">
        <v>202</v>
      </c>
      <c r="D14" s="310">
        <f>[1]表13!E21</f>
        <v>25</v>
      </c>
      <c r="E14" s="327">
        <f>[1]表13!R21</f>
        <v>16</v>
      </c>
      <c r="F14" s="260">
        <f t="shared" ref="F14:K14" si="18">L14+R14</f>
        <v>2215</v>
      </c>
      <c r="G14" s="261">
        <f t="shared" si="18"/>
        <v>162</v>
      </c>
      <c r="H14" s="261">
        <f t="shared" si="18"/>
        <v>2377</v>
      </c>
      <c r="I14" s="262">
        <f t="shared" si="18"/>
        <v>1</v>
      </c>
      <c r="J14" s="262">
        <f t="shared" si="18"/>
        <v>1</v>
      </c>
      <c r="K14" s="263">
        <f t="shared" si="18"/>
        <v>2</v>
      </c>
      <c r="L14" s="300">
        <f>[1]表2!I24</f>
        <v>2038</v>
      </c>
      <c r="M14" s="301">
        <f>[1]表2!O24</f>
        <v>104</v>
      </c>
      <c r="N14" s="295">
        <f t="shared" ref="N14" si="19">L14+M14</f>
        <v>2142</v>
      </c>
      <c r="O14" s="262">
        <v>0</v>
      </c>
      <c r="P14" s="262">
        <v>0</v>
      </c>
      <c r="Q14" s="263">
        <f t="shared" ref="Q14" si="20">O14+P14</f>
        <v>0</v>
      </c>
      <c r="R14" s="300">
        <f>[1]表2!J24</f>
        <v>177</v>
      </c>
      <c r="S14" s="301">
        <f>[1]表2!P24</f>
        <v>58</v>
      </c>
      <c r="T14" s="295">
        <f t="shared" ref="T14" si="21">R14+S14</f>
        <v>235</v>
      </c>
      <c r="U14" s="262">
        <v>1</v>
      </c>
      <c r="V14" s="262">
        <v>1</v>
      </c>
      <c r="W14" s="263">
        <f t="shared" ref="W14" si="22">U14+V14</f>
        <v>2</v>
      </c>
      <c r="X14" s="9"/>
      <c r="Y14" s="112">
        <f t="shared" ref="Y14:AD14" si="23">L14+R14</f>
        <v>2215</v>
      </c>
      <c r="Z14" s="112">
        <f t="shared" si="23"/>
        <v>162</v>
      </c>
      <c r="AA14" s="112">
        <f t="shared" si="23"/>
        <v>2377</v>
      </c>
      <c r="AB14" s="112">
        <f t="shared" si="23"/>
        <v>1</v>
      </c>
      <c r="AC14" s="112">
        <f t="shared" si="23"/>
        <v>1</v>
      </c>
      <c r="AD14" s="112">
        <f t="shared" si="23"/>
        <v>2</v>
      </c>
      <c r="AE14" s="317">
        <f t="shared" ref="AE14:AJ14" si="24">Y14-F14</f>
        <v>0</v>
      </c>
      <c r="AF14" s="317">
        <f t="shared" si="24"/>
        <v>0</v>
      </c>
      <c r="AG14" s="317">
        <f t="shared" si="24"/>
        <v>0</v>
      </c>
      <c r="AH14" s="317">
        <f t="shared" si="24"/>
        <v>0</v>
      </c>
      <c r="AI14" s="317">
        <f t="shared" si="24"/>
        <v>0</v>
      </c>
      <c r="AJ14" s="317">
        <f t="shared" si="24"/>
        <v>0</v>
      </c>
    </row>
    <row r="15" spans="2:36" ht="21.6" customHeight="1" x14ac:dyDescent="0.2">
      <c r="B15" s="66"/>
      <c r="C15" s="69"/>
      <c r="D15" s="287"/>
      <c r="E15" s="288"/>
      <c r="F15" s="289"/>
      <c r="G15" s="290"/>
      <c r="H15" s="290"/>
      <c r="I15" s="296">
        <f t="shared" ref="I15:K15" si="25">I14/F14</f>
        <v>4.514672686230248E-4</v>
      </c>
      <c r="J15" s="296">
        <f t="shared" si="25"/>
        <v>6.1728395061728392E-3</v>
      </c>
      <c r="K15" s="297">
        <f t="shared" si="25"/>
        <v>8.4139671855279767E-4</v>
      </c>
      <c r="L15" s="293"/>
      <c r="M15" s="294"/>
      <c r="N15" s="295"/>
      <c r="O15" s="296">
        <f t="shared" ref="O15:Q15" si="26">O14/L14</f>
        <v>0</v>
      </c>
      <c r="P15" s="296">
        <f t="shared" si="26"/>
        <v>0</v>
      </c>
      <c r="Q15" s="297">
        <f t="shared" si="26"/>
        <v>0</v>
      </c>
      <c r="R15" s="293"/>
      <c r="S15" s="294"/>
      <c r="T15" s="295"/>
      <c r="U15" s="296">
        <f t="shared" ref="U15:W15" si="27">U14/R14</f>
        <v>5.6497175141242938E-3</v>
      </c>
      <c r="V15" s="296">
        <f t="shared" si="27"/>
        <v>1.7241379310344827E-2</v>
      </c>
      <c r="W15" s="297">
        <f t="shared" si="27"/>
        <v>8.5106382978723406E-3</v>
      </c>
      <c r="X15" s="9"/>
      <c r="AB15" s="51"/>
      <c r="AC15" s="51"/>
      <c r="AD15" s="51"/>
      <c r="AH15" s="317"/>
      <c r="AI15" s="317"/>
      <c r="AJ15" s="317"/>
    </row>
    <row r="16" spans="2:36" ht="21.6" customHeight="1" x14ac:dyDescent="0.2">
      <c r="B16" s="66"/>
      <c r="C16" s="75" t="s">
        <v>246</v>
      </c>
      <c r="D16" s="310">
        <f>[1]表13!E24</f>
        <v>75</v>
      </c>
      <c r="E16" s="327">
        <f>[1]表13!R24</f>
        <v>54</v>
      </c>
      <c r="F16" s="260">
        <f>L16+R16</f>
        <v>1558</v>
      </c>
      <c r="G16" s="261">
        <f t="shared" ref="G16:K16" si="28">M16+S16</f>
        <v>819</v>
      </c>
      <c r="H16" s="261">
        <f t="shared" si="28"/>
        <v>2377</v>
      </c>
      <c r="I16" s="262">
        <f t="shared" si="28"/>
        <v>1</v>
      </c>
      <c r="J16" s="262">
        <f t="shared" si="28"/>
        <v>1</v>
      </c>
      <c r="K16" s="263">
        <f t="shared" si="28"/>
        <v>2</v>
      </c>
      <c r="L16" s="300">
        <f>[1]表2!I27</f>
        <v>1030</v>
      </c>
      <c r="M16" s="301">
        <f>[1]表2!O27</f>
        <v>255</v>
      </c>
      <c r="N16" s="295">
        <f t="shared" ref="N16" si="29">L16+M16</f>
        <v>1285</v>
      </c>
      <c r="O16" s="262">
        <v>0</v>
      </c>
      <c r="P16" s="262">
        <v>0</v>
      </c>
      <c r="Q16" s="263">
        <f t="shared" ref="Q16" si="30">O16+P16</f>
        <v>0</v>
      </c>
      <c r="R16" s="300">
        <f>[1]表2!J27</f>
        <v>528</v>
      </c>
      <c r="S16" s="301">
        <f>[1]表2!P27</f>
        <v>564</v>
      </c>
      <c r="T16" s="295">
        <f t="shared" ref="T16" si="31">R16+S16</f>
        <v>1092</v>
      </c>
      <c r="U16" s="262">
        <v>1</v>
      </c>
      <c r="V16" s="262">
        <v>1</v>
      </c>
      <c r="W16" s="263">
        <f t="shared" ref="W16" si="32">U16+V16</f>
        <v>2</v>
      </c>
      <c r="X16" s="9"/>
      <c r="Y16" s="112">
        <f t="shared" ref="Y16:AD16" si="33">L16+R16</f>
        <v>1558</v>
      </c>
      <c r="Z16" s="112">
        <f t="shared" si="33"/>
        <v>819</v>
      </c>
      <c r="AA16" s="112">
        <f t="shared" si="33"/>
        <v>2377</v>
      </c>
      <c r="AB16" s="112">
        <f t="shared" si="33"/>
        <v>1</v>
      </c>
      <c r="AC16" s="112">
        <f t="shared" si="33"/>
        <v>1</v>
      </c>
      <c r="AD16" s="112">
        <f t="shared" si="33"/>
        <v>2</v>
      </c>
      <c r="AE16" s="317">
        <f t="shared" ref="AE16:AJ16" si="34">Y16-F16</f>
        <v>0</v>
      </c>
      <c r="AF16" s="317">
        <f t="shared" si="34"/>
        <v>0</v>
      </c>
      <c r="AG16" s="317">
        <f t="shared" si="34"/>
        <v>0</v>
      </c>
      <c r="AH16" s="317">
        <f t="shared" si="34"/>
        <v>0</v>
      </c>
      <c r="AI16" s="317">
        <f t="shared" si="34"/>
        <v>0</v>
      </c>
      <c r="AJ16" s="317">
        <f t="shared" si="34"/>
        <v>0</v>
      </c>
    </row>
    <row r="17" spans="2:36" ht="21.6" customHeight="1" x14ac:dyDescent="0.2">
      <c r="B17" s="66"/>
      <c r="C17" s="67"/>
      <c r="D17" s="287"/>
      <c r="E17" s="288"/>
      <c r="F17" s="289"/>
      <c r="G17" s="290"/>
      <c r="H17" s="290"/>
      <c r="I17" s="296">
        <f t="shared" ref="I17:K17" si="35">I16/F16</f>
        <v>6.4184852374839533E-4</v>
      </c>
      <c r="J17" s="296">
        <f t="shared" si="35"/>
        <v>1.221001221001221E-3</v>
      </c>
      <c r="K17" s="297">
        <f t="shared" si="35"/>
        <v>8.4139671855279767E-4</v>
      </c>
      <c r="L17" s="293"/>
      <c r="M17" s="294"/>
      <c r="N17" s="295"/>
      <c r="O17" s="296">
        <f t="shared" ref="O17:Q17" si="36">O16/L16</f>
        <v>0</v>
      </c>
      <c r="P17" s="296">
        <f t="shared" si="36"/>
        <v>0</v>
      </c>
      <c r="Q17" s="297">
        <f t="shared" si="36"/>
        <v>0</v>
      </c>
      <c r="R17" s="293"/>
      <c r="S17" s="294"/>
      <c r="T17" s="295"/>
      <c r="U17" s="296">
        <f t="shared" ref="U17:W17" si="37">U16/R16</f>
        <v>1.893939393939394E-3</v>
      </c>
      <c r="V17" s="296">
        <f t="shared" si="37"/>
        <v>1.7730496453900709E-3</v>
      </c>
      <c r="W17" s="297">
        <f t="shared" si="37"/>
        <v>1.8315018315018315E-3</v>
      </c>
      <c r="X17" s="9"/>
      <c r="AB17" s="51"/>
      <c r="AC17" s="51"/>
      <c r="AD17" s="51"/>
      <c r="AH17" s="317"/>
      <c r="AI17" s="317"/>
      <c r="AJ17" s="317"/>
    </row>
    <row r="18" spans="2:36" ht="21.6" customHeight="1" x14ac:dyDescent="0.2">
      <c r="B18" s="66"/>
      <c r="C18" s="75" t="s">
        <v>247</v>
      </c>
      <c r="D18" s="310">
        <f>[1]表13!E27</f>
        <v>8</v>
      </c>
      <c r="E18" s="327">
        <f>[1]表13!R27</f>
        <v>4</v>
      </c>
      <c r="F18" s="260">
        <f t="shared" ref="F18:K18" si="38">L18+R18</f>
        <v>1488</v>
      </c>
      <c r="G18" s="261">
        <f t="shared" si="38"/>
        <v>214</v>
      </c>
      <c r="H18" s="261">
        <f t="shared" si="38"/>
        <v>1702</v>
      </c>
      <c r="I18" s="262">
        <f t="shared" si="38"/>
        <v>46</v>
      </c>
      <c r="J18" s="262">
        <f t="shared" si="38"/>
        <v>1</v>
      </c>
      <c r="K18" s="263">
        <f t="shared" si="38"/>
        <v>47</v>
      </c>
      <c r="L18" s="300">
        <f>[1]表2!I30</f>
        <v>633</v>
      </c>
      <c r="M18" s="301">
        <f>[1]表2!O30</f>
        <v>6</v>
      </c>
      <c r="N18" s="295">
        <f t="shared" ref="N18" si="39">L18+M18</f>
        <v>639</v>
      </c>
      <c r="O18" s="262">
        <v>0</v>
      </c>
      <c r="P18" s="262">
        <v>0</v>
      </c>
      <c r="Q18" s="263">
        <f t="shared" ref="Q18" si="40">O18+P18</f>
        <v>0</v>
      </c>
      <c r="R18" s="300">
        <f>[1]表2!J30</f>
        <v>855</v>
      </c>
      <c r="S18" s="301">
        <f>[1]表2!P30</f>
        <v>208</v>
      </c>
      <c r="T18" s="295">
        <f t="shared" ref="T18" si="41">R18+S18</f>
        <v>1063</v>
      </c>
      <c r="U18" s="262">
        <v>46</v>
      </c>
      <c r="V18" s="262">
        <v>1</v>
      </c>
      <c r="W18" s="263">
        <f t="shared" ref="W18" si="42">U18+V18</f>
        <v>47</v>
      </c>
      <c r="X18" s="9"/>
      <c r="Y18" s="112">
        <f t="shared" ref="Y18:AD18" si="43">L18+R18</f>
        <v>1488</v>
      </c>
      <c r="Z18" s="112">
        <f t="shared" si="43"/>
        <v>214</v>
      </c>
      <c r="AA18" s="112">
        <f t="shared" si="43"/>
        <v>1702</v>
      </c>
      <c r="AB18" s="112">
        <f t="shared" si="43"/>
        <v>46</v>
      </c>
      <c r="AC18" s="112">
        <f t="shared" si="43"/>
        <v>1</v>
      </c>
      <c r="AD18" s="112">
        <f t="shared" si="43"/>
        <v>47</v>
      </c>
      <c r="AE18" s="317">
        <f t="shared" ref="AE18:AJ18" si="44">Y18-F18</f>
        <v>0</v>
      </c>
      <c r="AF18" s="317">
        <f t="shared" si="44"/>
        <v>0</v>
      </c>
      <c r="AG18" s="317">
        <f t="shared" si="44"/>
        <v>0</v>
      </c>
      <c r="AH18" s="317">
        <f t="shared" si="44"/>
        <v>0</v>
      </c>
      <c r="AI18" s="317">
        <f t="shared" si="44"/>
        <v>0</v>
      </c>
      <c r="AJ18" s="317">
        <f t="shared" si="44"/>
        <v>0</v>
      </c>
    </row>
    <row r="19" spans="2:36" ht="21.6" customHeight="1" x14ac:dyDescent="0.2">
      <c r="B19" s="66"/>
      <c r="C19" s="67"/>
      <c r="D19" s="287"/>
      <c r="E19" s="288"/>
      <c r="F19" s="289"/>
      <c r="G19" s="290"/>
      <c r="H19" s="290"/>
      <c r="I19" s="296">
        <f t="shared" ref="I19:K19" si="45">I18/F18</f>
        <v>3.0913978494623656E-2</v>
      </c>
      <c r="J19" s="296">
        <f t="shared" si="45"/>
        <v>4.6728971962616819E-3</v>
      </c>
      <c r="K19" s="297">
        <f t="shared" si="45"/>
        <v>2.7614571092831962E-2</v>
      </c>
      <c r="L19" s="293"/>
      <c r="M19" s="294"/>
      <c r="N19" s="295"/>
      <c r="O19" s="296">
        <f t="shared" ref="O19:Q19" si="46">O18/L18</f>
        <v>0</v>
      </c>
      <c r="P19" s="296">
        <f t="shared" si="46"/>
        <v>0</v>
      </c>
      <c r="Q19" s="297">
        <f t="shared" si="46"/>
        <v>0</v>
      </c>
      <c r="R19" s="293"/>
      <c r="S19" s="294"/>
      <c r="T19" s="295"/>
      <c r="U19" s="296">
        <f t="shared" ref="U19:W19" si="47">U18/R18</f>
        <v>5.3801169590643273E-2</v>
      </c>
      <c r="V19" s="296">
        <f t="shared" si="47"/>
        <v>4.807692307692308E-3</v>
      </c>
      <c r="W19" s="297">
        <f t="shared" si="47"/>
        <v>4.4214487300094071E-2</v>
      </c>
      <c r="X19" s="9"/>
      <c r="AB19" s="51"/>
      <c r="AC19" s="51"/>
      <c r="AD19" s="51"/>
      <c r="AH19" s="317"/>
      <c r="AI19" s="317"/>
      <c r="AJ19" s="317"/>
    </row>
    <row r="20" spans="2:36" ht="21.6" customHeight="1" x14ac:dyDescent="0.2">
      <c r="B20" s="66"/>
      <c r="C20" s="75" t="s">
        <v>248</v>
      </c>
      <c r="D20" s="310">
        <f>[1]表13!E30</f>
        <v>162</v>
      </c>
      <c r="E20" s="327">
        <f>[1]表13!R30</f>
        <v>145</v>
      </c>
      <c r="F20" s="260">
        <f t="shared" ref="F20:K20" si="48">L20+R20</f>
        <v>10281</v>
      </c>
      <c r="G20" s="261">
        <f t="shared" si="48"/>
        <v>4744</v>
      </c>
      <c r="H20" s="261">
        <f t="shared" si="48"/>
        <v>15025</v>
      </c>
      <c r="I20" s="262">
        <f t="shared" si="48"/>
        <v>32</v>
      </c>
      <c r="J20" s="262">
        <f t="shared" si="48"/>
        <v>9</v>
      </c>
      <c r="K20" s="263">
        <f t="shared" si="48"/>
        <v>41</v>
      </c>
      <c r="L20" s="300">
        <f>[1]表2!I33</f>
        <v>3930</v>
      </c>
      <c r="M20" s="301">
        <f>[1]表2!O33</f>
        <v>1363</v>
      </c>
      <c r="N20" s="295">
        <f t="shared" ref="N20" si="49">L20+M20</f>
        <v>5293</v>
      </c>
      <c r="O20" s="262">
        <v>0</v>
      </c>
      <c r="P20" s="262">
        <v>0</v>
      </c>
      <c r="Q20" s="263">
        <f t="shared" ref="Q20" si="50">O20+P20</f>
        <v>0</v>
      </c>
      <c r="R20" s="300">
        <f>[1]表2!J33</f>
        <v>6351</v>
      </c>
      <c r="S20" s="301">
        <f>[1]表2!P33</f>
        <v>3381</v>
      </c>
      <c r="T20" s="295">
        <f t="shared" ref="T20" si="51">R20+S20</f>
        <v>9732</v>
      </c>
      <c r="U20" s="262">
        <v>32</v>
      </c>
      <c r="V20" s="262">
        <v>9</v>
      </c>
      <c r="W20" s="263">
        <f t="shared" ref="W20" si="52">U20+V20</f>
        <v>41</v>
      </c>
      <c r="X20" s="9"/>
      <c r="Y20" s="112">
        <f t="shared" ref="Y20:AD20" si="53">L20+R20</f>
        <v>10281</v>
      </c>
      <c r="Z20" s="112">
        <f t="shared" si="53"/>
        <v>4744</v>
      </c>
      <c r="AA20" s="112">
        <f t="shared" si="53"/>
        <v>15025</v>
      </c>
      <c r="AB20" s="112">
        <f t="shared" si="53"/>
        <v>32</v>
      </c>
      <c r="AC20" s="112">
        <f t="shared" si="53"/>
        <v>9</v>
      </c>
      <c r="AD20" s="112">
        <f t="shared" si="53"/>
        <v>41</v>
      </c>
      <c r="AE20" s="317">
        <f t="shared" ref="AE20:AJ20" si="54">Y20-F20</f>
        <v>0</v>
      </c>
      <c r="AF20" s="317">
        <f t="shared" si="54"/>
        <v>0</v>
      </c>
      <c r="AG20" s="317">
        <f t="shared" si="54"/>
        <v>0</v>
      </c>
      <c r="AH20" s="317">
        <f t="shared" si="54"/>
        <v>0</v>
      </c>
      <c r="AI20" s="317">
        <f t="shared" si="54"/>
        <v>0</v>
      </c>
      <c r="AJ20" s="317">
        <f t="shared" si="54"/>
        <v>0</v>
      </c>
    </row>
    <row r="21" spans="2:36" ht="21.6" customHeight="1" thickBot="1" x14ac:dyDescent="0.25">
      <c r="B21" s="83"/>
      <c r="C21" s="84"/>
      <c r="D21" s="302"/>
      <c r="E21" s="303"/>
      <c r="F21" s="289"/>
      <c r="G21" s="290"/>
      <c r="H21" s="290"/>
      <c r="I21" s="296">
        <f t="shared" ref="I21:K21" si="55">I20/F20</f>
        <v>3.1125376908861008E-3</v>
      </c>
      <c r="J21" s="296">
        <f t="shared" si="55"/>
        <v>1.8971332209106238E-3</v>
      </c>
      <c r="K21" s="297">
        <f t="shared" si="55"/>
        <v>2.7287853577371048E-3</v>
      </c>
      <c r="L21" s="293"/>
      <c r="M21" s="294"/>
      <c r="N21" s="295"/>
      <c r="O21" s="296">
        <f t="shared" ref="O21:Q21" si="56">O20/L20</f>
        <v>0</v>
      </c>
      <c r="P21" s="296">
        <f t="shared" si="56"/>
        <v>0</v>
      </c>
      <c r="Q21" s="297">
        <f t="shared" si="56"/>
        <v>0</v>
      </c>
      <c r="R21" s="293"/>
      <c r="S21" s="294"/>
      <c r="T21" s="295"/>
      <c r="U21" s="296">
        <f t="shared" ref="U21:W21" si="57">U20/R20</f>
        <v>5.0385766021099039E-3</v>
      </c>
      <c r="V21" s="296">
        <f t="shared" si="57"/>
        <v>2.6619343389529724E-3</v>
      </c>
      <c r="W21" s="297">
        <f t="shared" si="57"/>
        <v>4.2129058775174678E-3</v>
      </c>
      <c r="X21" s="9"/>
      <c r="AB21" s="51"/>
      <c r="AC21" s="51"/>
      <c r="AD21" s="51"/>
      <c r="AH21" s="317"/>
      <c r="AI21" s="317"/>
      <c r="AJ21" s="317"/>
    </row>
    <row r="22" spans="2:36" ht="21.6" customHeight="1" thickTop="1" x14ac:dyDescent="0.2">
      <c r="B22" s="59" t="s">
        <v>283</v>
      </c>
      <c r="C22" s="67" t="s">
        <v>207</v>
      </c>
      <c r="D22" s="308">
        <f>[1]表13!E33</f>
        <v>92</v>
      </c>
      <c r="E22" s="309">
        <f>[1]表13!R33</f>
        <v>53</v>
      </c>
      <c r="F22" s="280">
        <f t="shared" ref="F22:K22" si="58">L22+R22</f>
        <v>448</v>
      </c>
      <c r="G22" s="281">
        <f t="shared" si="58"/>
        <v>204</v>
      </c>
      <c r="H22" s="281">
        <f t="shared" si="58"/>
        <v>652</v>
      </c>
      <c r="I22" s="304">
        <f t="shared" si="58"/>
        <v>1</v>
      </c>
      <c r="J22" s="304">
        <f t="shared" si="58"/>
        <v>1</v>
      </c>
      <c r="K22" s="305">
        <f t="shared" si="58"/>
        <v>2</v>
      </c>
      <c r="L22" s="284">
        <f>[1]表2!I36</f>
        <v>246</v>
      </c>
      <c r="M22" s="285">
        <f>[1]表2!O36</f>
        <v>61</v>
      </c>
      <c r="N22" s="281">
        <f>L22+M22</f>
        <v>307</v>
      </c>
      <c r="O22" s="304">
        <v>0</v>
      </c>
      <c r="P22" s="304">
        <v>0</v>
      </c>
      <c r="Q22" s="305">
        <f t="shared" ref="Q22" si="59">O22+P22</f>
        <v>0</v>
      </c>
      <c r="R22" s="284">
        <f>[1]表2!J36</f>
        <v>202</v>
      </c>
      <c r="S22" s="285">
        <f>[1]表2!P36</f>
        <v>143</v>
      </c>
      <c r="T22" s="281">
        <f>R22+S22</f>
        <v>345</v>
      </c>
      <c r="U22" s="304">
        <v>1</v>
      </c>
      <c r="V22" s="304">
        <v>1</v>
      </c>
      <c r="W22" s="305">
        <f t="shared" ref="W22" si="60">U22+V22</f>
        <v>2</v>
      </c>
      <c r="X22" s="9"/>
      <c r="Y22" s="112">
        <f t="shared" ref="Y22:AD22" si="61">L22+R22</f>
        <v>448</v>
      </c>
      <c r="Z22" s="112">
        <f t="shared" si="61"/>
        <v>204</v>
      </c>
      <c r="AA22" s="112">
        <f t="shared" si="61"/>
        <v>652</v>
      </c>
      <c r="AB22" s="112">
        <f t="shared" si="61"/>
        <v>1</v>
      </c>
      <c r="AC22" s="112">
        <f t="shared" si="61"/>
        <v>1</v>
      </c>
      <c r="AD22" s="112">
        <f t="shared" si="61"/>
        <v>2</v>
      </c>
      <c r="AE22" s="317">
        <f t="shared" ref="AE22:AJ22" si="62">Y22-F22</f>
        <v>0</v>
      </c>
      <c r="AF22" s="317">
        <f t="shared" si="62"/>
        <v>0</v>
      </c>
      <c r="AG22" s="317">
        <f t="shared" si="62"/>
        <v>0</v>
      </c>
      <c r="AH22" s="317">
        <f t="shared" si="62"/>
        <v>0</v>
      </c>
      <c r="AI22" s="317">
        <f t="shared" si="62"/>
        <v>0</v>
      </c>
      <c r="AJ22" s="317">
        <f t="shared" si="62"/>
        <v>0</v>
      </c>
    </row>
    <row r="23" spans="2:36" ht="21.6" customHeight="1" x14ac:dyDescent="0.2">
      <c r="B23" s="66"/>
      <c r="C23" s="67"/>
      <c r="D23" s="287"/>
      <c r="E23" s="288"/>
      <c r="F23" s="289"/>
      <c r="G23" s="290"/>
      <c r="H23" s="290"/>
      <c r="I23" s="296">
        <f t="shared" ref="I23:K23" si="63">I22/F22</f>
        <v>2.232142857142857E-3</v>
      </c>
      <c r="J23" s="296">
        <f t="shared" si="63"/>
        <v>4.9019607843137254E-3</v>
      </c>
      <c r="K23" s="297">
        <f t="shared" si="63"/>
        <v>3.0674846625766872E-3</v>
      </c>
      <c r="L23" s="293"/>
      <c r="M23" s="294"/>
      <c r="N23" s="290"/>
      <c r="O23" s="296">
        <f t="shared" ref="O23:Q23" si="64">O22/L22</f>
        <v>0</v>
      </c>
      <c r="P23" s="296">
        <f t="shared" si="64"/>
        <v>0</v>
      </c>
      <c r="Q23" s="297">
        <f t="shared" si="64"/>
        <v>0</v>
      </c>
      <c r="R23" s="293"/>
      <c r="S23" s="294"/>
      <c r="T23" s="290"/>
      <c r="U23" s="296">
        <f t="shared" ref="U23:W23" si="65">U22/R22</f>
        <v>4.9504950495049506E-3</v>
      </c>
      <c r="V23" s="296">
        <f t="shared" si="65"/>
        <v>6.993006993006993E-3</v>
      </c>
      <c r="W23" s="297">
        <f t="shared" si="65"/>
        <v>5.7971014492753624E-3</v>
      </c>
      <c r="X23" s="9"/>
      <c r="AB23" s="51"/>
      <c r="AC23" s="51"/>
      <c r="AD23" s="51"/>
      <c r="AH23" s="317"/>
      <c r="AI23" s="317"/>
      <c r="AJ23" s="317"/>
    </row>
    <row r="24" spans="2:36" ht="21.6" customHeight="1" x14ac:dyDescent="0.2">
      <c r="B24" s="66"/>
      <c r="C24" s="75" t="s">
        <v>208</v>
      </c>
      <c r="D24" s="310">
        <f>[1]表13!E36</f>
        <v>163</v>
      </c>
      <c r="E24" s="327">
        <f>[1]表13!R36</f>
        <v>119</v>
      </c>
      <c r="F24" s="260">
        <f t="shared" ref="F24:K24" si="66">L24+R24</f>
        <v>1888</v>
      </c>
      <c r="G24" s="261">
        <f t="shared" si="66"/>
        <v>755</v>
      </c>
      <c r="H24" s="261">
        <f t="shared" si="66"/>
        <v>2643</v>
      </c>
      <c r="I24" s="262">
        <f t="shared" si="66"/>
        <v>13</v>
      </c>
      <c r="J24" s="262">
        <f t="shared" si="66"/>
        <v>8</v>
      </c>
      <c r="K24" s="263">
        <f t="shared" si="66"/>
        <v>21</v>
      </c>
      <c r="L24" s="300">
        <f>[1]表2!I39</f>
        <v>1253</v>
      </c>
      <c r="M24" s="301">
        <f>[1]表2!O39</f>
        <v>227</v>
      </c>
      <c r="N24" s="261">
        <f>L24+M24</f>
        <v>1480</v>
      </c>
      <c r="O24" s="262">
        <v>4</v>
      </c>
      <c r="P24" s="262">
        <v>3</v>
      </c>
      <c r="Q24" s="263">
        <f t="shared" ref="Q24" si="67">O24+P24</f>
        <v>7</v>
      </c>
      <c r="R24" s="300">
        <f>[1]表2!J39</f>
        <v>635</v>
      </c>
      <c r="S24" s="301">
        <f>[1]表2!P39</f>
        <v>528</v>
      </c>
      <c r="T24" s="261">
        <f>R24+S24</f>
        <v>1163</v>
      </c>
      <c r="U24" s="262">
        <v>9</v>
      </c>
      <c r="V24" s="262">
        <v>5</v>
      </c>
      <c r="W24" s="263">
        <f t="shared" ref="W24" si="68">U24+V24</f>
        <v>14</v>
      </c>
      <c r="X24" s="9"/>
      <c r="Y24" s="112">
        <f t="shared" ref="Y24:AD24" si="69">L24+R24</f>
        <v>1888</v>
      </c>
      <c r="Z24" s="112">
        <f t="shared" si="69"/>
        <v>755</v>
      </c>
      <c r="AA24" s="112">
        <f t="shared" si="69"/>
        <v>2643</v>
      </c>
      <c r="AB24" s="112">
        <f t="shared" si="69"/>
        <v>13</v>
      </c>
      <c r="AC24" s="112">
        <f t="shared" si="69"/>
        <v>8</v>
      </c>
      <c r="AD24" s="112">
        <f t="shared" si="69"/>
        <v>21</v>
      </c>
      <c r="AE24" s="317">
        <f t="shared" ref="AE24:AJ24" si="70">Y24-F24</f>
        <v>0</v>
      </c>
      <c r="AF24" s="317">
        <f t="shared" si="70"/>
        <v>0</v>
      </c>
      <c r="AG24" s="317">
        <f t="shared" si="70"/>
        <v>0</v>
      </c>
      <c r="AH24" s="317">
        <f t="shared" si="70"/>
        <v>0</v>
      </c>
      <c r="AI24" s="317">
        <f t="shared" si="70"/>
        <v>0</v>
      </c>
      <c r="AJ24" s="317">
        <f t="shared" si="70"/>
        <v>0</v>
      </c>
    </row>
    <row r="25" spans="2:36" ht="21.6" customHeight="1" x14ac:dyDescent="0.2">
      <c r="B25" s="66"/>
      <c r="C25" s="67"/>
      <c r="D25" s="287"/>
      <c r="E25" s="288"/>
      <c r="F25" s="289"/>
      <c r="G25" s="290"/>
      <c r="H25" s="290"/>
      <c r="I25" s="296">
        <f t="shared" ref="I25:K25" si="71">I24/F24</f>
        <v>6.8855932203389829E-3</v>
      </c>
      <c r="J25" s="296">
        <f t="shared" si="71"/>
        <v>1.0596026490066225E-2</v>
      </c>
      <c r="K25" s="297">
        <f t="shared" si="71"/>
        <v>7.9455164585698068E-3</v>
      </c>
      <c r="L25" s="293"/>
      <c r="M25" s="294"/>
      <c r="N25" s="290"/>
      <c r="O25" s="296">
        <f t="shared" ref="O25:Q25" si="72">O24/L24</f>
        <v>3.1923383878691143E-3</v>
      </c>
      <c r="P25" s="296">
        <f t="shared" si="72"/>
        <v>1.3215859030837005E-2</v>
      </c>
      <c r="Q25" s="297">
        <f t="shared" si="72"/>
        <v>4.72972972972973E-3</v>
      </c>
      <c r="R25" s="293"/>
      <c r="S25" s="294"/>
      <c r="T25" s="290"/>
      <c r="U25" s="296">
        <f t="shared" ref="U25:W25" si="73">U24/R24</f>
        <v>1.4173228346456693E-2</v>
      </c>
      <c r="V25" s="296">
        <f t="shared" si="73"/>
        <v>9.46969696969697E-3</v>
      </c>
      <c r="W25" s="297">
        <f t="shared" si="73"/>
        <v>1.2037833190025795E-2</v>
      </c>
      <c r="X25" s="9"/>
      <c r="AB25" s="51"/>
      <c r="AC25" s="51"/>
      <c r="AD25" s="51"/>
      <c r="AH25" s="317"/>
      <c r="AI25" s="317"/>
      <c r="AJ25" s="317"/>
    </row>
    <row r="26" spans="2:36" ht="21.6" customHeight="1" x14ac:dyDescent="0.2">
      <c r="B26" s="66"/>
      <c r="C26" s="75" t="s">
        <v>209</v>
      </c>
      <c r="D26" s="310">
        <f>[1]表13!E39</f>
        <v>48</v>
      </c>
      <c r="E26" s="327">
        <f>[1]表13!R39</f>
        <v>42</v>
      </c>
      <c r="F26" s="260">
        <f t="shared" ref="F26:K26" si="74">L26+R26</f>
        <v>1180</v>
      </c>
      <c r="G26" s="261">
        <f t="shared" si="74"/>
        <v>643</v>
      </c>
      <c r="H26" s="261">
        <f t="shared" si="74"/>
        <v>1823</v>
      </c>
      <c r="I26" s="262">
        <f t="shared" si="74"/>
        <v>4</v>
      </c>
      <c r="J26" s="262">
        <f t="shared" si="74"/>
        <v>2</v>
      </c>
      <c r="K26" s="263">
        <f t="shared" si="74"/>
        <v>6</v>
      </c>
      <c r="L26" s="300">
        <f>[1]表2!I42</f>
        <v>620</v>
      </c>
      <c r="M26" s="301">
        <f>[1]表2!O42</f>
        <v>242</v>
      </c>
      <c r="N26" s="261">
        <f t="shared" ref="N26" si="75">L26+M26</f>
        <v>862</v>
      </c>
      <c r="O26" s="262">
        <v>0</v>
      </c>
      <c r="P26" s="262">
        <v>0</v>
      </c>
      <c r="Q26" s="263">
        <f t="shared" ref="Q26" si="76">O26+P26</f>
        <v>0</v>
      </c>
      <c r="R26" s="300">
        <f>[1]表2!J42</f>
        <v>560</v>
      </c>
      <c r="S26" s="301">
        <f>[1]表2!P42</f>
        <v>401</v>
      </c>
      <c r="T26" s="261">
        <f t="shared" ref="T26" si="77">R26+S26</f>
        <v>961</v>
      </c>
      <c r="U26" s="262">
        <v>4</v>
      </c>
      <c r="V26" s="262">
        <v>2</v>
      </c>
      <c r="W26" s="263">
        <f t="shared" ref="W26" si="78">U26+V26</f>
        <v>6</v>
      </c>
      <c r="X26" s="9"/>
      <c r="Y26" s="112">
        <f t="shared" ref="Y26:AD26" si="79">L26+R26</f>
        <v>1180</v>
      </c>
      <c r="Z26" s="112">
        <f t="shared" si="79"/>
        <v>643</v>
      </c>
      <c r="AA26" s="112">
        <f t="shared" si="79"/>
        <v>1823</v>
      </c>
      <c r="AB26" s="112">
        <f t="shared" si="79"/>
        <v>4</v>
      </c>
      <c r="AC26" s="112">
        <f t="shared" si="79"/>
        <v>2</v>
      </c>
      <c r="AD26" s="112">
        <f t="shared" si="79"/>
        <v>6</v>
      </c>
      <c r="AE26" s="317">
        <f t="shared" ref="AE26:AJ26" si="80">Y26-F26</f>
        <v>0</v>
      </c>
      <c r="AF26" s="317">
        <f t="shared" si="80"/>
        <v>0</v>
      </c>
      <c r="AG26" s="317">
        <f t="shared" si="80"/>
        <v>0</v>
      </c>
      <c r="AH26" s="317">
        <f t="shared" si="80"/>
        <v>0</v>
      </c>
      <c r="AI26" s="317">
        <f t="shared" si="80"/>
        <v>0</v>
      </c>
      <c r="AJ26" s="317">
        <f t="shared" si="80"/>
        <v>0</v>
      </c>
    </row>
    <row r="27" spans="2:36" ht="21.6" customHeight="1" x14ac:dyDescent="0.2">
      <c r="B27" s="66"/>
      <c r="C27" s="67"/>
      <c r="D27" s="287"/>
      <c r="E27" s="288"/>
      <c r="F27" s="289"/>
      <c r="G27" s="290"/>
      <c r="H27" s="290"/>
      <c r="I27" s="296">
        <f t="shared" ref="I27:K27" si="81">I26/F26</f>
        <v>3.3898305084745762E-3</v>
      </c>
      <c r="J27" s="296">
        <f t="shared" si="81"/>
        <v>3.1104199066874028E-3</v>
      </c>
      <c r="K27" s="297">
        <f t="shared" si="81"/>
        <v>3.2912781130005485E-3</v>
      </c>
      <c r="L27" s="293"/>
      <c r="M27" s="294"/>
      <c r="N27" s="290"/>
      <c r="O27" s="296">
        <f t="shared" ref="O27:Q27" si="82">O26/L26</f>
        <v>0</v>
      </c>
      <c r="P27" s="296">
        <f t="shared" si="82"/>
        <v>0</v>
      </c>
      <c r="Q27" s="297">
        <f t="shared" si="82"/>
        <v>0</v>
      </c>
      <c r="R27" s="293"/>
      <c r="S27" s="294"/>
      <c r="T27" s="290"/>
      <c r="U27" s="296">
        <f t="shared" ref="U27:W27" si="83">U26/R26</f>
        <v>7.1428571428571426E-3</v>
      </c>
      <c r="V27" s="296">
        <f t="shared" si="83"/>
        <v>4.9875311720698253E-3</v>
      </c>
      <c r="W27" s="297">
        <f t="shared" si="83"/>
        <v>6.2434963579604576E-3</v>
      </c>
      <c r="X27" s="9"/>
      <c r="AB27" s="51"/>
      <c r="AC27" s="51"/>
      <c r="AD27" s="51"/>
      <c r="AH27" s="317"/>
      <c r="AI27" s="317"/>
      <c r="AJ27" s="317"/>
    </row>
    <row r="28" spans="2:36" ht="21.6" customHeight="1" x14ac:dyDescent="0.2">
      <c r="B28" s="66"/>
      <c r="C28" s="75" t="s">
        <v>210</v>
      </c>
      <c r="D28" s="310">
        <f>[1]表13!E42</f>
        <v>38</v>
      </c>
      <c r="E28" s="327">
        <f>[1]表13!R42</f>
        <v>36</v>
      </c>
      <c r="F28" s="260">
        <f t="shared" ref="F28:K28" si="84">L28+R28</f>
        <v>1731</v>
      </c>
      <c r="G28" s="261">
        <f t="shared" si="84"/>
        <v>881</v>
      </c>
      <c r="H28" s="261">
        <f t="shared" si="84"/>
        <v>2612</v>
      </c>
      <c r="I28" s="262">
        <f t="shared" si="84"/>
        <v>5</v>
      </c>
      <c r="J28" s="262">
        <f t="shared" si="84"/>
        <v>1</v>
      </c>
      <c r="K28" s="263">
        <f t="shared" si="84"/>
        <v>6</v>
      </c>
      <c r="L28" s="300">
        <f>[1]表2!I45</f>
        <v>969</v>
      </c>
      <c r="M28" s="301">
        <f>[1]表2!O45</f>
        <v>379</v>
      </c>
      <c r="N28" s="261">
        <f t="shared" ref="N28" si="85">L28+M28</f>
        <v>1348</v>
      </c>
      <c r="O28" s="262">
        <v>0</v>
      </c>
      <c r="P28" s="262">
        <v>0</v>
      </c>
      <c r="Q28" s="263">
        <f t="shared" ref="Q28" si="86">O28+P28</f>
        <v>0</v>
      </c>
      <c r="R28" s="300">
        <f>[1]表2!J45</f>
        <v>762</v>
      </c>
      <c r="S28" s="301">
        <f>[1]表2!P45</f>
        <v>502</v>
      </c>
      <c r="T28" s="261">
        <f t="shared" ref="T28" si="87">R28+S28</f>
        <v>1264</v>
      </c>
      <c r="U28" s="262">
        <v>5</v>
      </c>
      <c r="V28" s="262">
        <v>1</v>
      </c>
      <c r="W28" s="263">
        <f t="shared" ref="W28" si="88">U28+V28</f>
        <v>6</v>
      </c>
      <c r="X28" s="9"/>
      <c r="Y28" s="112">
        <f t="shared" ref="Y28:AD28" si="89">L28+R28</f>
        <v>1731</v>
      </c>
      <c r="Z28" s="112">
        <f t="shared" si="89"/>
        <v>881</v>
      </c>
      <c r="AA28" s="112">
        <f t="shared" si="89"/>
        <v>2612</v>
      </c>
      <c r="AB28" s="112">
        <f t="shared" si="89"/>
        <v>5</v>
      </c>
      <c r="AC28" s="112">
        <f t="shared" si="89"/>
        <v>1</v>
      </c>
      <c r="AD28" s="112">
        <f t="shared" si="89"/>
        <v>6</v>
      </c>
      <c r="AE28" s="317">
        <f t="shared" ref="AE28:AJ28" si="90">Y28-F28</f>
        <v>0</v>
      </c>
      <c r="AF28" s="317">
        <f t="shared" si="90"/>
        <v>0</v>
      </c>
      <c r="AG28" s="317">
        <f t="shared" si="90"/>
        <v>0</v>
      </c>
      <c r="AH28" s="317">
        <f t="shared" si="90"/>
        <v>0</v>
      </c>
      <c r="AI28" s="317">
        <f t="shared" si="90"/>
        <v>0</v>
      </c>
      <c r="AJ28" s="317">
        <f t="shared" si="90"/>
        <v>0</v>
      </c>
    </row>
    <row r="29" spans="2:36" ht="21.6" customHeight="1" x14ac:dyDescent="0.2">
      <c r="B29" s="66"/>
      <c r="C29" s="67"/>
      <c r="D29" s="287"/>
      <c r="E29" s="288"/>
      <c r="F29" s="289"/>
      <c r="G29" s="290"/>
      <c r="H29" s="290"/>
      <c r="I29" s="296">
        <f t="shared" ref="I29:K29" si="91">I28/F28</f>
        <v>2.8885037550548816E-3</v>
      </c>
      <c r="J29" s="296">
        <f t="shared" si="91"/>
        <v>1.1350737797956867E-3</v>
      </c>
      <c r="K29" s="297">
        <f t="shared" si="91"/>
        <v>2.2970903522205209E-3</v>
      </c>
      <c r="L29" s="293"/>
      <c r="M29" s="294"/>
      <c r="N29" s="290"/>
      <c r="O29" s="296">
        <f t="shared" ref="O29:Q29" si="92">O28/L28</f>
        <v>0</v>
      </c>
      <c r="P29" s="296">
        <f t="shared" si="92"/>
        <v>0</v>
      </c>
      <c r="Q29" s="297">
        <f t="shared" si="92"/>
        <v>0</v>
      </c>
      <c r="R29" s="293"/>
      <c r="S29" s="294"/>
      <c r="T29" s="290"/>
      <c r="U29" s="296">
        <f t="shared" ref="U29:W29" si="93">U28/R28</f>
        <v>6.5616797900262466E-3</v>
      </c>
      <c r="V29" s="296">
        <f t="shared" si="93"/>
        <v>1.9920318725099601E-3</v>
      </c>
      <c r="W29" s="297">
        <f t="shared" si="93"/>
        <v>4.7468354430379748E-3</v>
      </c>
      <c r="X29" s="9"/>
      <c r="AB29" s="51"/>
      <c r="AC29" s="51"/>
      <c r="AD29" s="51"/>
      <c r="AH29" s="317"/>
      <c r="AI29" s="317"/>
      <c r="AJ29" s="317"/>
    </row>
    <row r="30" spans="2:36" ht="21.6" customHeight="1" x14ac:dyDescent="0.2">
      <c r="B30" s="66"/>
      <c r="C30" s="75" t="s">
        <v>211</v>
      </c>
      <c r="D30" s="310">
        <f>[1]表13!E45</f>
        <v>33</v>
      </c>
      <c r="E30" s="327">
        <f>[1]表13!R45</f>
        <v>26</v>
      </c>
      <c r="F30" s="260">
        <f t="shared" ref="F30:K30" si="94">L30+R30</f>
        <v>3467</v>
      </c>
      <c r="G30" s="261">
        <f t="shared" si="94"/>
        <v>990</v>
      </c>
      <c r="H30" s="261">
        <f t="shared" si="94"/>
        <v>4457</v>
      </c>
      <c r="I30" s="262">
        <f t="shared" si="94"/>
        <v>2</v>
      </c>
      <c r="J30" s="262">
        <f t="shared" si="94"/>
        <v>0</v>
      </c>
      <c r="K30" s="263">
        <f t="shared" si="94"/>
        <v>2</v>
      </c>
      <c r="L30" s="300">
        <f>[1]表2!I48</f>
        <v>1998</v>
      </c>
      <c r="M30" s="301">
        <f>[1]表2!O48</f>
        <v>260</v>
      </c>
      <c r="N30" s="261">
        <f t="shared" ref="N30" si="95">L30+M30</f>
        <v>2258</v>
      </c>
      <c r="O30" s="262">
        <v>0</v>
      </c>
      <c r="P30" s="262">
        <v>0</v>
      </c>
      <c r="Q30" s="263">
        <f t="shared" ref="Q30" si="96">O30+P30</f>
        <v>0</v>
      </c>
      <c r="R30" s="300">
        <f>[1]表2!J48</f>
        <v>1469</v>
      </c>
      <c r="S30" s="301">
        <f>[1]表2!P48</f>
        <v>730</v>
      </c>
      <c r="T30" s="261">
        <f t="shared" ref="T30" si="97">R30+S30</f>
        <v>2199</v>
      </c>
      <c r="U30" s="262">
        <v>2</v>
      </c>
      <c r="V30" s="262">
        <v>0</v>
      </c>
      <c r="W30" s="263">
        <f t="shared" ref="W30" si="98">U30+V30</f>
        <v>2</v>
      </c>
      <c r="X30" s="9"/>
      <c r="Y30" s="112">
        <f t="shared" ref="Y30:AD30" si="99">L30+R30</f>
        <v>3467</v>
      </c>
      <c r="Z30" s="112">
        <f t="shared" si="99"/>
        <v>990</v>
      </c>
      <c r="AA30" s="112">
        <f t="shared" si="99"/>
        <v>4457</v>
      </c>
      <c r="AB30" s="112">
        <f t="shared" si="99"/>
        <v>2</v>
      </c>
      <c r="AC30" s="112">
        <f t="shared" si="99"/>
        <v>0</v>
      </c>
      <c r="AD30" s="112">
        <f t="shared" si="99"/>
        <v>2</v>
      </c>
      <c r="AE30" s="317">
        <f t="shared" ref="AE30:AJ30" si="100">Y30-F30</f>
        <v>0</v>
      </c>
      <c r="AF30" s="317">
        <f t="shared" si="100"/>
        <v>0</v>
      </c>
      <c r="AG30" s="317">
        <f t="shared" si="100"/>
        <v>0</v>
      </c>
      <c r="AH30" s="317">
        <f t="shared" si="100"/>
        <v>0</v>
      </c>
      <c r="AI30" s="317">
        <f t="shared" si="100"/>
        <v>0</v>
      </c>
      <c r="AJ30" s="317">
        <f t="shared" si="100"/>
        <v>0</v>
      </c>
    </row>
    <row r="31" spans="2:36" ht="21.6" customHeight="1" x14ac:dyDescent="0.2">
      <c r="B31" s="66"/>
      <c r="C31" s="69"/>
      <c r="D31" s="287"/>
      <c r="E31" s="288"/>
      <c r="F31" s="289"/>
      <c r="G31" s="290"/>
      <c r="H31" s="290"/>
      <c r="I31" s="296">
        <f t="shared" ref="I31:K31" si="101">I30/F30</f>
        <v>5.7686760888376112E-4</v>
      </c>
      <c r="J31" s="296">
        <f t="shared" si="101"/>
        <v>0</v>
      </c>
      <c r="K31" s="297">
        <f t="shared" si="101"/>
        <v>4.4873233116446041E-4</v>
      </c>
      <c r="L31" s="293"/>
      <c r="M31" s="294"/>
      <c r="N31" s="290"/>
      <c r="O31" s="296">
        <f t="shared" ref="O31:Q31" si="102">O30/L30</f>
        <v>0</v>
      </c>
      <c r="P31" s="296">
        <f t="shared" si="102"/>
        <v>0</v>
      </c>
      <c r="Q31" s="297">
        <f t="shared" si="102"/>
        <v>0</v>
      </c>
      <c r="R31" s="293"/>
      <c r="S31" s="294"/>
      <c r="T31" s="290"/>
      <c r="U31" s="296">
        <f t="shared" ref="U31:W31" si="103">U30/R30</f>
        <v>1.3614703880190605E-3</v>
      </c>
      <c r="V31" s="296">
        <f t="shared" si="103"/>
        <v>0</v>
      </c>
      <c r="W31" s="297">
        <f t="shared" si="103"/>
        <v>9.0950432014552066E-4</v>
      </c>
      <c r="X31" s="9"/>
      <c r="AB31" s="51"/>
      <c r="AC31" s="51"/>
      <c r="AD31" s="51"/>
      <c r="AH31" s="317"/>
      <c r="AI31" s="317"/>
      <c r="AJ31" s="317"/>
    </row>
    <row r="32" spans="2:36" ht="21.6" customHeight="1" x14ac:dyDescent="0.2">
      <c r="B32" s="66"/>
      <c r="C32" s="67" t="s">
        <v>212</v>
      </c>
      <c r="D32" s="310">
        <f>[1]表13!E48</f>
        <v>30</v>
      </c>
      <c r="E32" s="327">
        <f>[1]表13!R48</f>
        <v>27</v>
      </c>
      <c r="F32" s="260">
        <f t="shared" ref="F32:K32" si="104">L32+R32</f>
        <v>22317</v>
      </c>
      <c r="G32" s="261">
        <f t="shared" si="104"/>
        <v>4578</v>
      </c>
      <c r="H32" s="261">
        <f t="shared" si="104"/>
        <v>26895</v>
      </c>
      <c r="I32" s="262">
        <f t="shared" si="104"/>
        <v>86</v>
      </c>
      <c r="J32" s="262">
        <f t="shared" si="104"/>
        <v>8</v>
      </c>
      <c r="K32" s="263">
        <f t="shared" si="104"/>
        <v>94</v>
      </c>
      <c r="L32" s="300">
        <f>[1]表2!I51</f>
        <v>14671</v>
      </c>
      <c r="M32" s="301">
        <f>[1]表2!O51</f>
        <v>1672</v>
      </c>
      <c r="N32" s="261">
        <f>L32+M32</f>
        <v>16343</v>
      </c>
      <c r="O32" s="262">
        <v>3</v>
      </c>
      <c r="P32" s="262">
        <v>0</v>
      </c>
      <c r="Q32" s="263">
        <f t="shared" ref="Q32" si="105">O32+P32</f>
        <v>3</v>
      </c>
      <c r="R32" s="300">
        <f>[1]表2!J51</f>
        <v>7646</v>
      </c>
      <c r="S32" s="301">
        <f>[1]表2!P51</f>
        <v>2906</v>
      </c>
      <c r="T32" s="261">
        <f>R32+S32</f>
        <v>10552</v>
      </c>
      <c r="U32" s="262">
        <v>83</v>
      </c>
      <c r="V32" s="262">
        <v>8</v>
      </c>
      <c r="W32" s="263">
        <f t="shared" ref="W32" si="106">U32+V32</f>
        <v>91</v>
      </c>
      <c r="X32" s="9"/>
      <c r="Y32" s="112">
        <f t="shared" ref="Y32:AD32" si="107">L32+R32</f>
        <v>22317</v>
      </c>
      <c r="Z32" s="112">
        <f t="shared" si="107"/>
        <v>4578</v>
      </c>
      <c r="AA32" s="112">
        <f t="shared" si="107"/>
        <v>26895</v>
      </c>
      <c r="AB32" s="112">
        <f t="shared" si="107"/>
        <v>86</v>
      </c>
      <c r="AC32" s="112">
        <f t="shared" si="107"/>
        <v>8</v>
      </c>
      <c r="AD32" s="112">
        <f t="shared" si="107"/>
        <v>94</v>
      </c>
      <c r="AE32" s="317">
        <f t="shared" ref="AE32:AJ32" si="108">Y32-F32</f>
        <v>0</v>
      </c>
      <c r="AF32" s="317">
        <f t="shared" si="108"/>
        <v>0</v>
      </c>
      <c r="AG32" s="317">
        <f t="shared" si="108"/>
        <v>0</v>
      </c>
      <c r="AH32" s="317">
        <f t="shared" si="108"/>
        <v>0</v>
      </c>
      <c r="AI32" s="317">
        <f t="shared" si="108"/>
        <v>0</v>
      </c>
      <c r="AJ32" s="317">
        <f t="shared" si="108"/>
        <v>0</v>
      </c>
    </row>
    <row r="33" spans="2:36" ht="21.6" customHeight="1" thickBot="1" x14ac:dyDescent="0.25">
      <c r="B33" s="66"/>
      <c r="C33" s="84"/>
      <c r="D33" s="302"/>
      <c r="E33" s="303"/>
      <c r="F33" s="269"/>
      <c r="G33" s="270"/>
      <c r="H33" s="270"/>
      <c r="I33" s="275">
        <f t="shared" ref="I33:K33" si="109">I32/F32</f>
        <v>3.8535645472061657E-3</v>
      </c>
      <c r="J33" s="275">
        <f t="shared" si="109"/>
        <v>1.7474879860200961E-3</v>
      </c>
      <c r="K33" s="276">
        <f t="shared" si="109"/>
        <v>3.4950734337237405E-3</v>
      </c>
      <c r="L33" s="306"/>
      <c r="M33" s="307"/>
      <c r="N33" s="270"/>
      <c r="O33" s="275">
        <f t="shared" ref="O33:Q33" si="110">O32/L32</f>
        <v>2.0448503851134891E-4</v>
      </c>
      <c r="P33" s="275">
        <f t="shared" si="110"/>
        <v>0</v>
      </c>
      <c r="Q33" s="276">
        <f t="shared" si="110"/>
        <v>1.8356482897876768E-4</v>
      </c>
      <c r="R33" s="306"/>
      <c r="S33" s="307"/>
      <c r="T33" s="270"/>
      <c r="U33" s="275">
        <f t="shared" ref="U33:W33" si="111">U32/R32</f>
        <v>1.0855349202197228E-2</v>
      </c>
      <c r="V33" s="275">
        <f t="shared" si="111"/>
        <v>2.7529249827942187E-3</v>
      </c>
      <c r="W33" s="276">
        <f t="shared" si="111"/>
        <v>8.6239575435936317E-3</v>
      </c>
      <c r="X33" s="9"/>
      <c r="AB33" s="51"/>
      <c r="AC33" s="51"/>
      <c r="AD33" s="51"/>
      <c r="AH33" s="317"/>
      <c r="AI33" s="317"/>
      <c r="AJ33" s="317"/>
    </row>
    <row r="34" spans="2:36" ht="21.6" customHeight="1" thickTop="1" x14ac:dyDescent="0.2">
      <c r="B34" s="66"/>
      <c r="C34" s="91" t="s">
        <v>213</v>
      </c>
      <c r="D34" s="308">
        <f>D24+D26+D28+D30</f>
        <v>282</v>
      </c>
      <c r="E34" s="309">
        <f>E24+E26+E28+E30</f>
        <v>223</v>
      </c>
      <c r="F34" s="300">
        <f t="shared" ref="F34:W34" si="112">F24+F26+F28+F30</f>
        <v>8266</v>
      </c>
      <c r="G34" s="301">
        <f t="shared" si="112"/>
        <v>3269</v>
      </c>
      <c r="H34" s="301">
        <f t="shared" si="112"/>
        <v>11535</v>
      </c>
      <c r="I34" s="262">
        <f t="shared" si="112"/>
        <v>24</v>
      </c>
      <c r="J34" s="262">
        <f t="shared" si="112"/>
        <v>11</v>
      </c>
      <c r="K34" s="263">
        <f t="shared" si="112"/>
        <v>35</v>
      </c>
      <c r="L34" s="300">
        <f t="shared" si="112"/>
        <v>4840</v>
      </c>
      <c r="M34" s="301">
        <f t="shared" si="112"/>
        <v>1108</v>
      </c>
      <c r="N34" s="301">
        <f>L34+M34</f>
        <v>5948</v>
      </c>
      <c r="O34" s="262">
        <f t="shared" si="112"/>
        <v>4</v>
      </c>
      <c r="P34" s="262">
        <f t="shared" si="112"/>
        <v>3</v>
      </c>
      <c r="Q34" s="263">
        <f t="shared" si="112"/>
        <v>7</v>
      </c>
      <c r="R34" s="300">
        <f t="shared" si="112"/>
        <v>3426</v>
      </c>
      <c r="S34" s="301">
        <f t="shared" si="112"/>
        <v>2161</v>
      </c>
      <c r="T34" s="301">
        <f>R34+S34</f>
        <v>5587</v>
      </c>
      <c r="U34" s="262">
        <f>U24+U26+U28+U30</f>
        <v>20</v>
      </c>
      <c r="V34" s="262">
        <f t="shared" si="112"/>
        <v>8</v>
      </c>
      <c r="W34" s="263">
        <f t="shared" si="112"/>
        <v>28</v>
      </c>
      <c r="Y34" s="112">
        <f t="shared" ref="Y34:AD34" si="113">L34+R34</f>
        <v>8266</v>
      </c>
      <c r="Z34" s="112">
        <f t="shared" si="113"/>
        <v>3269</v>
      </c>
      <c r="AA34" s="112">
        <f t="shared" si="113"/>
        <v>11535</v>
      </c>
      <c r="AB34" s="112">
        <f t="shared" si="113"/>
        <v>24</v>
      </c>
      <c r="AC34" s="112">
        <f t="shared" si="113"/>
        <v>11</v>
      </c>
      <c r="AD34" s="112">
        <f t="shared" si="113"/>
        <v>35</v>
      </c>
      <c r="AE34" s="317">
        <f t="shared" ref="AE34:AJ34" si="114">Y34-F34</f>
        <v>0</v>
      </c>
      <c r="AF34" s="317">
        <f t="shared" si="114"/>
        <v>0</v>
      </c>
      <c r="AG34" s="317">
        <f t="shared" si="114"/>
        <v>0</v>
      </c>
      <c r="AH34" s="317">
        <f t="shared" si="114"/>
        <v>0</v>
      </c>
      <c r="AI34" s="317">
        <f t="shared" si="114"/>
        <v>0</v>
      </c>
      <c r="AJ34" s="317">
        <f t="shared" si="114"/>
        <v>0</v>
      </c>
    </row>
    <row r="35" spans="2:36" ht="21.6" customHeight="1" x14ac:dyDescent="0.2">
      <c r="B35" s="66"/>
      <c r="C35" s="95" t="s">
        <v>214</v>
      </c>
      <c r="D35" s="287"/>
      <c r="E35" s="288"/>
      <c r="F35" s="293"/>
      <c r="G35" s="294"/>
      <c r="H35" s="294"/>
      <c r="I35" s="296">
        <f>I34/F34</f>
        <v>2.9034599564481006E-3</v>
      </c>
      <c r="J35" s="296">
        <f>J34/G34</f>
        <v>3.3649434077699602E-3</v>
      </c>
      <c r="K35" s="297">
        <f>K34/H34</f>
        <v>3.0342436064152581E-3</v>
      </c>
      <c r="L35" s="293"/>
      <c r="M35" s="294"/>
      <c r="N35" s="294"/>
      <c r="O35" s="296">
        <f>O34/L34</f>
        <v>8.2644628099173552E-4</v>
      </c>
      <c r="P35" s="296">
        <f>P34/M34</f>
        <v>2.707581227436823E-3</v>
      </c>
      <c r="Q35" s="297">
        <f>Q34/N34</f>
        <v>1.1768661735036988E-3</v>
      </c>
      <c r="R35" s="293"/>
      <c r="S35" s="294"/>
      <c r="T35" s="294"/>
      <c r="U35" s="296">
        <f>U34/R34</f>
        <v>5.837711617046118E-3</v>
      </c>
      <c r="V35" s="296">
        <f>V34/S34</f>
        <v>3.7019898195279964E-3</v>
      </c>
      <c r="W35" s="297">
        <f>W34/T34</f>
        <v>5.0116341507069982E-3</v>
      </c>
      <c r="AB35" s="51"/>
      <c r="AC35" s="51"/>
      <c r="AD35" s="51"/>
      <c r="AH35" s="317"/>
      <c r="AI35" s="317"/>
      <c r="AJ35" s="317"/>
    </row>
    <row r="36" spans="2:36" ht="21.6" customHeight="1" x14ac:dyDescent="0.2">
      <c r="B36" s="66"/>
      <c r="C36" s="91" t="s">
        <v>213</v>
      </c>
      <c r="D36" s="310">
        <f>D26+D28+D30+D32</f>
        <v>149</v>
      </c>
      <c r="E36" s="327">
        <f>E26+E28+E30+E32</f>
        <v>131</v>
      </c>
      <c r="F36" s="311">
        <f t="shared" ref="F36:W36" si="115">F26+F28+F30+F32</f>
        <v>28695</v>
      </c>
      <c r="G36" s="312">
        <f t="shared" si="115"/>
        <v>7092</v>
      </c>
      <c r="H36" s="312">
        <f t="shared" si="115"/>
        <v>35787</v>
      </c>
      <c r="I36" s="282">
        <f t="shared" si="115"/>
        <v>97</v>
      </c>
      <c r="J36" s="282">
        <f t="shared" si="115"/>
        <v>11</v>
      </c>
      <c r="K36" s="283">
        <f t="shared" si="115"/>
        <v>108</v>
      </c>
      <c r="L36" s="311">
        <f t="shared" si="115"/>
        <v>18258</v>
      </c>
      <c r="M36" s="312">
        <f t="shared" si="115"/>
        <v>2553</v>
      </c>
      <c r="N36" s="312">
        <f>L36+M36</f>
        <v>20811</v>
      </c>
      <c r="O36" s="282">
        <f t="shared" si="115"/>
        <v>3</v>
      </c>
      <c r="P36" s="282">
        <f t="shared" si="115"/>
        <v>0</v>
      </c>
      <c r="Q36" s="283">
        <f t="shared" si="115"/>
        <v>3</v>
      </c>
      <c r="R36" s="311">
        <f t="shared" si="115"/>
        <v>10437</v>
      </c>
      <c r="S36" s="312">
        <f t="shared" si="115"/>
        <v>4539</v>
      </c>
      <c r="T36" s="312">
        <f>R36+S36</f>
        <v>14976</v>
      </c>
      <c r="U36" s="282">
        <f t="shared" si="115"/>
        <v>94</v>
      </c>
      <c r="V36" s="282">
        <f t="shared" si="115"/>
        <v>11</v>
      </c>
      <c r="W36" s="283">
        <f t="shared" si="115"/>
        <v>105</v>
      </c>
      <c r="Y36" s="112">
        <f t="shared" ref="Y36:AD36" si="116">L36+R36</f>
        <v>28695</v>
      </c>
      <c r="Z36" s="112">
        <f t="shared" si="116"/>
        <v>7092</v>
      </c>
      <c r="AA36" s="112">
        <f t="shared" si="116"/>
        <v>35787</v>
      </c>
      <c r="AB36" s="112">
        <f t="shared" si="116"/>
        <v>97</v>
      </c>
      <c r="AC36" s="112">
        <f t="shared" si="116"/>
        <v>11</v>
      </c>
      <c r="AD36" s="112">
        <f t="shared" si="116"/>
        <v>108</v>
      </c>
      <c r="AE36" s="317">
        <f t="shared" ref="AE36:AJ36" si="117">Y36-F36</f>
        <v>0</v>
      </c>
      <c r="AF36" s="317">
        <f t="shared" si="117"/>
        <v>0</v>
      </c>
      <c r="AG36" s="317">
        <f t="shared" si="117"/>
        <v>0</v>
      </c>
      <c r="AH36" s="317">
        <f t="shared" si="117"/>
        <v>0</v>
      </c>
      <c r="AI36" s="317">
        <f t="shared" si="117"/>
        <v>0</v>
      </c>
      <c r="AJ36" s="317">
        <f t="shared" si="117"/>
        <v>0</v>
      </c>
    </row>
    <row r="37" spans="2:36" ht="21.6" customHeight="1" thickBot="1" x14ac:dyDescent="0.25">
      <c r="B37" s="100"/>
      <c r="C37" s="95" t="s">
        <v>215</v>
      </c>
      <c r="D37" s="287"/>
      <c r="E37" s="288"/>
      <c r="F37" s="313"/>
      <c r="G37" s="314"/>
      <c r="H37" s="314"/>
      <c r="I37" s="315">
        <f>I36/F36</f>
        <v>3.3803798571179649E-3</v>
      </c>
      <c r="J37" s="315">
        <f>J36/G36</f>
        <v>1.551043429216018E-3</v>
      </c>
      <c r="K37" s="316">
        <f>K36/H36</f>
        <v>3.0178556459049375E-3</v>
      </c>
      <c r="L37" s="313"/>
      <c r="M37" s="314"/>
      <c r="N37" s="314"/>
      <c r="O37" s="315">
        <f>O36/L36</f>
        <v>1.6431153466973383E-4</v>
      </c>
      <c r="P37" s="315">
        <f>P36/M36</f>
        <v>0</v>
      </c>
      <c r="Q37" s="316">
        <f>Q36/N36</f>
        <v>1.4415453366008361E-4</v>
      </c>
      <c r="R37" s="313"/>
      <c r="S37" s="314"/>
      <c r="T37" s="314"/>
      <c r="U37" s="315">
        <f>U36/R36</f>
        <v>9.0064194691961297E-3</v>
      </c>
      <c r="V37" s="315">
        <f>V36/S36</f>
        <v>2.4234412866270105E-3</v>
      </c>
      <c r="W37" s="316">
        <f>W36/T36</f>
        <v>7.011217948717949E-3</v>
      </c>
      <c r="AB37" s="51"/>
      <c r="AC37" s="51"/>
      <c r="AD37" s="51"/>
      <c r="AH37" s="317"/>
      <c r="AI37" s="317"/>
      <c r="AJ37" s="317"/>
    </row>
    <row r="38" spans="2:36" x14ac:dyDescent="0.2">
      <c r="K38" s="9"/>
      <c r="Q38" s="9"/>
      <c r="R38" s="9"/>
      <c r="S38" s="9"/>
      <c r="T38" s="9"/>
      <c r="U38" s="9"/>
      <c r="V38" s="9"/>
      <c r="Y38" s="11"/>
      <c r="Z38" s="11"/>
      <c r="AA38" s="11"/>
      <c r="AB38" s="11"/>
      <c r="AC38" s="11"/>
      <c r="AD38" s="11"/>
      <c r="AE38" s="11"/>
    </row>
    <row r="39" spans="2:36" x14ac:dyDescent="0.2">
      <c r="B39" s="9" t="s">
        <v>284</v>
      </c>
      <c r="D39" s="9">
        <f>D22+D24+D26+D28+D30+D32</f>
        <v>404</v>
      </c>
      <c r="E39" s="9">
        <f t="shared" ref="E39:W39" si="118">E22+E24+E26+E28+E30+E32</f>
        <v>303</v>
      </c>
      <c r="F39" s="9">
        <f t="shared" si="118"/>
        <v>31031</v>
      </c>
      <c r="G39" s="9">
        <f t="shared" si="118"/>
        <v>8051</v>
      </c>
      <c r="H39" s="9">
        <f t="shared" si="118"/>
        <v>39082</v>
      </c>
      <c r="I39" s="9">
        <f t="shared" si="118"/>
        <v>111</v>
      </c>
      <c r="J39" s="9">
        <f t="shared" si="118"/>
        <v>20</v>
      </c>
      <c r="K39" s="9">
        <f t="shared" si="118"/>
        <v>131</v>
      </c>
      <c r="L39" s="9">
        <f t="shared" si="118"/>
        <v>19757</v>
      </c>
      <c r="M39" s="9">
        <f t="shared" si="118"/>
        <v>2841</v>
      </c>
      <c r="N39" s="9">
        <f t="shared" si="118"/>
        <v>22598</v>
      </c>
      <c r="O39" s="9">
        <f>O22+O24+O26+O28+O30+O32</f>
        <v>7</v>
      </c>
      <c r="P39" s="9">
        <f t="shared" si="118"/>
        <v>3</v>
      </c>
      <c r="Q39" s="9">
        <f t="shared" si="118"/>
        <v>10</v>
      </c>
      <c r="R39" s="9">
        <f t="shared" si="118"/>
        <v>11274</v>
      </c>
      <c r="S39" s="9">
        <f t="shared" si="118"/>
        <v>5210</v>
      </c>
      <c r="T39" s="9">
        <f t="shared" si="118"/>
        <v>16484</v>
      </c>
      <c r="U39" s="9">
        <f t="shared" si="118"/>
        <v>104</v>
      </c>
      <c r="V39" s="9">
        <f t="shared" si="118"/>
        <v>17</v>
      </c>
      <c r="W39" s="9">
        <f t="shared" si="118"/>
        <v>121</v>
      </c>
      <c r="Y39" s="11"/>
      <c r="Z39" s="11"/>
      <c r="AA39" s="11"/>
      <c r="AB39" s="11"/>
      <c r="AC39" s="11"/>
      <c r="AD39" s="11"/>
      <c r="AE39" s="11"/>
    </row>
    <row r="40" spans="2:36" x14ac:dyDescent="0.2">
      <c r="B40" t="s">
        <v>285</v>
      </c>
      <c r="I40" s="51">
        <f>I39/F39</f>
        <v>3.5770680931971255E-3</v>
      </c>
      <c r="J40" s="51">
        <f>J39/G39</f>
        <v>2.4841634579555335E-3</v>
      </c>
      <c r="K40" s="51">
        <f>K39/H39</f>
        <v>3.3519267181822835E-3</v>
      </c>
      <c r="L40" s="51"/>
      <c r="M40" s="51"/>
      <c r="N40" s="51"/>
      <c r="O40" s="51">
        <f>O39/L39</f>
        <v>3.5430480336083413E-4</v>
      </c>
      <c r="P40" s="51">
        <f>P39/M39</f>
        <v>1.0559662090813093E-3</v>
      </c>
      <c r="Q40" s="51">
        <f>Q39/N39</f>
        <v>4.4251703690592088E-4</v>
      </c>
      <c r="R40" s="51"/>
      <c r="S40" s="51"/>
      <c r="T40" s="51"/>
      <c r="U40" s="51">
        <f>U39/R39</f>
        <v>9.2247649458932057E-3</v>
      </c>
      <c r="V40" s="51">
        <f>V39/S39</f>
        <v>3.2629558541266796E-3</v>
      </c>
      <c r="W40" s="51">
        <f>W39/T39</f>
        <v>7.3404513467604949E-3</v>
      </c>
      <c r="Y40" s="11"/>
      <c r="Z40" s="11"/>
      <c r="AA40" s="11"/>
      <c r="AB40" s="11"/>
      <c r="AC40" s="11"/>
      <c r="AD40" s="11"/>
      <c r="AE40" s="11"/>
    </row>
    <row r="41" spans="2:36" x14ac:dyDescent="0.2">
      <c r="B41"/>
      <c r="Y41" s="11"/>
      <c r="Z41" s="11"/>
      <c r="AA41" s="11"/>
      <c r="AB41" s="11"/>
      <c r="AC41" s="11"/>
      <c r="AD41" s="11"/>
      <c r="AE41" s="11"/>
    </row>
    <row r="42" spans="2:36" x14ac:dyDescent="0.2">
      <c r="B42" t="s">
        <v>286</v>
      </c>
      <c r="D42" s="9">
        <f>D34+D32+D22</f>
        <v>404</v>
      </c>
      <c r="E42" s="9">
        <f t="shared" ref="E42:W42" si="119">E34+E32+E22</f>
        <v>303</v>
      </c>
      <c r="F42" s="9">
        <f t="shared" si="119"/>
        <v>31031</v>
      </c>
      <c r="G42" s="9">
        <f t="shared" si="119"/>
        <v>8051</v>
      </c>
      <c r="H42" s="9">
        <f t="shared" si="119"/>
        <v>39082</v>
      </c>
      <c r="I42" s="9">
        <f t="shared" si="119"/>
        <v>111</v>
      </c>
      <c r="J42" s="9">
        <f t="shared" si="119"/>
        <v>20</v>
      </c>
      <c r="K42" s="9">
        <f t="shared" si="119"/>
        <v>131</v>
      </c>
      <c r="L42" s="9">
        <f t="shared" si="119"/>
        <v>19757</v>
      </c>
      <c r="M42" s="9">
        <f t="shared" si="119"/>
        <v>2841</v>
      </c>
      <c r="N42" s="9">
        <f t="shared" si="119"/>
        <v>22598</v>
      </c>
      <c r="O42" s="9">
        <f t="shared" si="119"/>
        <v>7</v>
      </c>
      <c r="P42" s="9">
        <f t="shared" si="119"/>
        <v>3</v>
      </c>
      <c r="Q42" s="9">
        <f t="shared" si="119"/>
        <v>10</v>
      </c>
      <c r="R42" s="9">
        <f t="shared" si="119"/>
        <v>11274</v>
      </c>
      <c r="S42" s="9">
        <f t="shared" si="119"/>
        <v>5210</v>
      </c>
      <c r="T42" s="9">
        <f t="shared" si="119"/>
        <v>16484</v>
      </c>
      <c r="U42" s="9">
        <f t="shared" si="119"/>
        <v>104</v>
      </c>
      <c r="V42" s="9">
        <f t="shared" si="119"/>
        <v>17</v>
      </c>
      <c r="W42" s="9">
        <f t="shared" si="119"/>
        <v>121</v>
      </c>
      <c r="Y42" s="11"/>
      <c r="Z42" s="11"/>
      <c r="AA42" s="11"/>
      <c r="AB42" s="11"/>
      <c r="AC42" s="11"/>
      <c r="AD42" s="11"/>
      <c r="AE42" s="11"/>
    </row>
    <row r="43" spans="2:36" x14ac:dyDescent="0.2">
      <c r="B43"/>
      <c r="D43" s="9">
        <f>D36+D22+D24</f>
        <v>404</v>
      </c>
      <c r="E43" s="9">
        <f t="shared" ref="E43:W43" si="120">E36+E22+E24</f>
        <v>303</v>
      </c>
      <c r="F43" s="9">
        <f t="shared" si="120"/>
        <v>31031</v>
      </c>
      <c r="G43" s="9">
        <f t="shared" si="120"/>
        <v>8051</v>
      </c>
      <c r="H43" s="9">
        <f t="shared" si="120"/>
        <v>39082</v>
      </c>
      <c r="I43" s="9">
        <f t="shared" si="120"/>
        <v>111</v>
      </c>
      <c r="J43" s="9">
        <f t="shared" si="120"/>
        <v>20</v>
      </c>
      <c r="K43" s="9">
        <f t="shared" si="120"/>
        <v>131</v>
      </c>
      <c r="L43" s="9">
        <f t="shared" si="120"/>
        <v>19757</v>
      </c>
      <c r="M43" s="9">
        <f t="shared" si="120"/>
        <v>2841</v>
      </c>
      <c r="N43" s="9">
        <f t="shared" si="120"/>
        <v>22598</v>
      </c>
      <c r="O43" s="9">
        <f t="shared" si="120"/>
        <v>7</v>
      </c>
      <c r="P43" s="9">
        <f t="shared" si="120"/>
        <v>3</v>
      </c>
      <c r="Q43" s="9">
        <f t="shared" si="120"/>
        <v>10</v>
      </c>
      <c r="R43" s="9">
        <f t="shared" si="120"/>
        <v>11274</v>
      </c>
      <c r="S43" s="9">
        <f t="shared" si="120"/>
        <v>5210</v>
      </c>
      <c r="T43" s="9">
        <f t="shared" si="120"/>
        <v>16484</v>
      </c>
      <c r="U43" s="9">
        <f t="shared" si="120"/>
        <v>104</v>
      </c>
      <c r="V43" s="9">
        <f t="shared" si="120"/>
        <v>17</v>
      </c>
      <c r="W43" s="9">
        <f t="shared" si="120"/>
        <v>121</v>
      </c>
      <c r="Y43" s="11"/>
      <c r="Z43" s="11"/>
      <c r="AA43" s="11"/>
      <c r="AB43" s="11"/>
      <c r="AC43" s="11"/>
      <c r="AD43" s="11"/>
      <c r="AE43" s="11"/>
    </row>
    <row r="44" spans="2:36" x14ac:dyDescent="0.2">
      <c r="B44"/>
      <c r="Y44" s="11"/>
      <c r="Z44" s="11"/>
      <c r="AA44" s="11"/>
      <c r="AB44" s="11"/>
      <c r="AC44" s="11"/>
      <c r="AD44" s="11"/>
      <c r="AE44" s="11"/>
    </row>
    <row r="45" spans="2:36" x14ac:dyDescent="0.2">
      <c r="B45" s="328" t="s">
        <v>220</v>
      </c>
      <c r="D45" s="329">
        <f>D39-D8</f>
        <v>0</v>
      </c>
      <c r="E45" s="329">
        <f t="shared" ref="E45:W46" si="121">E39-E8</f>
        <v>0</v>
      </c>
      <c r="F45" s="329">
        <f t="shared" si="121"/>
        <v>0</v>
      </c>
      <c r="G45" s="329">
        <f t="shared" si="121"/>
        <v>0</v>
      </c>
      <c r="H45" s="329">
        <f t="shared" si="121"/>
        <v>0</v>
      </c>
      <c r="I45" s="329">
        <f t="shared" si="121"/>
        <v>0</v>
      </c>
      <c r="J45" s="329">
        <f t="shared" si="121"/>
        <v>0</v>
      </c>
      <c r="K45" s="329">
        <f t="shared" si="121"/>
        <v>0</v>
      </c>
      <c r="L45" s="329">
        <f t="shared" si="121"/>
        <v>0</v>
      </c>
      <c r="M45" s="329">
        <f t="shared" si="121"/>
        <v>0</v>
      </c>
      <c r="N45" s="329">
        <f t="shared" si="121"/>
        <v>0</v>
      </c>
      <c r="O45" s="329">
        <f>O39-O8</f>
        <v>0</v>
      </c>
      <c r="P45" s="329">
        <f t="shared" si="121"/>
        <v>0</v>
      </c>
      <c r="Q45" s="329">
        <f t="shared" si="121"/>
        <v>0</v>
      </c>
      <c r="R45" s="329">
        <f t="shared" si="121"/>
        <v>0</v>
      </c>
      <c r="S45" s="329">
        <f t="shared" si="121"/>
        <v>0</v>
      </c>
      <c r="T45" s="329">
        <f t="shared" si="121"/>
        <v>0</v>
      </c>
      <c r="U45" s="329">
        <f t="shared" si="121"/>
        <v>0</v>
      </c>
      <c r="V45" s="329">
        <f t="shared" si="121"/>
        <v>0</v>
      </c>
      <c r="W45" s="329">
        <f t="shared" si="121"/>
        <v>0</v>
      </c>
      <c r="Y45" s="11"/>
      <c r="Z45" s="11"/>
      <c r="AA45" s="11"/>
      <c r="AB45" s="11"/>
      <c r="AC45" s="11"/>
      <c r="AD45" s="11"/>
      <c r="AE45" s="11"/>
    </row>
    <row r="46" spans="2:36" x14ac:dyDescent="0.2">
      <c r="D46" s="329"/>
      <c r="E46" s="329"/>
      <c r="F46" s="329"/>
      <c r="G46" s="329"/>
      <c r="H46" s="329"/>
      <c r="I46" s="329">
        <f t="shared" si="121"/>
        <v>0</v>
      </c>
      <c r="J46" s="329">
        <f t="shared" si="121"/>
        <v>0</v>
      </c>
      <c r="K46" s="329">
        <f t="shared" si="121"/>
        <v>0</v>
      </c>
      <c r="L46" s="329"/>
      <c r="M46" s="329"/>
      <c r="N46" s="329"/>
      <c r="O46" s="329">
        <f t="shared" si="121"/>
        <v>0</v>
      </c>
      <c r="P46" s="329">
        <f t="shared" si="121"/>
        <v>0</v>
      </c>
      <c r="Q46" s="329">
        <f t="shared" si="121"/>
        <v>0</v>
      </c>
      <c r="R46" s="329"/>
      <c r="S46" s="329"/>
      <c r="T46" s="329"/>
      <c r="U46" s="329">
        <f t="shared" si="121"/>
        <v>0</v>
      </c>
      <c r="V46" s="329">
        <f t="shared" si="121"/>
        <v>0</v>
      </c>
      <c r="W46" s="329">
        <f t="shared" si="121"/>
        <v>0</v>
      </c>
      <c r="Y46" s="11"/>
      <c r="Z46" s="11"/>
      <c r="AA46" s="11"/>
      <c r="AB46" s="11"/>
      <c r="AC46" s="11"/>
      <c r="AD46" s="11"/>
      <c r="AE46" s="11"/>
    </row>
    <row r="47" spans="2:36" x14ac:dyDescent="0.2">
      <c r="D47" s="329"/>
      <c r="E47" s="329"/>
      <c r="F47" s="329"/>
      <c r="G47" s="329"/>
      <c r="H47" s="329"/>
      <c r="I47" s="329"/>
      <c r="J47" s="329"/>
      <c r="K47" s="329"/>
      <c r="L47" s="329"/>
      <c r="M47" s="329"/>
      <c r="N47" s="329"/>
      <c r="O47" s="329"/>
      <c r="P47" s="329"/>
      <c r="Q47" s="329"/>
      <c r="R47" s="329"/>
      <c r="S47" s="329"/>
      <c r="T47" s="329"/>
      <c r="U47" s="329"/>
      <c r="V47" s="329"/>
      <c r="W47" s="329"/>
      <c r="Y47" s="11"/>
      <c r="Z47" s="11"/>
      <c r="AA47" s="11"/>
      <c r="AB47" s="11"/>
      <c r="AC47" s="11"/>
      <c r="AD47" s="11"/>
      <c r="AE47" s="11"/>
    </row>
    <row r="48" spans="2:36" x14ac:dyDescent="0.2">
      <c r="D48" s="329">
        <f>D42-D39</f>
        <v>0</v>
      </c>
      <c r="E48" s="329">
        <f t="shared" ref="E48:W48" si="122">E42-E39</f>
        <v>0</v>
      </c>
      <c r="F48" s="329">
        <f t="shared" si="122"/>
        <v>0</v>
      </c>
      <c r="G48" s="329">
        <f t="shared" si="122"/>
        <v>0</v>
      </c>
      <c r="H48" s="329">
        <f t="shared" si="122"/>
        <v>0</v>
      </c>
      <c r="I48" s="329">
        <f t="shared" si="122"/>
        <v>0</v>
      </c>
      <c r="J48" s="329">
        <f t="shared" si="122"/>
        <v>0</v>
      </c>
      <c r="K48" s="329">
        <f t="shared" si="122"/>
        <v>0</v>
      </c>
      <c r="L48" s="329">
        <f t="shared" si="122"/>
        <v>0</v>
      </c>
      <c r="M48" s="329">
        <f t="shared" si="122"/>
        <v>0</v>
      </c>
      <c r="N48" s="329">
        <f t="shared" si="122"/>
        <v>0</v>
      </c>
      <c r="O48" s="329">
        <f t="shared" si="122"/>
        <v>0</v>
      </c>
      <c r="P48" s="329">
        <f t="shared" si="122"/>
        <v>0</v>
      </c>
      <c r="Q48" s="329">
        <f t="shared" si="122"/>
        <v>0</v>
      </c>
      <c r="R48" s="329">
        <f t="shared" si="122"/>
        <v>0</v>
      </c>
      <c r="S48" s="329">
        <f t="shared" si="122"/>
        <v>0</v>
      </c>
      <c r="T48" s="329">
        <f t="shared" si="122"/>
        <v>0</v>
      </c>
      <c r="U48" s="329">
        <f t="shared" si="122"/>
        <v>0</v>
      </c>
      <c r="V48" s="329">
        <f t="shared" si="122"/>
        <v>0</v>
      </c>
      <c r="W48" s="329">
        <f t="shared" si="122"/>
        <v>0</v>
      </c>
      <c r="Y48" s="11"/>
      <c r="Z48" s="11"/>
      <c r="AA48" s="11"/>
      <c r="AB48" s="11"/>
      <c r="AC48" s="11"/>
      <c r="AD48" s="11"/>
      <c r="AE48" s="11"/>
    </row>
    <row r="49" spans="3:31" x14ac:dyDescent="0.2">
      <c r="D49" s="329">
        <f>D43-D39</f>
        <v>0</v>
      </c>
      <c r="E49" s="329">
        <f t="shared" ref="E49:W49" si="123">E43-E39</f>
        <v>0</v>
      </c>
      <c r="F49" s="329">
        <f t="shared" si="123"/>
        <v>0</v>
      </c>
      <c r="G49" s="329">
        <f t="shared" si="123"/>
        <v>0</v>
      </c>
      <c r="H49" s="329">
        <f t="shared" si="123"/>
        <v>0</v>
      </c>
      <c r="I49" s="329">
        <f t="shared" si="123"/>
        <v>0</v>
      </c>
      <c r="J49" s="329">
        <f t="shared" si="123"/>
        <v>0</v>
      </c>
      <c r="K49" s="329">
        <f t="shared" si="123"/>
        <v>0</v>
      </c>
      <c r="L49" s="329">
        <f t="shared" si="123"/>
        <v>0</v>
      </c>
      <c r="M49" s="329">
        <f t="shared" si="123"/>
        <v>0</v>
      </c>
      <c r="N49" s="329">
        <f t="shared" si="123"/>
        <v>0</v>
      </c>
      <c r="O49" s="329">
        <f t="shared" si="123"/>
        <v>0</v>
      </c>
      <c r="P49" s="329">
        <f t="shared" si="123"/>
        <v>0</v>
      </c>
      <c r="Q49" s="329">
        <f t="shared" si="123"/>
        <v>0</v>
      </c>
      <c r="R49" s="329">
        <f t="shared" si="123"/>
        <v>0</v>
      </c>
      <c r="S49" s="329">
        <f t="shared" si="123"/>
        <v>0</v>
      </c>
      <c r="T49" s="329">
        <f t="shared" si="123"/>
        <v>0</v>
      </c>
      <c r="U49" s="329">
        <f t="shared" si="123"/>
        <v>0</v>
      </c>
      <c r="V49" s="329">
        <f t="shared" si="123"/>
        <v>0</v>
      </c>
      <c r="W49" s="329">
        <f t="shared" si="123"/>
        <v>0</v>
      </c>
      <c r="Y49" s="11"/>
      <c r="Z49" s="11"/>
      <c r="AA49" s="11"/>
      <c r="AB49" s="11"/>
      <c r="AC49" s="11"/>
      <c r="AD49" s="11"/>
      <c r="AE49" s="11"/>
    </row>
    <row r="50" spans="3:31" x14ac:dyDescent="0.2">
      <c r="Y50" s="11"/>
      <c r="Z50" s="11"/>
      <c r="AA50" s="11"/>
      <c r="AB50" s="11"/>
      <c r="AC50" s="11"/>
      <c r="AD50" s="11"/>
      <c r="AE50" s="11"/>
    </row>
    <row r="51" spans="3:31" x14ac:dyDescent="0.2">
      <c r="Y51" s="11"/>
      <c r="Z51" s="11"/>
      <c r="AA51" s="11"/>
      <c r="AB51" s="11"/>
      <c r="AC51" s="11"/>
      <c r="AD51" s="11"/>
      <c r="AE51" s="11"/>
    </row>
    <row r="52" spans="3:31" x14ac:dyDescent="0.2">
      <c r="Y52" s="11"/>
      <c r="Z52" s="11"/>
      <c r="AA52" s="11"/>
      <c r="AB52" s="11"/>
      <c r="AC52" s="11"/>
      <c r="AD52" s="11"/>
      <c r="AE52" s="11"/>
    </row>
    <row r="53" spans="3:31" x14ac:dyDescent="0.2">
      <c r="Y53" s="11"/>
      <c r="Z53" s="11"/>
      <c r="AA53" s="11"/>
      <c r="AB53" s="11"/>
      <c r="AC53" s="11"/>
      <c r="AD53" s="11"/>
      <c r="AE53" s="11"/>
    </row>
    <row r="54" spans="3:31" x14ac:dyDescent="0.2">
      <c r="Y54" s="11"/>
      <c r="Z54" s="11"/>
      <c r="AA54" s="11"/>
      <c r="AB54" s="11"/>
      <c r="AC54" s="11"/>
      <c r="AD54" s="11"/>
      <c r="AE54" s="11"/>
    </row>
    <row r="55" spans="3:31" x14ac:dyDescent="0.2">
      <c r="Y55" s="11"/>
      <c r="Z55" s="11"/>
      <c r="AA55" s="11"/>
      <c r="AB55" s="11"/>
      <c r="AC55" s="11"/>
      <c r="AD55" s="11"/>
      <c r="AE55" s="11"/>
    </row>
    <row r="56" spans="3:31" x14ac:dyDescent="0.2">
      <c r="Y56" s="11"/>
      <c r="Z56" s="11"/>
      <c r="AA56" s="11"/>
      <c r="AB56" s="11"/>
      <c r="AC56" s="11"/>
      <c r="AD56" s="11"/>
      <c r="AE56" s="11"/>
    </row>
    <row r="57" spans="3:31" x14ac:dyDescent="0.2">
      <c r="Y57" s="11"/>
      <c r="Z57" s="11"/>
      <c r="AA57" s="11"/>
      <c r="AB57" s="11"/>
      <c r="AC57" s="11"/>
      <c r="AD57" s="11"/>
      <c r="AE57" s="11"/>
    </row>
    <row r="58" spans="3:31" x14ac:dyDescent="0.2">
      <c r="Y58" s="11"/>
      <c r="Z58" s="11"/>
      <c r="AA58" s="11"/>
      <c r="AB58" s="11"/>
      <c r="AC58" s="11"/>
      <c r="AD58" s="11"/>
      <c r="AE58" s="11"/>
    </row>
    <row r="59" spans="3:31" x14ac:dyDescent="0.2">
      <c r="Y59" s="11"/>
      <c r="Z59" s="11"/>
      <c r="AA59" s="11"/>
      <c r="AB59" s="11"/>
      <c r="AC59" s="11"/>
      <c r="AD59" s="11"/>
      <c r="AE59" s="11"/>
    </row>
    <row r="60" spans="3:31" x14ac:dyDescent="0.2">
      <c r="Y60" s="11"/>
      <c r="Z60" s="11"/>
      <c r="AA60" s="11"/>
      <c r="AB60" s="11"/>
      <c r="AC60" s="11"/>
      <c r="AD60" s="11"/>
      <c r="AE60" s="11"/>
    </row>
    <row r="61" spans="3:31" x14ac:dyDescent="0.2">
      <c r="Y61" s="11"/>
      <c r="Z61" s="11"/>
      <c r="AA61" s="11"/>
      <c r="AB61" s="11"/>
      <c r="AC61" s="11"/>
      <c r="AD61" s="11"/>
      <c r="AE61" s="11"/>
    </row>
    <row r="62" spans="3:31" x14ac:dyDescent="0.2">
      <c r="Y62" s="11"/>
      <c r="Z62" s="11"/>
      <c r="AA62" s="11"/>
      <c r="AB62" s="11"/>
      <c r="AC62" s="11"/>
      <c r="AD62" s="11"/>
      <c r="AE62" s="11"/>
    </row>
    <row r="63" spans="3:31" x14ac:dyDescent="0.2">
      <c r="Y63" s="11"/>
      <c r="Z63" s="11"/>
      <c r="AA63" s="11"/>
      <c r="AB63" s="11"/>
      <c r="AC63" s="11"/>
      <c r="AD63" s="11"/>
      <c r="AE63" s="11"/>
    </row>
    <row r="64" spans="3:31" x14ac:dyDescent="0.2">
      <c r="C64" s="323"/>
      <c r="H64" s="323"/>
      <c r="N64" s="323"/>
      <c r="W64" s="11"/>
      <c r="X64" s="9"/>
      <c r="Y64" s="11"/>
      <c r="Z64" s="11"/>
      <c r="AA64" s="11"/>
      <c r="AB64" s="11"/>
      <c r="AC64" s="11"/>
      <c r="AD64" s="11"/>
      <c r="AE64" s="11"/>
    </row>
    <row r="65" spans="9:31" x14ac:dyDescent="0.2">
      <c r="I65" s="9" t="e">
        <f>SUM(#REF!)</f>
        <v>#REF!</v>
      </c>
      <c r="J65" s="9" t="e">
        <f>SUM(#REF!)</f>
        <v>#REF!</v>
      </c>
      <c r="K65" s="9" t="e">
        <f>SUM(#REF!)</f>
        <v>#REF!</v>
      </c>
      <c r="O65" s="9" t="e">
        <f>SUM(#REF!)</f>
        <v>#REF!</v>
      </c>
      <c r="P65" s="9" t="e">
        <f>SUM(#REF!)</f>
        <v>#REF!</v>
      </c>
      <c r="Q65" s="9" t="e">
        <f>SUM(#REF!)</f>
        <v>#REF!</v>
      </c>
      <c r="R65" s="9"/>
      <c r="S65" s="9"/>
      <c r="T65" s="9"/>
      <c r="U65" s="9" t="e">
        <f>SUM(#REF!)</f>
        <v>#REF!</v>
      </c>
      <c r="V65" s="9"/>
      <c r="X65" s="9"/>
      <c r="Y65" s="11"/>
      <c r="Z65" s="11"/>
      <c r="AA65" s="11"/>
      <c r="AB65" s="11"/>
      <c r="AC65" s="11"/>
      <c r="AD65" s="11"/>
      <c r="AE65" s="11"/>
    </row>
  </sheetData>
  <mergeCells count="192">
    <mergeCell ref="L36:L37"/>
    <mergeCell ref="M36:M37"/>
    <mergeCell ref="N36:N37"/>
    <mergeCell ref="R36:R37"/>
    <mergeCell ref="S36:S37"/>
    <mergeCell ref="T36:T37"/>
    <mergeCell ref="M34:M35"/>
    <mergeCell ref="N34:N35"/>
    <mergeCell ref="R34:R35"/>
    <mergeCell ref="S34:S35"/>
    <mergeCell ref="T34:T35"/>
    <mergeCell ref="D36:D37"/>
    <mergeCell ref="E36:E37"/>
    <mergeCell ref="F36:F37"/>
    <mergeCell ref="G36:G37"/>
    <mergeCell ref="H36:H37"/>
    <mergeCell ref="D34:D35"/>
    <mergeCell ref="E34:E35"/>
    <mergeCell ref="F34:F35"/>
    <mergeCell ref="G34:G35"/>
    <mergeCell ref="H34:H35"/>
    <mergeCell ref="L34:L35"/>
    <mergeCell ref="L32:L33"/>
    <mergeCell ref="M32:M33"/>
    <mergeCell ref="N32:N33"/>
    <mergeCell ref="R32:R33"/>
    <mergeCell ref="S32:S33"/>
    <mergeCell ref="T32:T33"/>
    <mergeCell ref="C32:C33"/>
    <mergeCell ref="D32:D33"/>
    <mergeCell ref="E32:E33"/>
    <mergeCell ref="F32:F33"/>
    <mergeCell ref="G32:G33"/>
    <mergeCell ref="H32:H33"/>
    <mergeCell ref="L30:L31"/>
    <mergeCell ref="M30:M31"/>
    <mergeCell ref="N30:N31"/>
    <mergeCell ref="R30:R31"/>
    <mergeCell ref="S30:S31"/>
    <mergeCell ref="T30:T31"/>
    <mergeCell ref="C30:C31"/>
    <mergeCell ref="D30:D31"/>
    <mergeCell ref="E30:E31"/>
    <mergeCell ref="F30:F31"/>
    <mergeCell ref="G30:G31"/>
    <mergeCell ref="H30:H31"/>
    <mergeCell ref="L28:L29"/>
    <mergeCell ref="M28:M29"/>
    <mergeCell ref="N28:N29"/>
    <mergeCell ref="R28:R29"/>
    <mergeCell ref="S28:S29"/>
    <mergeCell ref="T28:T29"/>
    <mergeCell ref="C28:C29"/>
    <mergeCell ref="D28:D29"/>
    <mergeCell ref="E28:E29"/>
    <mergeCell ref="F28:F29"/>
    <mergeCell ref="G28:G29"/>
    <mergeCell ref="H28:H29"/>
    <mergeCell ref="L26:L27"/>
    <mergeCell ref="M26:M27"/>
    <mergeCell ref="N26:N27"/>
    <mergeCell ref="R26:R27"/>
    <mergeCell ref="S26:S27"/>
    <mergeCell ref="T26:T27"/>
    <mergeCell ref="N24:N25"/>
    <mergeCell ref="R24:R25"/>
    <mergeCell ref="S24:S25"/>
    <mergeCell ref="T24:T25"/>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M20:M21"/>
    <mergeCell ref="N20:N21"/>
    <mergeCell ref="R20:R21"/>
    <mergeCell ref="S20:S21"/>
    <mergeCell ref="T20:T21"/>
    <mergeCell ref="B22:B37"/>
    <mergeCell ref="C22:C23"/>
    <mergeCell ref="D22:D23"/>
    <mergeCell ref="E22:E23"/>
    <mergeCell ref="F22:F23"/>
    <mergeCell ref="R18:R19"/>
    <mergeCell ref="S18:S19"/>
    <mergeCell ref="T18:T19"/>
    <mergeCell ref="C20:C21"/>
    <mergeCell ref="D20:D21"/>
    <mergeCell ref="E20:E21"/>
    <mergeCell ref="F20:F21"/>
    <mergeCell ref="G20:G21"/>
    <mergeCell ref="H20:H21"/>
    <mergeCell ref="L20:L21"/>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M14:M15"/>
    <mergeCell ref="N14:N15"/>
    <mergeCell ref="R14:R15"/>
    <mergeCell ref="S14:S15"/>
    <mergeCell ref="T14:T15"/>
    <mergeCell ref="C16:C17"/>
    <mergeCell ref="D16:D17"/>
    <mergeCell ref="E16:E17"/>
    <mergeCell ref="F16:F17"/>
    <mergeCell ref="G16:G17"/>
    <mergeCell ref="R12:R13"/>
    <mergeCell ref="S12:S13"/>
    <mergeCell ref="T12:T13"/>
    <mergeCell ref="C14:C15"/>
    <mergeCell ref="D14:D15"/>
    <mergeCell ref="E14:E15"/>
    <mergeCell ref="F14:F15"/>
    <mergeCell ref="G14:G15"/>
    <mergeCell ref="H14:H15"/>
    <mergeCell ref="L14:L15"/>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N8:N9"/>
    <mergeCell ref="R8:R9"/>
    <mergeCell ref="S8:S9"/>
    <mergeCell ref="T8:T9"/>
    <mergeCell ref="B10:B21"/>
    <mergeCell ref="C10:C11"/>
    <mergeCell ref="D10:D11"/>
    <mergeCell ref="E10:E11"/>
    <mergeCell ref="F10:F11"/>
    <mergeCell ref="G10:G11"/>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s>
  <phoneticPr fontId="3"/>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68FB2-C92D-413F-845D-DC863C6BEE99}">
  <sheetPr>
    <tabColor rgb="FF00B0F0"/>
    <pageSetUpPr fitToPage="1"/>
  </sheetPr>
  <dimension ref="B2:AJ65"/>
  <sheetViews>
    <sheetView view="pageBreakPreview" zoomScaleNormal="100" zoomScaleSheetLayoutView="100" workbookViewId="0">
      <pane xSplit="3" ySplit="9" topLeftCell="D10" activePane="bottomRight" state="frozen"/>
      <selection pane="topRight"/>
      <selection pane="bottomLeft"/>
      <selection pane="bottomRight"/>
    </sheetView>
  </sheetViews>
  <sheetFormatPr defaultColWidth="9" defaultRowHeight="13.2" x14ac:dyDescent="0.2"/>
  <cols>
    <col min="1" max="2" width="4.6640625" style="9" customWidth="1"/>
    <col min="3" max="3" width="19.33203125" style="9" customWidth="1"/>
    <col min="4" max="10" width="8.6640625" style="9" customWidth="1"/>
    <col min="11" max="11" width="8.6640625" style="11" customWidth="1"/>
    <col min="12" max="16" width="8.6640625" style="9" customWidth="1"/>
    <col min="17" max="22" width="8.6640625" style="11" customWidth="1"/>
    <col min="23" max="23" width="8.6640625" style="9" customWidth="1"/>
    <col min="24" max="24" width="8" style="11" customWidth="1"/>
    <col min="25" max="25" width="7.33203125" style="9" bestFit="1" customWidth="1"/>
    <col min="26" max="26" width="6.33203125" style="9" customWidth="1"/>
    <col min="27" max="27" width="6.88671875" style="9" customWidth="1"/>
    <col min="28" max="30" width="6.33203125" style="9" customWidth="1"/>
    <col min="31" max="36" width="6.109375" style="9" customWidth="1"/>
    <col min="37" max="49" width="8.6640625" style="9" customWidth="1"/>
    <col min="50" max="69" width="4.6640625" style="9" customWidth="1"/>
    <col min="70" max="16384" width="9" style="9"/>
  </cols>
  <sheetData>
    <row r="2" spans="2:36" ht="14.4" x14ac:dyDescent="0.2">
      <c r="B2" s="8" t="s">
        <v>293</v>
      </c>
    </row>
    <row r="4" spans="2:36" ht="13.8" thickBot="1" x14ac:dyDescent="0.25">
      <c r="W4" s="12" t="s">
        <v>268</v>
      </c>
    </row>
    <row r="5" spans="2:36" ht="21.6" customHeight="1" x14ac:dyDescent="0.2">
      <c r="B5" s="234"/>
      <c r="C5" s="235"/>
      <c r="D5" s="75" t="s">
        <v>269</v>
      </c>
      <c r="E5" s="121" t="s">
        <v>270</v>
      </c>
      <c r="F5" s="236" t="s">
        <v>271</v>
      </c>
      <c r="G5" s="237"/>
      <c r="H5" s="237"/>
      <c r="I5" s="237"/>
      <c r="J5" s="237"/>
      <c r="K5" s="238"/>
      <c r="L5" s="236" t="s">
        <v>272</v>
      </c>
      <c r="M5" s="237"/>
      <c r="N5" s="237"/>
      <c r="O5" s="237"/>
      <c r="P5" s="237"/>
      <c r="Q5" s="238"/>
      <c r="R5" s="236" t="s">
        <v>273</v>
      </c>
      <c r="S5" s="237"/>
      <c r="T5" s="237"/>
      <c r="U5" s="237"/>
      <c r="V5" s="237"/>
      <c r="W5" s="238"/>
    </row>
    <row r="6" spans="2:36" s="249" customFormat="1" ht="36.75" customHeight="1" x14ac:dyDescent="0.2">
      <c r="B6" s="239"/>
      <c r="C6" s="240"/>
      <c r="D6" s="67"/>
      <c r="E6" s="126"/>
      <c r="F6" s="241" t="s">
        <v>274</v>
      </c>
      <c r="G6" s="242"/>
      <c r="H6" s="243"/>
      <c r="I6" s="324" t="s">
        <v>294</v>
      </c>
      <c r="J6" s="325"/>
      <c r="K6" s="326"/>
      <c r="L6" s="241" t="s">
        <v>274</v>
      </c>
      <c r="M6" s="242"/>
      <c r="N6" s="243"/>
      <c r="O6" s="324" t="s">
        <v>294</v>
      </c>
      <c r="P6" s="325"/>
      <c r="Q6" s="326"/>
      <c r="R6" s="246" t="s">
        <v>274</v>
      </c>
      <c r="S6" s="247"/>
      <c r="T6" s="248"/>
      <c r="U6" s="324" t="s">
        <v>294</v>
      </c>
      <c r="V6" s="325"/>
      <c r="W6" s="326"/>
      <c r="AB6" s="249" t="s">
        <v>276</v>
      </c>
    </row>
    <row r="7" spans="2:36" ht="21.6" customHeight="1" x14ac:dyDescent="0.2">
      <c r="B7" s="250"/>
      <c r="C7" s="251"/>
      <c r="D7" s="69"/>
      <c r="E7" s="134"/>
      <c r="F7" s="252" t="s">
        <v>277</v>
      </c>
      <c r="G7" s="253" t="s">
        <v>278</v>
      </c>
      <c r="H7" s="254" t="s">
        <v>198</v>
      </c>
      <c r="I7" s="255" t="s">
        <v>279</v>
      </c>
      <c r="J7" s="255" t="s">
        <v>280</v>
      </c>
      <c r="K7" s="256" t="s">
        <v>281</v>
      </c>
      <c r="L7" s="257" t="s">
        <v>277</v>
      </c>
      <c r="M7" s="253" t="s">
        <v>278</v>
      </c>
      <c r="N7" s="254" t="s">
        <v>198</v>
      </c>
      <c r="O7" s="255" t="s">
        <v>279</v>
      </c>
      <c r="P7" s="255" t="s">
        <v>280</v>
      </c>
      <c r="Q7" s="256" t="s">
        <v>281</v>
      </c>
      <c r="R7" s="257" t="s">
        <v>277</v>
      </c>
      <c r="S7" s="253" t="s">
        <v>278</v>
      </c>
      <c r="T7" s="254" t="s">
        <v>198</v>
      </c>
      <c r="U7" s="255" t="s">
        <v>279</v>
      </c>
      <c r="V7" s="255" t="s">
        <v>280</v>
      </c>
      <c r="W7" s="256" t="s">
        <v>281</v>
      </c>
      <c r="X7" s="9"/>
      <c r="Y7" s="9" t="s">
        <v>277</v>
      </c>
      <c r="Z7" s="9" t="s">
        <v>278</v>
      </c>
      <c r="AA7" s="9" t="s">
        <v>282</v>
      </c>
      <c r="AB7" s="9" t="s">
        <v>277</v>
      </c>
      <c r="AC7" s="9" t="s">
        <v>278</v>
      </c>
      <c r="AD7" s="9" t="s">
        <v>282</v>
      </c>
      <c r="AE7" s="35" t="s">
        <v>197</v>
      </c>
    </row>
    <row r="8" spans="2:36" ht="21.6" customHeight="1" x14ac:dyDescent="0.2">
      <c r="B8" s="36" t="s">
        <v>243</v>
      </c>
      <c r="C8" s="37"/>
      <c r="D8" s="258">
        <f>SUM(D10:D21)</f>
        <v>404</v>
      </c>
      <c r="E8" s="259">
        <f>SUM(E10:E21)</f>
        <v>303</v>
      </c>
      <c r="F8" s="260">
        <f t="shared" ref="F8:W8" si="0">F10+F12+F14+F16+F18+F20</f>
        <v>31031</v>
      </c>
      <c r="G8" s="261">
        <f t="shared" si="0"/>
        <v>8051</v>
      </c>
      <c r="H8" s="261">
        <f t="shared" si="0"/>
        <v>39082</v>
      </c>
      <c r="I8" s="262">
        <f t="shared" si="0"/>
        <v>37</v>
      </c>
      <c r="J8" s="262">
        <f t="shared" si="0"/>
        <v>9</v>
      </c>
      <c r="K8" s="263">
        <f t="shared" si="0"/>
        <v>46</v>
      </c>
      <c r="L8" s="264">
        <f>SUM(L10:L21)</f>
        <v>19757</v>
      </c>
      <c r="M8" s="265">
        <f t="shared" ref="M8" si="1">SUM(M10:M21)</f>
        <v>2841</v>
      </c>
      <c r="N8" s="261">
        <f>SUM(N10:N21)</f>
        <v>22598</v>
      </c>
      <c r="O8" s="262">
        <f t="shared" si="0"/>
        <v>14</v>
      </c>
      <c r="P8" s="262">
        <f t="shared" si="0"/>
        <v>3</v>
      </c>
      <c r="Q8" s="263">
        <f t="shared" si="0"/>
        <v>17</v>
      </c>
      <c r="R8" s="264">
        <f>SUM(R10:R21)</f>
        <v>11274</v>
      </c>
      <c r="S8" s="265">
        <f t="shared" ref="S8" si="2">SUM(S10:S21)</f>
        <v>5210</v>
      </c>
      <c r="T8" s="261">
        <f>SUM(T10:T21)</f>
        <v>16484</v>
      </c>
      <c r="U8" s="262">
        <f t="shared" si="0"/>
        <v>23</v>
      </c>
      <c r="V8" s="262">
        <f t="shared" si="0"/>
        <v>6</v>
      </c>
      <c r="W8" s="263">
        <f t="shared" si="0"/>
        <v>29</v>
      </c>
      <c r="X8" s="9"/>
      <c r="Y8" s="112">
        <f>L8+R8</f>
        <v>31031</v>
      </c>
      <c r="Z8" s="112">
        <f>M8+S8</f>
        <v>8051</v>
      </c>
      <c r="AA8" s="112">
        <f t="shared" ref="AA8" si="3">N8+T8</f>
        <v>39082</v>
      </c>
      <c r="AB8" s="112">
        <f>O8+U8</f>
        <v>37</v>
      </c>
      <c r="AC8" s="112">
        <f t="shared" ref="AC8:AD8" si="4">P8+V8</f>
        <v>9</v>
      </c>
      <c r="AD8" s="112">
        <f t="shared" si="4"/>
        <v>46</v>
      </c>
      <c r="AE8" s="266">
        <f>Y8-F8</f>
        <v>0</v>
      </c>
      <c r="AF8" s="266">
        <f t="shared" ref="AF8:AG8" si="5">Z8-G8</f>
        <v>0</v>
      </c>
      <c r="AG8" s="266">
        <f t="shared" si="5"/>
        <v>0</v>
      </c>
      <c r="AH8" s="266">
        <f>AB8-I8</f>
        <v>0</v>
      </c>
      <c r="AI8" s="266">
        <f t="shared" ref="AI8:AJ8" si="6">AC8-J8</f>
        <v>0</v>
      </c>
      <c r="AJ8" s="266">
        <f t="shared" si="6"/>
        <v>0</v>
      </c>
    </row>
    <row r="9" spans="2:36" ht="21.6" customHeight="1" thickBot="1" x14ac:dyDescent="0.25">
      <c r="B9" s="52"/>
      <c r="C9" s="53"/>
      <c r="D9" s="267"/>
      <c r="E9" s="268"/>
      <c r="F9" s="269"/>
      <c r="G9" s="270"/>
      <c r="H9" s="270"/>
      <c r="I9" s="275">
        <f>I8/F8</f>
        <v>1.1923560310657085E-3</v>
      </c>
      <c r="J9" s="275">
        <f>J8/G8</f>
        <v>1.1178735560799901E-3</v>
      </c>
      <c r="K9" s="276">
        <f>K8/H8</f>
        <v>1.1770124353922523E-3</v>
      </c>
      <c r="L9" s="273"/>
      <c r="M9" s="274"/>
      <c r="N9" s="270"/>
      <c r="O9" s="275">
        <f>O8/L8</f>
        <v>7.0860960672166826E-4</v>
      </c>
      <c r="P9" s="275">
        <f>P8/M8</f>
        <v>1.0559662090813093E-3</v>
      </c>
      <c r="Q9" s="276">
        <f>Q8/N8</f>
        <v>7.5227896274006551E-4</v>
      </c>
      <c r="R9" s="273"/>
      <c r="S9" s="274"/>
      <c r="T9" s="270"/>
      <c r="U9" s="275">
        <f>U8/R8</f>
        <v>2.040092247649459E-3</v>
      </c>
      <c r="V9" s="275">
        <f>V8/S8</f>
        <v>1.1516314779270633E-3</v>
      </c>
      <c r="W9" s="276">
        <f>W8/T8</f>
        <v>1.7592817277359864E-3</v>
      </c>
      <c r="X9" s="9"/>
      <c r="AB9" s="51"/>
      <c r="AC9" s="51"/>
      <c r="AD9" s="51"/>
      <c r="AE9" s="277"/>
      <c r="AF9" s="277"/>
      <c r="AG9" s="277"/>
      <c r="AH9" s="266"/>
      <c r="AI9" s="266"/>
      <c r="AJ9" s="266"/>
    </row>
    <row r="10" spans="2:36" ht="21.6" customHeight="1" thickTop="1" x14ac:dyDescent="0.2">
      <c r="B10" s="59" t="s">
        <v>199</v>
      </c>
      <c r="C10" s="67" t="s">
        <v>244</v>
      </c>
      <c r="D10" s="308">
        <f>[1]表13!E15</f>
        <v>49</v>
      </c>
      <c r="E10" s="309">
        <f>[1]表13!R15</f>
        <v>20</v>
      </c>
      <c r="F10" s="280">
        <f t="shared" ref="F10:K10" si="7">L10+R10</f>
        <v>1007</v>
      </c>
      <c r="G10" s="281">
        <f t="shared" si="7"/>
        <v>45</v>
      </c>
      <c r="H10" s="281">
        <f t="shared" si="7"/>
        <v>1052</v>
      </c>
      <c r="I10" s="282">
        <f t="shared" si="7"/>
        <v>8</v>
      </c>
      <c r="J10" s="282">
        <f t="shared" si="7"/>
        <v>7</v>
      </c>
      <c r="K10" s="283">
        <f t="shared" si="7"/>
        <v>15</v>
      </c>
      <c r="L10" s="284">
        <f>[1]表2!I18</f>
        <v>835</v>
      </c>
      <c r="M10" s="285">
        <f>[1]表2!O18</f>
        <v>21</v>
      </c>
      <c r="N10" s="286">
        <f>L10+M10</f>
        <v>856</v>
      </c>
      <c r="O10" s="282">
        <v>3</v>
      </c>
      <c r="P10" s="282">
        <v>3</v>
      </c>
      <c r="Q10" s="283">
        <f>O10+P10</f>
        <v>6</v>
      </c>
      <c r="R10" s="284">
        <f>[1]表2!J18</f>
        <v>172</v>
      </c>
      <c r="S10" s="285">
        <f>[1]表2!P18</f>
        <v>24</v>
      </c>
      <c r="T10" s="286">
        <f>R10+S10</f>
        <v>196</v>
      </c>
      <c r="U10" s="282">
        <v>5</v>
      </c>
      <c r="V10" s="282">
        <v>4</v>
      </c>
      <c r="W10" s="283">
        <f>U10+V10</f>
        <v>9</v>
      </c>
      <c r="X10" s="9"/>
      <c r="Y10" s="112">
        <f t="shared" ref="Y10:AD10" si="8">L10+R10</f>
        <v>1007</v>
      </c>
      <c r="Z10" s="112">
        <f t="shared" si="8"/>
        <v>45</v>
      </c>
      <c r="AA10" s="112">
        <f t="shared" si="8"/>
        <v>1052</v>
      </c>
      <c r="AB10" s="112">
        <f t="shared" si="8"/>
        <v>8</v>
      </c>
      <c r="AC10" s="112">
        <f t="shared" si="8"/>
        <v>7</v>
      </c>
      <c r="AD10" s="112">
        <f t="shared" si="8"/>
        <v>15</v>
      </c>
      <c r="AE10" s="266">
        <f t="shared" ref="AE10:AJ10" si="9">Y10-F10</f>
        <v>0</v>
      </c>
      <c r="AF10" s="266">
        <f t="shared" si="9"/>
        <v>0</v>
      </c>
      <c r="AG10" s="266">
        <f t="shared" si="9"/>
        <v>0</v>
      </c>
      <c r="AH10" s="266">
        <f t="shared" si="9"/>
        <v>0</v>
      </c>
      <c r="AI10" s="266">
        <f t="shared" si="9"/>
        <v>0</v>
      </c>
      <c r="AJ10" s="266">
        <f t="shared" si="9"/>
        <v>0</v>
      </c>
    </row>
    <row r="11" spans="2:36" ht="21.6" customHeight="1" x14ac:dyDescent="0.2">
      <c r="B11" s="66"/>
      <c r="C11" s="67"/>
      <c r="D11" s="287"/>
      <c r="E11" s="288"/>
      <c r="F11" s="289"/>
      <c r="G11" s="290"/>
      <c r="H11" s="290"/>
      <c r="I11" s="296">
        <f>I10/F10</f>
        <v>7.9443892750744784E-3</v>
      </c>
      <c r="J11" s="296">
        <f>J10/G10</f>
        <v>0.15555555555555556</v>
      </c>
      <c r="K11" s="297">
        <f>K10/H10</f>
        <v>1.4258555133079848E-2</v>
      </c>
      <c r="L11" s="293"/>
      <c r="M11" s="294"/>
      <c r="N11" s="295"/>
      <c r="O11" s="296">
        <f>O10/L10</f>
        <v>3.592814371257485E-3</v>
      </c>
      <c r="P11" s="296">
        <f>P10/M10</f>
        <v>0.14285714285714285</v>
      </c>
      <c r="Q11" s="297">
        <f>Q10/N10</f>
        <v>7.0093457943925233E-3</v>
      </c>
      <c r="R11" s="293"/>
      <c r="S11" s="294"/>
      <c r="T11" s="295"/>
      <c r="U11" s="296">
        <f>U10/R10</f>
        <v>2.9069767441860465E-2</v>
      </c>
      <c r="V11" s="296">
        <f>V10/S10</f>
        <v>0.16666666666666666</v>
      </c>
      <c r="W11" s="297">
        <f>W10/T10</f>
        <v>4.5918367346938778E-2</v>
      </c>
      <c r="X11" s="9"/>
      <c r="AB11" s="51"/>
      <c r="AC11" s="51"/>
      <c r="AD11" s="51"/>
      <c r="AE11" s="277"/>
      <c r="AF11" s="277"/>
      <c r="AG11" s="277"/>
      <c r="AH11" s="266"/>
      <c r="AI11" s="266"/>
      <c r="AJ11" s="266"/>
    </row>
    <row r="12" spans="2:36" ht="21.6" customHeight="1" x14ac:dyDescent="0.2">
      <c r="B12" s="66"/>
      <c r="C12" s="75" t="s">
        <v>245</v>
      </c>
      <c r="D12" s="310">
        <f>[1]表13!E18</f>
        <v>85</v>
      </c>
      <c r="E12" s="327">
        <f>[1]表13!R18</f>
        <v>64</v>
      </c>
      <c r="F12" s="260">
        <f t="shared" ref="F12:K12" si="10">L12+R12</f>
        <v>14482</v>
      </c>
      <c r="G12" s="261">
        <f t="shared" si="10"/>
        <v>2067</v>
      </c>
      <c r="H12" s="261">
        <f t="shared" si="10"/>
        <v>16549</v>
      </c>
      <c r="I12" s="262">
        <f t="shared" si="10"/>
        <v>1</v>
      </c>
      <c r="J12" s="262">
        <f t="shared" si="10"/>
        <v>0</v>
      </c>
      <c r="K12" s="263">
        <f t="shared" si="10"/>
        <v>1</v>
      </c>
      <c r="L12" s="300">
        <f>[1]表2!I21</f>
        <v>11291</v>
      </c>
      <c r="M12" s="301">
        <f>[1]表2!O21</f>
        <v>1092</v>
      </c>
      <c r="N12" s="295">
        <f>L12+M12</f>
        <v>12383</v>
      </c>
      <c r="O12" s="262">
        <v>0</v>
      </c>
      <c r="P12" s="262">
        <v>0</v>
      </c>
      <c r="Q12" s="263">
        <f t="shared" ref="Q12" si="11">O12+P12</f>
        <v>0</v>
      </c>
      <c r="R12" s="300">
        <f>[1]表2!J21</f>
        <v>3191</v>
      </c>
      <c r="S12" s="301">
        <f>[1]表2!P21</f>
        <v>975</v>
      </c>
      <c r="T12" s="295">
        <f>R12+S12</f>
        <v>4166</v>
      </c>
      <c r="U12" s="262">
        <v>1</v>
      </c>
      <c r="V12" s="262">
        <v>0</v>
      </c>
      <c r="W12" s="263">
        <f t="shared" ref="W12" si="12">U12+V12</f>
        <v>1</v>
      </c>
      <c r="X12" s="9"/>
      <c r="Y12" s="112">
        <f t="shared" ref="Y12:AD12" si="13">L12+R12</f>
        <v>14482</v>
      </c>
      <c r="Z12" s="112">
        <f t="shared" si="13"/>
        <v>2067</v>
      </c>
      <c r="AA12" s="112">
        <f t="shared" si="13"/>
        <v>16549</v>
      </c>
      <c r="AB12" s="112">
        <f t="shared" si="13"/>
        <v>1</v>
      </c>
      <c r="AC12" s="112">
        <f t="shared" si="13"/>
        <v>0</v>
      </c>
      <c r="AD12" s="112">
        <f t="shared" si="13"/>
        <v>1</v>
      </c>
      <c r="AE12" s="266">
        <f t="shared" ref="AE12:AJ12" si="14">Y12-F12</f>
        <v>0</v>
      </c>
      <c r="AF12" s="266">
        <f t="shared" si="14"/>
        <v>0</v>
      </c>
      <c r="AG12" s="266">
        <f t="shared" si="14"/>
        <v>0</v>
      </c>
      <c r="AH12" s="266">
        <f t="shared" si="14"/>
        <v>0</v>
      </c>
      <c r="AI12" s="266">
        <f t="shared" si="14"/>
        <v>0</v>
      </c>
      <c r="AJ12" s="266">
        <f t="shared" si="14"/>
        <v>0</v>
      </c>
    </row>
    <row r="13" spans="2:36" ht="21.6" customHeight="1" x14ac:dyDescent="0.2">
      <c r="B13" s="66"/>
      <c r="C13" s="67"/>
      <c r="D13" s="287"/>
      <c r="E13" s="288"/>
      <c r="F13" s="289"/>
      <c r="G13" s="290"/>
      <c r="H13" s="290"/>
      <c r="I13" s="296">
        <f t="shared" ref="I13:K13" si="15">I12/F12</f>
        <v>6.9051236017124708E-5</v>
      </c>
      <c r="J13" s="296">
        <f t="shared" si="15"/>
        <v>0</v>
      </c>
      <c r="K13" s="297">
        <f t="shared" si="15"/>
        <v>6.0426611879871898E-5</v>
      </c>
      <c r="L13" s="293"/>
      <c r="M13" s="294"/>
      <c r="N13" s="295"/>
      <c r="O13" s="296">
        <f>O12/L12</f>
        <v>0</v>
      </c>
      <c r="P13" s="296">
        <f t="shared" ref="P13:Q13" si="16">P12/M12</f>
        <v>0</v>
      </c>
      <c r="Q13" s="297">
        <f t="shared" si="16"/>
        <v>0</v>
      </c>
      <c r="R13" s="293"/>
      <c r="S13" s="294"/>
      <c r="T13" s="295"/>
      <c r="U13" s="296">
        <f t="shared" ref="U13:W13" si="17">U12/R12</f>
        <v>3.1338138514572234E-4</v>
      </c>
      <c r="V13" s="296">
        <f t="shared" si="17"/>
        <v>0</v>
      </c>
      <c r="W13" s="297">
        <f t="shared" si="17"/>
        <v>2.4003840614498319E-4</v>
      </c>
      <c r="X13" s="9"/>
      <c r="AB13" s="51"/>
      <c r="AC13" s="51"/>
      <c r="AD13" s="51"/>
      <c r="AE13" s="277"/>
      <c r="AF13" s="277"/>
      <c r="AG13" s="277"/>
      <c r="AH13" s="266"/>
      <c r="AI13" s="266"/>
      <c r="AJ13" s="266"/>
    </row>
    <row r="14" spans="2:36" ht="21.6" customHeight="1" x14ac:dyDescent="0.2">
      <c r="B14" s="66"/>
      <c r="C14" s="75" t="s">
        <v>202</v>
      </c>
      <c r="D14" s="310">
        <f>[1]表13!E21</f>
        <v>25</v>
      </c>
      <c r="E14" s="327">
        <f>[1]表13!R21</f>
        <v>16</v>
      </c>
      <c r="F14" s="260">
        <f t="shared" ref="F14:K14" si="18">L14+R14</f>
        <v>2215</v>
      </c>
      <c r="G14" s="261">
        <f t="shared" si="18"/>
        <v>162</v>
      </c>
      <c r="H14" s="261">
        <f t="shared" si="18"/>
        <v>2377</v>
      </c>
      <c r="I14" s="262">
        <f t="shared" si="18"/>
        <v>16</v>
      </c>
      <c r="J14" s="262">
        <f t="shared" si="18"/>
        <v>1</v>
      </c>
      <c r="K14" s="263">
        <f t="shared" si="18"/>
        <v>17</v>
      </c>
      <c r="L14" s="300">
        <f>[1]表2!I24</f>
        <v>2038</v>
      </c>
      <c r="M14" s="301">
        <f>[1]表2!O24</f>
        <v>104</v>
      </c>
      <c r="N14" s="295">
        <f t="shared" ref="N14" si="19">L14+M14</f>
        <v>2142</v>
      </c>
      <c r="O14" s="262">
        <v>7</v>
      </c>
      <c r="P14" s="262">
        <v>0</v>
      </c>
      <c r="Q14" s="263">
        <f t="shared" ref="Q14" si="20">O14+P14</f>
        <v>7</v>
      </c>
      <c r="R14" s="300">
        <f>[1]表2!J24</f>
        <v>177</v>
      </c>
      <c r="S14" s="301">
        <f>[1]表2!P24</f>
        <v>58</v>
      </c>
      <c r="T14" s="295">
        <f t="shared" ref="T14" si="21">R14+S14</f>
        <v>235</v>
      </c>
      <c r="U14" s="262">
        <v>9</v>
      </c>
      <c r="V14" s="262">
        <v>1</v>
      </c>
      <c r="W14" s="263">
        <f t="shared" ref="W14" si="22">U14+V14</f>
        <v>10</v>
      </c>
      <c r="X14" s="9"/>
      <c r="Y14" s="112">
        <f t="shared" ref="Y14:AD14" si="23">L14+R14</f>
        <v>2215</v>
      </c>
      <c r="Z14" s="112">
        <f t="shared" si="23"/>
        <v>162</v>
      </c>
      <c r="AA14" s="112">
        <f t="shared" si="23"/>
        <v>2377</v>
      </c>
      <c r="AB14" s="112">
        <f t="shared" si="23"/>
        <v>16</v>
      </c>
      <c r="AC14" s="112">
        <f t="shared" si="23"/>
        <v>1</v>
      </c>
      <c r="AD14" s="112">
        <f t="shared" si="23"/>
        <v>17</v>
      </c>
      <c r="AE14" s="266">
        <f t="shared" ref="AE14:AJ14" si="24">Y14-F14</f>
        <v>0</v>
      </c>
      <c r="AF14" s="266">
        <f t="shared" si="24"/>
        <v>0</v>
      </c>
      <c r="AG14" s="266">
        <f t="shared" si="24"/>
        <v>0</v>
      </c>
      <c r="AH14" s="266">
        <f t="shared" si="24"/>
        <v>0</v>
      </c>
      <c r="AI14" s="266">
        <f t="shared" si="24"/>
        <v>0</v>
      </c>
      <c r="AJ14" s="266">
        <f t="shared" si="24"/>
        <v>0</v>
      </c>
    </row>
    <row r="15" spans="2:36" ht="21.6" customHeight="1" x14ac:dyDescent="0.2">
      <c r="B15" s="66"/>
      <c r="C15" s="69"/>
      <c r="D15" s="287"/>
      <c r="E15" s="288"/>
      <c r="F15" s="289"/>
      <c r="G15" s="290"/>
      <c r="H15" s="290"/>
      <c r="I15" s="296">
        <f t="shared" ref="I15:K15" si="25">I14/F14</f>
        <v>7.2234762979683969E-3</v>
      </c>
      <c r="J15" s="296">
        <f t="shared" si="25"/>
        <v>6.1728395061728392E-3</v>
      </c>
      <c r="K15" s="297">
        <f t="shared" si="25"/>
        <v>7.1518721076987797E-3</v>
      </c>
      <c r="L15" s="293"/>
      <c r="M15" s="294"/>
      <c r="N15" s="295"/>
      <c r="O15" s="296">
        <f t="shared" ref="O15:Q15" si="26">O14/L14</f>
        <v>3.4347399411187437E-3</v>
      </c>
      <c r="P15" s="296">
        <f t="shared" si="26"/>
        <v>0</v>
      </c>
      <c r="Q15" s="297">
        <f t="shared" si="26"/>
        <v>3.2679738562091504E-3</v>
      </c>
      <c r="R15" s="293"/>
      <c r="S15" s="294"/>
      <c r="T15" s="295"/>
      <c r="U15" s="296">
        <f t="shared" ref="U15:W15" si="27">U14/R14</f>
        <v>5.0847457627118647E-2</v>
      </c>
      <c r="V15" s="296">
        <f t="shared" si="27"/>
        <v>1.7241379310344827E-2</v>
      </c>
      <c r="W15" s="297">
        <f t="shared" si="27"/>
        <v>4.2553191489361701E-2</v>
      </c>
      <c r="X15" s="9"/>
      <c r="AB15" s="51"/>
      <c r="AC15" s="51"/>
      <c r="AD15" s="51"/>
      <c r="AE15" s="277"/>
      <c r="AF15" s="277"/>
      <c r="AG15" s="277"/>
      <c r="AH15" s="266"/>
      <c r="AI15" s="266"/>
      <c r="AJ15" s="266"/>
    </row>
    <row r="16" spans="2:36" ht="21.6" customHeight="1" x14ac:dyDescent="0.2">
      <c r="B16" s="66"/>
      <c r="C16" s="75" t="s">
        <v>246</v>
      </c>
      <c r="D16" s="310">
        <f>[1]表13!E24</f>
        <v>75</v>
      </c>
      <c r="E16" s="327">
        <f>[1]表13!R24</f>
        <v>54</v>
      </c>
      <c r="F16" s="260">
        <f>L16+R16</f>
        <v>1558</v>
      </c>
      <c r="G16" s="261">
        <f t="shared" ref="G16:K16" si="28">M16+S16</f>
        <v>819</v>
      </c>
      <c r="H16" s="261">
        <f t="shared" si="28"/>
        <v>2377</v>
      </c>
      <c r="I16" s="262">
        <f t="shared" si="28"/>
        <v>4</v>
      </c>
      <c r="J16" s="262">
        <f t="shared" si="28"/>
        <v>1</v>
      </c>
      <c r="K16" s="263">
        <f t="shared" si="28"/>
        <v>5</v>
      </c>
      <c r="L16" s="300">
        <f>[1]表2!I27</f>
        <v>1030</v>
      </c>
      <c r="M16" s="301">
        <f>[1]表2!O27</f>
        <v>255</v>
      </c>
      <c r="N16" s="295">
        <f t="shared" ref="N16" si="29">L16+M16</f>
        <v>1285</v>
      </c>
      <c r="O16" s="262">
        <v>0</v>
      </c>
      <c r="P16" s="262">
        <v>0</v>
      </c>
      <c r="Q16" s="263">
        <f t="shared" ref="Q16" si="30">O16+P16</f>
        <v>0</v>
      </c>
      <c r="R16" s="300">
        <f>[1]表2!J27</f>
        <v>528</v>
      </c>
      <c r="S16" s="301">
        <f>[1]表2!P27</f>
        <v>564</v>
      </c>
      <c r="T16" s="295">
        <f t="shared" ref="T16" si="31">R16+S16</f>
        <v>1092</v>
      </c>
      <c r="U16" s="262">
        <v>4</v>
      </c>
      <c r="V16" s="262">
        <v>1</v>
      </c>
      <c r="W16" s="263">
        <f t="shared" ref="W16" si="32">U16+V16</f>
        <v>5</v>
      </c>
      <c r="X16" s="9"/>
      <c r="Y16" s="112">
        <f t="shared" ref="Y16:AD16" si="33">L16+R16</f>
        <v>1558</v>
      </c>
      <c r="Z16" s="112">
        <f t="shared" si="33"/>
        <v>819</v>
      </c>
      <c r="AA16" s="112">
        <f t="shared" si="33"/>
        <v>2377</v>
      </c>
      <c r="AB16" s="112">
        <f t="shared" si="33"/>
        <v>4</v>
      </c>
      <c r="AC16" s="112">
        <f t="shared" si="33"/>
        <v>1</v>
      </c>
      <c r="AD16" s="112">
        <f t="shared" si="33"/>
        <v>5</v>
      </c>
      <c r="AE16" s="266">
        <f t="shared" ref="AE16:AJ16" si="34">Y16-F16</f>
        <v>0</v>
      </c>
      <c r="AF16" s="266">
        <f t="shared" si="34"/>
        <v>0</v>
      </c>
      <c r="AG16" s="266">
        <f t="shared" si="34"/>
        <v>0</v>
      </c>
      <c r="AH16" s="266">
        <f t="shared" si="34"/>
        <v>0</v>
      </c>
      <c r="AI16" s="266">
        <f t="shared" si="34"/>
        <v>0</v>
      </c>
      <c r="AJ16" s="266">
        <f t="shared" si="34"/>
        <v>0</v>
      </c>
    </row>
    <row r="17" spans="2:36" ht="21.6" customHeight="1" x14ac:dyDescent="0.2">
      <c r="B17" s="66"/>
      <c r="C17" s="67"/>
      <c r="D17" s="287"/>
      <c r="E17" s="288"/>
      <c r="F17" s="289"/>
      <c r="G17" s="290"/>
      <c r="H17" s="290"/>
      <c r="I17" s="296">
        <f t="shared" ref="I17:K17" si="35">I16/F16</f>
        <v>2.5673940949935813E-3</v>
      </c>
      <c r="J17" s="296">
        <f t="shared" si="35"/>
        <v>1.221001221001221E-3</v>
      </c>
      <c r="K17" s="297">
        <f t="shared" si="35"/>
        <v>2.1034917963819941E-3</v>
      </c>
      <c r="L17" s="293"/>
      <c r="M17" s="294"/>
      <c r="N17" s="295"/>
      <c r="O17" s="296">
        <f t="shared" ref="O17:Q17" si="36">O16/L16</f>
        <v>0</v>
      </c>
      <c r="P17" s="296">
        <f t="shared" si="36"/>
        <v>0</v>
      </c>
      <c r="Q17" s="297">
        <f t="shared" si="36"/>
        <v>0</v>
      </c>
      <c r="R17" s="293"/>
      <c r="S17" s="294"/>
      <c r="T17" s="295"/>
      <c r="U17" s="296">
        <f t="shared" ref="U17:W17" si="37">U16/R16</f>
        <v>7.575757575757576E-3</v>
      </c>
      <c r="V17" s="296">
        <f t="shared" si="37"/>
        <v>1.7730496453900709E-3</v>
      </c>
      <c r="W17" s="297">
        <f t="shared" si="37"/>
        <v>4.578754578754579E-3</v>
      </c>
      <c r="X17" s="9"/>
      <c r="AB17" s="51"/>
      <c r="AC17" s="51"/>
      <c r="AD17" s="51"/>
      <c r="AE17" s="277"/>
      <c r="AF17" s="277"/>
      <c r="AG17" s="277"/>
      <c r="AH17" s="266"/>
      <c r="AI17" s="266"/>
      <c r="AJ17" s="266"/>
    </row>
    <row r="18" spans="2:36" ht="21.6" customHeight="1" x14ac:dyDescent="0.2">
      <c r="B18" s="66"/>
      <c r="C18" s="75" t="s">
        <v>247</v>
      </c>
      <c r="D18" s="310">
        <f>[1]表13!E27</f>
        <v>8</v>
      </c>
      <c r="E18" s="327">
        <f>[1]表13!R27</f>
        <v>4</v>
      </c>
      <c r="F18" s="260">
        <f t="shared" ref="F18:K18" si="38">L18+R18</f>
        <v>1488</v>
      </c>
      <c r="G18" s="261">
        <f t="shared" si="38"/>
        <v>214</v>
      </c>
      <c r="H18" s="261">
        <f t="shared" si="38"/>
        <v>1702</v>
      </c>
      <c r="I18" s="262">
        <f t="shared" si="38"/>
        <v>0</v>
      </c>
      <c r="J18" s="262">
        <f t="shared" si="38"/>
        <v>0</v>
      </c>
      <c r="K18" s="263">
        <f t="shared" si="38"/>
        <v>0</v>
      </c>
      <c r="L18" s="300">
        <f>[1]表2!I30</f>
        <v>633</v>
      </c>
      <c r="M18" s="301">
        <f>[1]表2!O30</f>
        <v>6</v>
      </c>
      <c r="N18" s="295">
        <f t="shared" ref="N18" si="39">L18+M18</f>
        <v>639</v>
      </c>
      <c r="O18" s="262">
        <v>0</v>
      </c>
      <c r="P18" s="262">
        <v>0</v>
      </c>
      <c r="Q18" s="263">
        <f t="shared" ref="Q18" si="40">O18+P18</f>
        <v>0</v>
      </c>
      <c r="R18" s="300">
        <f>[1]表2!J30</f>
        <v>855</v>
      </c>
      <c r="S18" s="301">
        <f>[1]表2!P30</f>
        <v>208</v>
      </c>
      <c r="T18" s="295">
        <f t="shared" ref="T18" si="41">R18+S18</f>
        <v>1063</v>
      </c>
      <c r="U18" s="262">
        <v>0</v>
      </c>
      <c r="V18" s="262">
        <v>0</v>
      </c>
      <c r="W18" s="263">
        <f t="shared" ref="W18" si="42">U18+V18</f>
        <v>0</v>
      </c>
      <c r="X18" s="9"/>
      <c r="Y18" s="112">
        <f t="shared" ref="Y18:AD18" si="43">L18+R18</f>
        <v>1488</v>
      </c>
      <c r="Z18" s="112">
        <f t="shared" si="43"/>
        <v>214</v>
      </c>
      <c r="AA18" s="112">
        <f t="shared" si="43"/>
        <v>1702</v>
      </c>
      <c r="AB18" s="112">
        <f t="shared" si="43"/>
        <v>0</v>
      </c>
      <c r="AC18" s="112">
        <f t="shared" si="43"/>
        <v>0</v>
      </c>
      <c r="AD18" s="112">
        <f t="shared" si="43"/>
        <v>0</v>
      </c>
      <c r="AE18" s="266">
        <f t="shared" ref="AE18:AJ18" si="44">Y18-F18</f>
        <v>0</v>
      </c>
      <c r="AF18" s="266">
        <f t="shared" si="44"/>
        <v>0</v>
      </c>
      <c r="AG18" s="266">
        <f t="shared" si="44"/>
        <v>0</v>
      </c>
      <c r="AH18" s="266">
        <f t="shared" si="44"/>
        <v>0</v>
      </c>
      <c r="AI18" s="266">
        <f t="shared" si="44"/>
        <v>0</v>
      </c>
      <c r="AJ18" s="266">
        <f t="shared" si="44"/>
        <v>0</v>
      </c>
    </row>
    <row r="19" spans="2:36" ht="21.6" customHeight="1" x14ac:dyDescent="0.2">
      <c r="B19" s="66"/>
      <c r="C19" s="67"/>
      <c r="D19" s="287"/>
      <c r="E19" s="288"/>
      <c r="F19" s="289"/>
      <c r="G19" s="290"/>
      <c r="H19" s="290"/>
      <c r="I19" s="296">
        <f t="shared" ref="I19:K19" si="45">I18/F18</f>
        <v>0</v>
      </c>
      <c r="J19" s="296">
        <f t="shared" si="45"/>
        <v>0</v>
      </c>
      <c r="K19" s="297">
        <f t="shared" si="45"/>
        <v>0</v>
      </c>
      <c r="L19" s="293"/>
      <c r="M19" s="294"/>
      <c r="N19" s="295"/>
      <c r="O19" s="296">
        <f t="shared" ref="O19:Q19" si="46">O18/L18</f>
        <v>0</v>
      </c>
      <c r="P19" s="296">
        <f t="shared" si="46"/>
        <v>0</v>
      </c>
      <c r="Q19" s="297">
        <f t="shared" si="46"/>
        <v>0</v>
      </c>
      <c r="R19" s="293"/>
      <c r="S19" s="294"/>
      <c r="T19" s="295"/>
      <c r="U19" s="296">
        <f t="shared" ref="U19:W19" si="47">U18/R18</f>
        <v>0</v>
      </c>
      <c r="V19" s="296">
        <f t="shared" si="47"/>
        <v>0</v>
      </c>
      <c r="W19" s="297">
        <f t="shared" si="47"/>
        <v>0</v>
      </c>
      <c r="X19" s="9"/>
      <c r="AB19" s="51"/>
      <c r="AC19" s="51"/>
      <c r="AD19" s="51"/>
      <c r="AE19" s="277"/>
      <c r="AF19" s="277"/>
      <c r="AG19" s="277"/>
      <c r="AH19" s="266"/>
      <c r="AI19" s="266"/>
      <c r="AJ19" s="266"/>
    </row>
    <row r="20" spans="2:36" ht="21.6" customHeight="1" x14ac:dyDescent="0.2">
      <c r="B20" s="66"/>
      <c r="C20" s="75" t="s">
        <v>248</v>
      </c>
      <c r="D20" s="310">
        <f>[1]表13!E30</f>
        <v>162</v>
      </c>
      <c r="E20" s="327">
        <f>[1]表13!R30</f>
        <v>145</v>
      </c>
      <c r="F20" s="260">
        <f t="shared" ref="F20:K20" si="48">L20+R20</f>
        <v>10281</v>
      </c>
      <c r="G20" s="261">
        <f t="shared" si="48"/>
        <v>4744</v>
      </c>
      <c r="H20" s="261">
        <f t="shared" si="48"/>
        <v>15025</v>
      </c>
      <c r="I20" s="262">
        <f t="shared" si="48"/>
        <v>8</v>
      </c>
      <c r="J20" s="262">
        <f t="shared" si="48"/>
        <v>0</v>
      </c>
      <c r="K20" s="263">
        <f t="shared" si="48"/>
        <v>8</v>
      </c>
      <c r="L20" s="300">
        <f>[1]表2!I33</f>
        <v>3930</v>
      </c>
      <c r="M20" s="301">
        <f>[1]表2!O33</f>
        <v>1363</v>
      </c>
      <c r="N20" s="295">
        <f t="shared" ref="N20" si="49">L20+M20</f>
        <v>5293</v>
      </c>
      <c r="O20" s="262">
        <v>4</v>
      </c>
      <c r="P20" s="262">
        <v>0</v>
      </c>
      <c r="Q20" s="263">
        <f t="shared" ref="Q20" si="50">O20+P20</f>
        <v>4</v>
      </c>
      <c r="R20" s="300">
        <f>[1]表2!J33</f>
        <v>6351</v>
      </c>
      <c r="S20" s="301">
        <f>[1]表2!P33</f>
        <v>3381</v>
      </c>
      <c r="T20" s="295">
        <f t="shared" ref="T20" si="51">R20+S20</f>
        <v>9732</v>
      </c>
      <c r="U20" s="262">
        <v>4</v>
      </c>
      <c r="V20" s="262">
        <v>0</v>
      </c>
      <c r="W20" s="263">
        <f t="shared" ref="W20" si="52">U20+V20</f>
        <v>4</v>
      </c>
      <c r="X20" s="9"/>
      <c r="Y20" s="112">
        <f t="shared" ref="Y20:AD20" si="53">L20+R20</f>
        <v>10281</v>
      </c>
      <c r="Z20" s="112">
        <f t="shared" si="53"/>
        <v>4744</v>
      </c>
      <c r="AA20" s="112">
        <f t="shared" si="53"/>
        <v>15025</v>
      </c>
      <c r="AB20" s="112">
        <f t="shared" si="53"/>
        <v>8</v>
      </c>
      <c r="AC20" s="112">
        <f t="shared" si="53"/>
        <v>0</v>
      </c>
      <c r="AD20" s="112">
        <f t="shared" si="53"/>
        <v>8</v>
      </c>
      <c r="AE20" s="266">
        <f t="shared" ref="AE20:AJ20" si="54">Y20-F20</f>
        <v>0</v>
      </c>
      <c r="AF20" s="266">
        <f t="shared" si="54"/>
        <v>0</v>
      </c>
      <c r="AG20" s="266">
        <f t="shared" si="54"/>
        <v>0</v>
      </c>
      <c r="AH20" s="266">
        <f t="shared" si="54"/>
        <v>0</v>
      </c>
      <c r="AI20" s="266">
        <f t="shared" si="54"/>
        <v>0</v>
      </c>
      <c r="AJ20" s="266">
        <f t="shared" si="54"/>
        <v>0</v>
      </c>
    </row>
    <row r="21" spans="2:36" ht="21.6" customHeight="1" thickBot="1" x14ac:dyDescent="0.25">
      <c r="B21" s="83"/>
      <c r="C21" s="84"/>
      <c r="D21" s="302"/>
      <c r="E21" s="303"/>
      <c r="F21" s="289"/>
      <c r="G21" s="290"/>
      <c r="H21" s="290"/>
      <c r="I21" s="296">
        <f t="shared" ref="I21:K21" si="55">I20/F20</f>
        <v>7.781344227215252E-4</v>
      </c>
      <c r="J21" s="296">
        <f t="shared" si="55"/>
        <v>0</v>
      </c>
      <c r="K21" s="297">
        <f t="shared" si="55"/>
        <v>5.3244592346089845E-4</v>
      </c>
      <c r="L21" s="293"/>
      <c r="M21" s="294"/>
      <c r="N21" s="295"/>
      <c r="O21" s="296">
        <f t="shared" ref="O21:Q21" si="56">O20/L20</f>
        <v>1.0178117048346056E-3</v>
      </c>
      <c r="P21" s="296">
        <f t="shared" si="56"/>
        <v>0</v>
      </c>
      <c r="Q21" s="297">
        <f t="shared" si="56"/>
        <v>7.5571509540903084E-4</v>
      </c>
      <c r="R21" s="293"/>
      <c r="S21" s="294"/>
      <c r="T21" s="295"/>
      <c r="U21" s="296">
        <f t="shared" ref="U21:W21" si="57">U20/R20</f>
        <v>6.2982207526373799E-4</v>
      </c>
      <c r="V21" s="296">
        <f t="shared" si="57"/>
        <v>0</v>
      </c>
      <c r="W21" s="297">
        <f t="shared" si="57"/>
        <v>4.1101520756267981E-4</v>
      </c>
      <c r="X21" s="9"/>
      <c r="AB21" s="51"/>
      <c r="AC21" s="51"/>
      <c r="AD21" s="51"/>
      <c r="AE21" s="277"/>
      <c r="AF21" s="277"/>
      <c r="AG21" s="277"/>
      <c r="AH21" s="266"/>
      <c r="AI21" s="266"/>
      <c r="AJ21" s="266"/>
    </row>
    <row r="22" spans="2:36" ht="21.6" customHeight="1" thickTop="1" x14ac:dyDescent="0.2">
      <c r="B22" s="59" t="s">
        <v>283</v>
      </c>
      <c r="C22" s="67" t="s">
        <v>207</v>
      </c>
      <c r="D22" s="308">
        <f>[1]表13!E33</f>
        <v>92</v>
      </c>
      <c r="E22" s="309">
        <f>[1]表13!R33</f>
        <v>53</v>
      </c>
      <c r="F22" s="280">
        <f t="shared" ref="F22:K22" si="58">L22+R22</f>
        <v>448</v>
      </c>
      <c r="G22" s="281">
        <f t="shared" si="58"/>
        <v>204</v>
      </c>
      <c r="H22" s="281">
        <f t="shared" si="58"/>
        <v>652</v>
      </c>
      <c r="I22" s="304">
        <f t="shared" si="58"/>
        <v>0</v>
      </c>
      <c r="J22" s="304">
        <f t="shared" si="58"/>
        <v>0</v>
      </c>
      <c r="K22" s="305">
        <f t="shared" si="58"/>
        <v>0</v>
      </c>
      <c r="L22" s="284">
        <f>[1]表2!I36</f>
        <v>246</v>
      </c>
      <c r="M22" s="285">
        <f>[1]表2!O36</f>
        <v>61</v>
      </c>
      <c r="N22" s="281">
        <f>L22+M22</f>
        <v>307</v>
      </c>
      <c r="O22" s="304">
        <v>0</v>
      </c>
      <c r="P22" s="304">
        <v>0</v>
      </c>
      <c r="Q22" s="305">
        <f t="shared" ref="Q22" si="59">O22+P22</f>
        <v>0</v>
      </c>
      <c r="R22" s="284">
        <f>[1]表2!J36</f>
        <v>202</v>
      </c>
      <c r="S22" s="285">
        <f>[1]表2!P36</f>
        <v>143</v>
      </c>
      <c r="T22" s="281">
        <f>R22+S22</f>
        <v>345</v>
      </c>
      <c r="U22" s="304">
        <v>0</v>
      </c>
      <c r="V22" s="304">
        <v>0</v>
      </c>
      <c r="W22" s="305">
        <f t="shared" ref="W22" si="60">U22+V22</f>
        <v>0</v>
      </c>
      <c r="X22" s="9"/>
      <c r="Y22" s="112">
        <f t="shared" ref="Y22:AD22" si="61">L22+R22</f>
        <v>448</v>
      </c>
      <c r="Z22" s="112">
        <f t="shared" si="61"/>
        <v>204</v>
      </c>
      <c r="AA22" s="112">
        <f t="shared" si="61"/>
        <v>652</v>
      </c>
      <c r="AB22" s="112">
        <f t="shared" si="61"/>
        <v>0</v>
      </c>
      <c r="AC22" s="112">
        <f t="shared" si="61"/>
        <v>0</v>
      </c>
      <c r="AD22" s="112">
        <f t="shared" si="61"/>
        <v>0</v>
      </c>
      <c r="AE22" s="266">
        <f t="shared" ref="AE22:AJ22" si="62">Y22-F22</f>
        <v>0</v>
      </c>
      <c r="AF22" s="266">
        <f t="shared" si="62"/>
        <v>0</v>
      </c>
      <c r="AG22" s="266">
        <f t="shared" si="62"/>
        <v>0</v>
      </c>
      <c r="AH22" s="266">
        <f t="shared" si="62"/>
        <v>0</v>
      </c>
      <c r="AI22" s="266">
        <f t="shared" si="62"/>
        <v>0</v>
      </c>
      <c r="AJ22" s="266">
        <f t="shared" si="62"/>
        <v>0</v>
      </c>
    </row>
    <row r="23" spans="2:36" ht="21.6" customHeight="1" x14ac:dyDescent="0.2">
      <c r="B23" s="66"/>
      <c r="C23" s="67"/>
      <c r="D23" s="287"/>
      <c r="E23" s="288"/>
      <c r="F23" s="289"/>
      <c r="G23" s="290"/>
      <c r="H23" s="290"/>
      <c r="I23" s="296">
        <f t="shared" ref="I23:K23" si="63">I22/F22</f>
        <v>0</v>
      </c>
      <c r="J23" s="296">
        <f t="shared" si="63"/>
        <v>0</v>
      </c>
      <c r="K23" s="297">
        <f t="shared" si="63"/>
        <v>0</v>
      </c>
      <c r="L23" s="293"/>
      <c r="M23" s="294"/>
      <c r="N23" s="290"/>
      <c r="O23" s="296">
        <f t="shared" ref="O23:Q23" si="64">O22/L22</f>
        <v>0</v>
      </c>
      <c r="P23" s="296">
        <f t="shared" si="64"/>
        <v>0</v>
      </c>
      <c r="Q23" s="297">
        <f t="shared" si="64"/>
        <v>0</v>
      </c>
      <c r="R23" s="293"/>
      <c r="S23" s="294"/>
      <c r="T23" s="290"/>
      <c r="U23" s="296">
        <f t="shared" ref="U23:W23" si="65">U22/R22</f>
        <v>0</v>
      </c>
      <c r="V23" s="296">
        <f t="shared" si="65"/>
        <v>0</v>
      </c>
      <c r="W23" s="297">
        <f t="shared" si="65"/>
        <v>0</v>
      </c>
      <c r="X23" s="9"/>
      <c r="AB23" s="51"/>
      <c r="AC23" s="51"/>
      <c r="AD23" s="51"/>
      <c r="AE23" s="277"/>
      <c r="AF23" s="277"/>
      <c r="AG23" s="277"/>
      <c r="AH23" s="266"/>
      <c r="AI23" s="266"/>
      <c r="AJ23" s="266"/>
    </row>
    <row r="24" spans="2:36" ht="21.6" customHeight="1" x14ac:dyDescent="0.2">
      <c r="B24" s="66"/>
      <c r="C24" s="75" t="s">
        <v>208</v>
      </c>
      <c r="D24" s="310">
        <f>[1]表13!E36</f>
        <v>163</v>
      </c>
      <c r="E24" s="327">
        <f>[1]表13!R36</f>
        <v>119</v>
      </c>
      <c r="F24" s="260">
        <f t="shared" ref="F24:K24" si="66">L24+R24</f>
        <v>1888</v>
      </c>
      <c r="G24" s="261">
        <f t="shared" si="66"/>
        <v>755</v>
      </c>
      <c r="H24" s="261">
        <f t="shared" si="66"/>
        <v>2643</v>
      </c>
      <c r="I24" s="262">
        <f t="shared" si="66"/>
        <v>21</v>
      </c>
      <c r="J24" s="262">
        <f t="shared" si="66"/>
        <v>8</v>
      </c>
      <c r="K24" s="263">
        <f t="shared" si="66"/>
        <v>29</v>
      </c>
      <c r="L24" s="300">
        <f>[1]表2!I39</f>
        <v>1253</v>
      </c>
      <c r="M24" s="301">
        <f>[1]表2!O39</f>
        <v>227</v>
      </c>
      <c r="N24" s="261">
        <f>L24+M24</f>
        <v>1480</v>
      </c>
      <c r="O24" s="262">
        <v>10</v>
      </c>
      <c r="P24" s="262">
        <v>3</v>
      </c>
      <c r="Q24" s="263">
        <f t="shared" ref="Q24" si="67">O24+P24</f>
        <v>13</v>
      </c>
      <c r="R24" s="300">
        <f>[1]表2!J39</f>
        <v>635</v>
      </c>
      <c r="S24" s="301">
        <f>[1]表2!P39</f>
        <v>528</v>
      </c>
      <c r="T24" s="261">
        <f>R24+S24</f>
        <v>1163</v>
      </c>
      <c r="U24" s="262">
        <v>11</v>
      </c>
      <c r="V24" s="262">
        <v>5</v>
      </c>
      <c r="W24" s="263">
        <f t="shared" ref="W24" si="68">U24+V24</f>
        <v>16</v>
      </c>
      <c r="X24" s="9"/>
      <c r="Y24" s="112">
        <f t="shared" ref="Y24:AD24" si="69">L24+R24</f>
        <v>1888</v>
      </c>
      <c r="Z24" s="112">
        <f t="shared" si="69"/>
        <v>755</v>
      </c>
      <c r="AA24" s="112">
        <f t="shared" si="69"/>
        <v>2643</v>
      </c>
      <c r="AB24" s="112">
        <f t="shared" si="69"/>
        <v>21</v>
      </c>
      <c r="AC24" s="112">
        <f t="shared" si="69"/>
        <v>8</v>
      </c>
      <c r="AD24" s="112">
        <f t="shared" si="69"/>
        <v>29</v>
      </c>
      <c r="AE24" s="266">
        <f t="shared" ref="AE24:AJ24" si="70">Y24-F24</f>
        <v>0</v>
      </c>
      <c r="AF24" s="266">
        <f t="shared" si="70"/>
        <v>0</v>
      </c>
      <c r="AG24" s="266">
        <f t="shared" si="70"/>
        <v>0</v>
      </c>
      <c r="AH24" s="266">
        <f t="shared" si="70"/>
        <v>0</v>
      </c>
      <c r="AI24" s="266">
        <f t="shared" si="70"/>
        <v>0</v>
      </c>
      <c r="AJ24" s="266">
        <f t="shared" si="70"/>
        <v>0</v>
      </c>
    </row>
    <row r="25" spans="2:36" ht="21.6" customHeight="1" x14ac:dyDescent="0.2">
      <c r="B25" s="66"/>
      <c r="C25" s="67"/>
      <c r="D25" s="287"/>
      <c r="E25" s="288"/>
      <c r="F25" s="289"/>
      <c r="G25" s="290"/>
      <c r="H25" s="290"/>
      <c r="I25" s="296">
        <f t="shared" ref="I25:K25" si="71">I24/F24</f>
        <v>1.1122881355932203E-2</v>
      </c>
      <c r="J25" s="296">
        <f t="shared" si="71"/>
        <v>1.0596026490066225E-2</v>
      </c>
      <c r="K25" s="297">
        <f t="shared" si="71"/>
        <v>1.0972379871358306E-2</v>
      </c>
      <c r="L25" s="293"/>
      <c r="M25" s="294"/>
      <c r="N25" s="290"/>
      <c r="O25" s="296">
        <f t="shared" ref="O25:Q25" si="72">O24/L24</f>
        <v>7.9808459696727851E-3</v>
      </c>
      <c r="P25" s="296">
        <f t="shared" si="72"/>
        <v>1.3215859030837005E-2</v>
      </c>
      <c r="Q25" s="297">
        <f t="shared" si="72"/>
        <v>8.7837837837837843E-3</v>
      </c>
      <c r="R25" s="293"/>
      <c r="S25" s="294"/>
      <c r="T25" s="290"/>
      <c r="U25" s="296">
        <f t="shared" ref="U25:W25" si="73">U24/R24</f>
        <v>1.7322834645669291E-2</v>
      </c>
      <c r="V25" s="296">
        <f t="shared" si="73"/>
        <v>9.46969696969697E-3</v>
      </c>
      <c r="W25" s="297">
        <f t="shared" si="73"/>
        <v>1.3757523645743766E-2</v>
      </c>
      <c r="X25" s="9"/>
      <c r="AB25" s="51"/>
      <c r="AC25" s="51"/>
      <c r="AD25" s="51"/>
      <c r="AE25" s="277"/>
      <c r="AF25" s="277"/>
      <c r="AG25" s="277"/>
      <c r="AH25" s="266"/>
      <c r="AI25" s="266"/>
      <c r="AJ25" s="266"/>
    </row>
    <row r="26" spans="2:36" ht="21.6" customHeight="1" x14ac:dyDescent="0.2">
      <c r="B26" s="66"/>
      <c r="C26" s="75" t="s">
        <v>209</v>
      </c>
      <c r="D26" s="310">
        <f>[1]表13!E39</f>
        <v>48</v>
      </c>
      <c r="E26" s="327">
        <f>[1]表13!R39</f>
        <v>42</v>
      </c>
      <c r="F26" s="260">
        <f t="shared" ref="F26:K26" si="74">L26+R26</f>
        <v>1180</v>
      </c>
      <c r="G26" s="261">
        <f t="shared" si="74"/>
        <v>643</v>
      </c>
      <c r="H26" s="261">
        <f t="shared" si="74"/>
        <v>1823</v>
      </c>
      <c r="I26" s="262">
        <f t="shared" si="74"/>
        <v>0</v>
      </c>
      <c r="J26" s="262">
        <f t="shared" si="74"/>
        <v>0</v>
      </c>
      <c r="K26" s="263">
        <f t="shared" si="74"/>
        <v>0</v>
      </c>
      <c r="L26" s="300">
        <f>[1]表2!I42</f>
        <v>620</v>
      </c>
      <c r="M26" s="301">
        <f>[1]表2!O42</f>
        <v>242</v>
      </c>
      <c r="N26" s="261">
        <f t="shared" ref="N26" si="75">L26+M26</f>
        <v>862</v>
      </c>
      <c r="O26" s="262">
        <v>0</v>
      </c>
      <c r="P26" s="262">
        <v>0</v>
      </c>
      <c r="Q26" s="263">
        <f t="shared" ref="Q26" si="76">O26+P26</f>
        <v>0</v>
      </c>
      <c r="R26" s="300">
        <f>[1]表2!J42</f>
        <v>560</v>
      </c>
      <c r="S26" s="301">
        <f>[1]表2!P42</f>
        <v>401</v>
      </c>
      <c r="T26" s="261">
        <f t="shared" ref="T26" si="77">R26+S26</f>
        <v>961</v>
      </c>
      <c r="U26" s="262">
        <v>0</v>
      </c>
      <c r="V26" s="262">
        <v>0</v>
      </c>
      <c r="W26" s="263">
        <f t="shared" ref="W26" si="78">U26+V26</f>
        <v>0</v>
      </c>
      <c r="X26" s="9"/>
      <c r="Y26" s="112">
        <f t="shared" ref="Y26:AD26" si="79">L26+R26</f>
        <v>1180</v>
      </c>
      <c r="Z26" s="112">
        <f t="shared" si="79"/>
        <v>643</v>
      </c>
      <c r="AA26" s="112">
        <f t="shared" si="79"/>
        <v>1823</v>
      </c>
      <c r="AB26" s="112">
        <f t="shared" si="79"/>
        <v>0</v>
      </c>
      <c r="AC26" s="112">
        <f t="shared" si="79"/>
        <v>0</v>
      </c>
      <c r="AD26" s="112">
        <f t="shared" si="79"/>
        <v>0</v>
      </c>
      <c r="AE26" s="266">
        <f t="shared" ref="AE26:AJ26" si="80">Y26-F26</f>
        <v>0</v>
      </c>
      <c r="AF26" s="266">
        <f t="shared" si="80"/>
        <v>0</v>
      </c>
      <c r="AG26" s="266">
        <f t="shared" si="80"/>
        <v>0</v>
      </c>
      <c r="AH26" s="266">
        <f t="shared" si="80"/>
        <v>0</v>
      </c>
      <c r="AI26" s="266">
        <f t="shared" si="80"/>
        <v>0</v>
      </c>
      <c r="AJ26" s="266">
        <f t="shared" si="80"/>
        <v>0</v>
      </c>
    </row>
    <row r="27" spans="2:36" ht="21.6" customHeight="1" x14ac:dyDescent="0.2">
      <c r="B27" s="66"/>
      <c r="C27" s="67"/>
      <c r="D27" s="287"/>
      <c r="E27" s="288"/>
      <c r="F27" s="289"/>
      <c r="G27" s="290"/>
      <c r="H27" s="290"/>
      <c r="I27" s="296">
        <f t="shared" ref="I27:K27" si="81">I26/F26</f>
        <v>0</v>
      </c>
      <c r="J27" s="296">
        <f t="shared" si="81"/>
        <v>0</v>
      </c>
      <c r="K27" s="297">
        <f t="shared" si="81"/>
        <v>0</v>
      </c>
      <c r="L27" s="293"/>
      <c r="M27" s="294"/>
      <c r="N27" s="290"/>
      <c r="O27" s="296">
        <f t="shared" ref="O27:Q27" si="82">O26/L26</f>
        <v>0</v>
      </c>
      <c r="P27" s="296">
        <f t="shared" si="82"/>
        <v>0</v>
      </c>
      <c r="Q27" s="297">
        <f t="shared" si="82"/>
        <v>0</v>
      </c>
      <c r="R27" s="293"/>
      <c r="S27" s="294"/>
      <c r="T27" s="290"/>
      <c r="U27" s="296">
        <f t="shared" ref="U27:W27" si="83">U26/R26</f>
        <v>0</v>
      </c>
      <c r="V27" s="296">
        <f t="shared" si="83"/>
        <v>0</v>
      </c>
      <c r="W27" s="297">
        <f t="shared" si="83"/>
        <v>0</v>
      </c>
      <c r="X27" s="9"/>
      <c r="AB27" s="51"/>
      <c r="AC27" s="51"/>
      <c r="AD27" s="51"/>
      <c r="AE27" s="277"/>
      <c r="AF27" s="277"/>
      <c r="AG27" s="277"/>
      <c r="AH27" s="266"/>
      <c r="AI27" s="266"/>
      <c r="AJ27" s="266"/>
    </row>
    <row r="28" spans="2:36" ht="21.6" customHeight="1" x14ac:dyDescent="0.2">
      <c r="B28" s="66"/>
      <c r="C28" s="75" t="s">
        <v>210</v>
      </c>
      <c r="D28" s="310">
        <f>[1]表13!E42</f>
        <v>38</v>
      </c>
      <c r="E28" s="327">
        <f>[1]表13!R42</f>
        <v>36</v>
      </c>
      <c r="F28" s="260">
        <f t="shared" ref="F28:K28" si="84">L28+R28</f>
        <v>1731</v>
      </c>
      <c r="G28" s="261">
        <f t="shared" si="84"/>
        <v>881</v>
      </c>
      <c r="H28" s="261">
        <f t="shared" si="84"/>
        <v>2612</v>
      </c>
      <c r="I28" s="262">
        <f t="shared" si="84"/>
        <v>2</v>
      </c>
      <c r="J28" s="262">
        <f t="shared" si="84"/>
        <v>0</v>
      </c>
      <c r="K28" s="263">
        <f t="shared" si="84"/>
        <v>2</v>
      </c>
      <c r="L28" s="300">
        <f>[1]表2!I45</f>
        <v>969</v>
      </c>
      <c r="M28" s="301">
        <f>[1]表2!O45</f>
        <v>379</v>
      </c>
      <c r="N28" s="261">
        <f t="shared" ref="N28" si="85">L28+M28</f>
        <v>1348</v>
      </c>
      <c r="O28" s="262">
        <v>0</v>
      </c>
      <c r="P28" s="262">
        <v>0</v>
      </c>
      <c r="Q28" s="263">
        <f t="shared" ref="Q28" si="86">O28+P28</f>
        <v>0</v>
      </c>
      <c r="R28" s="300">
        <f>[1]表2!J45</f>
        <v>762</v>
      </c>
      <c r="S28" s="301">
        <f>[1]表2!P45</f>
        <v>502</v>
      </c>
      <c r="T28" s="261">
        <f t="shared" ref="T28" si="87">R28+S28</f>
        <v>1264</v>
      </c>
      <c r="U28" s="262">
        <v>2</v>
      </c>
      <c r="V28" s="262">
        <v>0</v>
      </c>
      <c r="W28" s="263">
        <f t="shared" ref="W28" si="88">U28+V28</f>
        <v>2</v>
      </c>
      <c r="X28" s="9"/>
      <c r="Y28" s="112">
        <f t="shared" ref="Y28:AD28" si="89">L28+R28</f>
        <v>1731</v>
      </c>
      <c r="Z28" s="112">
        <f t="shared" si="89"/>
        <v>881</v>
      </c>
      <c r="AA28" s="112">
        <f t="shared" si="89"/>
        <v>2612</v>
      </c>
      <c r="AB28" s="112">
        <f t="shared" si="89"/>
        <v>2</v>
      </c>
      <c r="AC28" s="112">
        <f t="shared" si="89"/>
        <v>0</v>
      </c>
      <c r="AD28" s="112">
        <f t="shared" si="89"/>
        <v>2</v>
      </c>
      <c r="AE28" s="266">
        <f t="shared" ref="AE28:AJ28" si="90">Y28-F28</f>
        <v>0</v>
      </c>
      <c r="AF28" s="266">
        <f t="shared" si="90"/>
        <v>0</v>
      </c>
      <c r="AG28" s="266">
        <f t="shared" si="90"/>
        <v>0</v>
      </c>
      <c r="AH28" s="266">
        <f t="shared" si="90"/>
        <v>0</v>
      </c>
      <c r="AI28" s="266">
        <f t="shared" si="90"/>
        <v>0</v>
      </c>
      <c r="AJ28" s="266">
        <f t="shared" si="90"/>
        <v>0</v>
      </c>
    </row>
    <row r="29" spans="2:36" ht="21.6" customHeight="1" x14ac:dyDescent="0.2">
      <c r="B29" s="66"/>
      <c r="C29" s="67"/>
      <c r="D29" s="287"/>
      <c r="E29" s="288"/>
      <c r="F29" s="289"/>
      <c r="G29" s="290"/>
      <c r="H29" s="290"/>
      <c r="I29" s="296">
        <f t="shared" ref="I29:K29" si="91">I28/F28</f>
        <v>1.1554015020219526E-3</v>
      </c>
      <c r="J29" s="296">
        <f t="shared" si="91"/>
        <v>0</v>
      </c>
      <c r="K29" s="297">
        <f t="shared" si="91"/>
        <v>7.6569678407350692E-4</v>
      </c>
      <c r="L29" s="293"/>
      <c r="M29" s="294"/>
      <c r="N29" s="290"/>
      <c r="O29" s="296">
        <f t="shared" ref="O29:Q29" si="92">O28/L28</f>
        <v>0</v>
      </c>
      <c r="P29" s="296">
        <f t="shared" si="92"/>
        <v>0</v>
      </c>
      <c r="Q29" s="297">
        <f t="shared" si="92"/>
        <v>0</v>
      </c>
      <c r="R29" s="293"/>
      <c r="S29" s="294"/>
      <c r="T29" s="290"/>
      <c r="U29" s="296">
        <f t="shared" ref="U29:W29" si="93">U28/R28</f>
        <v>2.6246719160104987E-3</v>
      </c>
      <c r="V29" s="296">
        <f t="shared" si="93"/>
        <v>0</v>
      </c>
      <c r="W29" s="297">
        <f t="shared" si="93"/>
        <v>1.5822784810126582E-3</v>
      </c>
      <c r="X29" s="9"/>
      <c r="AB29" s="51"/>
      <c r="AC29" s="51"/>
      <c r="AD29" s="51"/>
      <c r="AE29" s="277"/>
      <c r="AF29" s="277"/>
      <c r="AG29" s="277"/>
      <c r="AH29" s="266"/>
      <c r="AI29" s="266"/>
      <c r="AJ29" s="266"/>
    </row>
    <row r="30" spans="2:36" ht="21.6" customHeight="1" x14ac:dyDescent="0.2">
      <c r="B30" s="66"/>
      <c r="C30" s="75" t="s">
        <v>211</v>
      </c>
      <c r="D30" s="310">
        <f>[1]表13!E45</f>
        <v>33</v>
      </c>
      <c r="E30" s="327">
        <f>[1]表13!R45</f>
        <v>26</v>
      </c>
      <c r="F30" s="260">
        <f t="shared" ref="F30:K30" si="94">L30+R30</f>
        <v>3467</v>
      </c>
      <c r="G30" s="261">
        <f t="shared" si="94"/>
        <v>990</v>
      </c>
      <c r="H30" s="261">
        <f t="shared" si="94"/>
        <v>4457</v>
      </c>
      <c r="I30" s="262">
        <f t="shared" si="94"/>
        <v>10</v>
      </c>
      <c r="J30" s="262">
        <f t="shared" si="94"/>
        <v>1</v>
      </c>
      <c r="K30" s="263">
        <f t="shared" si="94"/>
        <v>11</v>
      </c>
      <c r="L30" s="300">
        <f>[1]表2!I48</f>
        <v>1998</v>
      </c>
      <c r="M30" s="301">
        <f>[1]表2!O48</f>
        <v>260</v>
      </c>
      <c r="N30" s="261">
        <f t="shared" ref="N30" si="95">L30+M30</f>
        <v>2258</v>
      </c>
      <c r="O30" s="262">
        <v>0</v>
      </c>
      <c r="P30" s="262">
        <v>0</v>
      </c>
      <c r="Q30" s="263">
        <f t="shared" ref="Q30" si="96">O30+P30</f>
        <v>0</v>
      </c>
      <c r="R30" s="300">
        <f>[1]表2!J48</f>
        <v>1469</v>
      </c>
      <c r="S30" s="301">
        <f>[1]表2!P48</f>
        <v>730</v>
      </c>
      <c r="T30" s="261">
        <f t="shared" ref="T30" si="97">R30+S30</f>
        <v>2199</v>
      </c>
      <c r="U30" s="262">
        <v>10</v>
      </c>
      <c r="V30" s="262">
        <v>1</v>
      </c>
      <c r="W30" s="263">
        <f t="shared" ref="W30" si="98">U30+V30</f>
        <v>11</v>
      </c>
      <c r="X30" s="9"/>
      <c r="Y30" s="112">
        <f t="shared" ref="Y30:AD30" si="99">L30+R30</f>
        <v>3467</v>
      </c>
      <c r="Z30" s="112">
        <f t="shared" si="99"/>
        <v>990</v>
      </c>
      <c r="AA30" s="112">
        <f t="shared" si="99"/>
        <v>4457</v>
      </c>
      <c r="AB30" s="112">
        <f t="shared" si="99"/>
        <v>10</v>
      </c>
      <c r="AC30" s="112">
        <f t="shared" si="99"/>
        <v>1</v>
      </c>
      <c r="AD30" s="112">
        <f t="shared" si="99"/>
        <v>11</v>
      </c>
      <c r="AE30" s="266">
        <f t="shared" ref="AE30:AJ30" si="100">Y30-F30</f>
        <v>0</v>
      </c>
      <c r="AF30" s="266">
        <f t="shared" si="100"/>
        <v>0</v>
      </c>
      <c r="AG30" s="266">
        <f t="shared" si="100"/>
        <v>0</v>
      </c>
      <c r="AH30" s="266">
        <f t="shared" si="100"/>
        <v>0</v>
      </c>
      <c r="AI30" s="266">
        <f t="shared" si="100"/>
        <v>0</v>
      </c>
      <c r="AJ30" s="266">
        <f t="shared" si="100"/>
        <v>0</v>
      </c>
    </row>
    <row r="31" spans="2:36" ht="21.6" customHeight="1" x14ac:dyDescent="0.2">
      <c r="B31" s="66"/>
      <c r="C31" s="69"/>
      <c r="D31" s="287"/>
      <c r="E31" s="288"/>
      <c r="F31" s="289"/>
      <c r="G31" s="290"/>
      <c r="H31" s="290"/>
      <c r="I31" s="296">
        <f t="shared" ref="I31:K31" si="101">I30/F30</f>
        <v>2.8843380444188061E-3</v>
      </c>
      <c r="J31" s="296">
        <f t="shared" si="101"/>
        <v>1.0101010101010101E-3</v>
      </c>
      <c r="K31" s="297">
        <f t="shared" si="101"/>
        <v>2.4680278214045323E-3</v>
      </c>
      <c r="L31" s="293"/>
      <c r="M31" s="294"/>
      <c r="N31" s="290"/>
      <c r="O31" s="296">
        <f t="shared" ref="O31:Q31" si="102">O30/L30</f>
        <v>0</v>
      </c>
      <c r="P31" s="296">
        <f t="shared" si="102"/>
        <v>0</v>
      </c>
      <c r="Q31" s="297">
        <f t="shared" si="102"/>
        <v>0</v>
      </c>
      <c r="R31" s="293"/>
      <c r="S31" s="294"/>
      <c r="T31" s="290"/>
      <c r="U31" s="296">
        <f t="shared" ref="U31:W31" si="103">U30/R30</f>
        <v>6.8073519400953025E-3</v>
      </c>
      <c r="V31" s="296">
        <f t="shared" si="103"/>
        <v>1.3698630136986301E-3</v>
      </c>
      <c r="W31" s="297">
        <f t="shared" si="103"/>
        <v>5.0022737608003635E-3</v>
      </c>
      <c r="X31" s="9"/>
      <c r="AB31" s="51"/>
      <c r="AC31" s="51"/>
      <c r="AD31" s="51"/>
      <c r="AE31" s="277"/>
      <c r="AF31" s="277"/>
      <c r="AG31" s="277"/>
      <c r="AH31" s="266"/>
      <c r="AI31" s="266"/>
      <c r="AJ31" s="266"/>
    </row>
    <row r="32" spans="2:36" ht="21.6" customHeight="1" x14ac:dyDescent="0.2">
      <c r="B32" s="66"/>
      <c r="C32" s="67" t="s">
        <v>212</v>
      </c>
      <c r="D32" s="310">
        <f>[1]表13!E48</f>
        <v>30</v>
      </c>
      <c r="E32" s="327">
        <f>[1]表13!R48</f>
        <v>27</v>
      </c>
      <c r="F32" s="260">
        <f t="shared" ref="F32:K32" si="104">L32+R32</f>
        <v>22317</v>
      </c>
      <c r="G32" s="261">
        <f t="shared" si="104"/>
        <v>4578</v>
      </c>
      <c r="H32" s="261">
        <f t="shared" si="104"/>
        <v>26895</v>
      </c>
      <c r="I32" s="262">
        <f t="shared" si="104"/>
        <v>4</v>
      </c>
      <c r="J32" s="262">
        <f t="shared" si="104"/>
        <v>0</v>
      </c>
      <c r="K32" s="263">
        <f t="shared" si="104"/>
        <v>4</v>
      </c>
      <c r="L32" s="300">
        <f>[1]表2!I51</f>
        <v>14671</v>
      </c>
      <c r="M32" s="301">
        <f>[1]表2!O51</f>
        <v>1672</v>
      </c>
      <c r="N32" s="261">
        <f>L32+M32</f>
        <v>16343</v>
      </c>
      <c r="O32" s="262">
        <v>4</v>
      </c>
      <c r="P32" s="262">
        <v>0</v>
      </c>
      <c r="Q32" s="263">
        <f t="shared" ref="Q32" si="105">O32+P32</f>
        <v>4</v>
      </c>
      <c r="R32" s="300">
        <f>[1]表2!J51</f>
        <v>7646</v>
      </c>
      <c r="S32" s="301">
        <f>[1]表2!P51</f>
        <v>2906</v>
      </c>
      <c r="T32" s="261">
        <f>R32+S32</f>
        <v>10552</v>
      </c>
      <c r="U32" s="262">
        <v>0</v>
      </c>
      <c r="V32" s="262">
        <v>0</v>
      </c>
      <c r="W32" s="263">
        <f t="shared" ref="W32" si="106">U32+V32</f>
        <v>0</v>
      </c>
      <c r="X32" s="9"/>
      <c r="Y32" s="112">
        <f t="shared" ref="Y32:AD32" si="107">L32+R32</f>
        <v>22317</v>
      </c>
      <c r="Z32" s="112">
        <f t="shared" si="107"/>
        <v>4578</v>
      </c>
      <c r="AA32" s="112">
        <f t="shared" si="107"/>
        <v>26895</v>
      </c>
      <c r="AB32" s="112">
        <f t="shared" si="107"/>
        <v>4</v>
      </c>
      <c r="AC32" s="112">
        <f t="shared" si="107"/>
        <v>0</v>
      </c>
      <c r="AD32" s="112">
        <f t="shared" si="107"/>
        <v>4</v>
      </c>
      <c r="AE32" s="266">
        <f t="shared" ref="AE32:AJ32" si="108">Y32-F32</f>
        <v>0</v>
      </c>
      <c r="AF32" s="266">
        <f t="shared" si="108"/>
        <v>0</v>
      </c>
      <c r="AG32" s="266">
        <f t="shared" si="108"/>
        <v>0</v>
      </c>
      <c r="AH32" s="266">
        <f t="shared" si="108"/>
        <v>0</v>
      </c>
      <c r="AI32" s="266">
        <f t="shared" si="108"/>
        <v>0</v>
      </c>
      <c r="AJ32" s="266">
        <f t="shared" si="108"/>
        <v>0</v>
      </c>
    </row>
    <row r="33" spans="2:36" ht="21.6" customHeight="1" thickBot="1" x14ac:dyDescent="0.25">
      <c r="B33" s="66"/>
      <c r="C33" s="84"/>
      <c r="D33" s="302"/>
      <c r="E33" s="303"/>
      <c r="F33" s="269"/>
      <c r="G33" s="270"/>
      <c r="H33" s="270"/>
      <c r="I33" s="275">
        <f t="shared" ref="I33:K33" si="109">I32/F32</f>
        <v>1.7923556033517049E-4</v>
      </c>
      <c r="J33" s="275">
        <f t="shared" si="109"/>
        <v>0</v>
      </c>
      <c r="K33" s="276">
        <f t="shared" si="109"/>
        <v>1.4872652909462725E-4</v>
      </c>
      <c r="L33" s="306"/>
      <c r="M33" s="307"/>
      <c r="N33" s="270"/>
      <c r="O33" s="275">
        <f t="shared" ref="O33:Q33" si="110">O32/L32</f>
        <v>2.7264671801513187E-4</v>
      </c>
      <c r="P33" s="275">
        <f t="shared" si="110"/>
        <v>0</v>
      </c>
      <c r="Q33" s="276">
        <f t="shared" si="110"/>
        <v>2.4475310530502355E-4</v>
      </c>
      <c r="R33" s="306"/>
      <c r="S33" s="307"/>
      <c r="T33" s="270"/>
      <c r="U33" s="275">
        <f t="shared" ref="U33:W33" si="111">U32/R32</f>
        <v>0</v>
      </c>
      <c r="V33" s="275">
        <f t="shared" si="111"/>
        <v>0</v>
      </c>
      <c r="W33" s="276">
        <f t="shared" si="111"/>
        <v>0</v>
      </c>
      <c r="X33" s="9"/>
      <c r="AB33" s="51"/>
      <c r="AC33" s="51"/>
      <c r="AD33" s="51"/>
      <c r="AE33" s="277"/>
      <c r="AF33" s="277"/>
      <c r="AG33" s="277"/>
      <c r="AH33" s="266"/>
      <c r="AI33" s="266"/>
      <c r="AJ33" s="266"/>
    </row>
    <row r="34" spans="2:36" ht="21.6" customHeight="1" thickTop="1" x14ac:dyDescent="0.2">
      <c r="B34" s="66"/>
      <c r="C34" s="91" t="s">
        <v>213</v>
      </c>
      <c r="D34" s="308">
        <f>D24+D26+D28+D30</f>
        <v>282</v>
      </c>
      <c r="E34" s="309">
        <f>E24+E26+E28+E30</f>
        <v>223</v>
      </c>
      <c r="F34" s="300">
        <f t="shared" ref="F34:W34" si="112">F24+F26+F28+F30</f>
        <v>8266</v>
      </c>
      <c r="G34" s="301">
        <f t="shared" si="112"/>
        <v>3269</v>
      </c>
      <c r="H34" s="301">
        <f t="shared" si="112"/>
        <v>11535</v>
      </c>
      <c r="I34" s="262">
        <f t="shared" si="112"/>
        <v>33</v>
      </c>
      <c r="J34" s="262">
        <f t="shared" si="112"/>
        <v>9</v>
      </c>
      <c r="K34" s="263">
        <f t="shared" si="112"/>
        <v>42</v>
      </c>
      <c r="L34" s="300">
        <f t="shared" si="112"/>
        <v>4840</v>
      </c>
      <c r="M34" s="301">
        <f t="shared" si="112"/>
        <v>1108</v>
      </c>
      <c r="N34" s="301">
        <f>L34+M34</f>
        <v>5948</v>
      </c>
      <c r="O34" s="262">
        <f t="shared" si="112"/>
        <v>10</v>
      </c>
      <c r="P34" s="262">
        <f t="shared" si="112"/>
        <v>3</v>
      </c>
      <c r="Q34" s="263">
        <f t="shared" si="112"/>
        <v>13</v>
      </c>
      <c r="R34" s="300">
        <f t="shared" si="112"/>
        <v>3426</v>
      </c>
      <c r="S34" s="301">
        <f t="shared" si="112"/>
        <v>2161</v>
      </c>
      <c r="T34" s="301">
        <f>R34+S34</f>
        <v>5587</v>
      </c>
      <c r="U34" s="262">
        <f>U24+U26+U28+U30</f>
        <v>23</v>
      </c>
      <c r="V34" s="262">
        <f t="shared" si="112"/>
        <v>6</v>
      </c>
      <c r="W34" s="263">
        <f t="shared" si="112"/>
        <v>29</v>
      </c>
      <c r="Y34" s="112">
        <f t="shared" ref="Y34:AD34" si="113">L34+R34</f>
        <v>8266</v>
      </c>
      <c r="Z34" s="112">
        <f t="shared" si="113"/>
        <v>3269</v>
      </c>
      <c r="AA34" s="112">
        <f t="shared" si="113"/>
        <v>11535</v>
      </c>
      <c r="AB34" s="112">
        <f t="shared" si="113"/>
        <v>33</v>
      </c>
      <c r="AC34" s="112">
        <f t="shared" si="113"/>
        <v>9</v>
      </c>
      <c r="AD34" s="112">
        <f t="shared" si="113"/>
        <v>42</v>
      </c>
      <c r="AE34" s="266">
        <f t="shared" ref="AE34:AJ34" si="114">Y34-F34</f>
        <v>0</v>
      </c>
      <c r="AF34" s="266">
        <f t="shared" si="114"/>
        <v>0</v>
      </c>
      <c r="AG34" s="266">
        <f t="shared" si="114"/>
        <v>0</v>
      </c>
      <c r="AH34" s="266">
        <f t="shared" si="114"/>
        <v>0</v>
      </c>
      <c r="AI34" s="266">
        <f t="shared" si="114"/>
        <v>0</v>
      </c>
      <c r="AJ34" s="266">
        <f t="shared" si="114"/>
        <v>0</v>
      </c>
    </row>
    <row r="35" spans="2:36" ht="21.6" customHeight="1" x14ac:dyDescent="0.2">
      <c r="B35" s="66"/>
      <c r="C35" s="95" t="s">
        <v>214</v>
      </c>
      <c r="D35" s="287"/>
      <c r="E35" s="288"/>
      <c r="F35" s="293"/>
      <c r="G35" s="294"/>
      <c r="H35" s="294"/>
      <c r="I35" s="296">
        <f>I34/F34</f>
        <v>3.9922574401161388E-3</v>
      </c>
      <c r="J35" s="296">
        <f>J34/G34</f>
        <v>2.7531355154481493E-3</v>
      </c>
      <c r="K35" s="297">
        <f>K34/H34</f>
        <v>3.6410923276983093E-3</v>
      </c>
      <c r="L35" s="293"/>
      <c r="M35" s="294"/>
      <c r="N35" s="294"/>
      <c r="O35" s="296">
        <f>O34/L34</f>
        <v>2.0661157024793389E-3</v>
      </c>
      <c r="P35" s="296">
        <f>P34/M34</f>
        <v>2.707581227436823E-3</v>
      </c>
      <c r="Q35" s="297">
        <f>Q34/N34</f>
        <v>2.1856086079354406E-3</v>
      </c>
      <c r="R35" s="293"/>
      <c r="S35" s="294"/>
      <c r="T35" s="294"/>
      <c r="U35" s="296">
        <f>U34/R34</f>
        <v>6.7133683596030357E-3</v>
      </c>
      <c r="V35" s="296">
        <f>V34/S34</f>
        <v>2.7764923646459972E-3</v>
      </c>
      <c r="W35" s="297">
        <f>W34/T34</f>
        <v>5.1906210846608195E-3</v>
      </c>
      <c r="AB35" s="51"/>
      <c r="AC35" s="51"/>
      <c r="AD35" s="51"/>
      <c r="AE35" s="277"/>
      <c r="AF35" s="277"/>
      <c r="AG35" s="277"/>
      <c r="AH35" s="266"/>
      <c r="AI35" s="266"/>
      <c r="AJ35" s="266"/>
    </row>
    <row r="36" spans="2:36" ht="21.6" customHeight="1" x14ac:dyDescent="0.2">
      <c r="B36" s="66"/>
      <c r="C36" s="91" t="s">
        <v>213</v>
      </c>
      <c r="D36" s="310">
        <f>D26+D28+D30+D32</f>
        <v>149</v>
      </c>
      <c r="E36" s="327">
        <f>E26+E28+E30+E32</f>
        <v>131</v>
      </c>
      <c r="F36" s="311">
        <f t="shared" ref="F36:W36" si="115">F26+F28+F30+F32</f>
        <v>28695</v>
      </c>
      <c r="G36" s="312">
        <f t="shared" si="115"/>
        <v>7092</v>
      </c>
      <c r="H36" s="312">
        <f t="shared" si="115"/>
        <v>35787</v>
      </c>
      <c r="I36" s="282">
        <f t="shared" si="115"/>
        <v>16</v>
      </c>
      <c r="J36" s="282">
        <f t="shared" si="115"/>
        <v>1</v>
      </c>
      <c r="K36" s="283">
        <f t="shared" si="115"/>
        <v>17</v>
      </c>
      <c r="L36" s="311">
        <f t="shared" si="115"/>
        <v>18258</v>
      </c>
      <c r="M36" s="312">
        <f t="shared" si="115"/>
        <v>2553</v>
      </c>
      <c r="N36" s="312">
        <f>L36+M36</f>
        <v>20811</v>
      </c>
      <c r="O36" s="282">
        <f t="shared" si="115"/>
        <v>4</v>
      </c>
      <c r="P36" s="282">
        <f t="shared" si="115"/>
        <v>0</v>
      </c>
      <c r="Q36" s="283">
        <f t="shared" si="115"/>
        <v>4</v>
      </c>
      <c r="R36" s="311">
        <f t="shared" si="115"/>
        <v>10437</v>
      </c>
      <c r="S36" s="312">
        <f t="shared" si="115"/>
        <v>4539</v>
      </c>
      <c r="T36" s="312">
        <f>R36+S36</f>
        <v>14976</v>
      </c>
      <c r="U36" s="282">
        <f t="shared" si="115"/>
        <v>12</v>
      </c>
      <c r="V36" s="282">
        <f t="shared" si="115"/>
        <v>1</v>
      </c>
      <c r="W36" s="283">
        <f t="shared" si="115"/>
        <v>13</v>
      </c>
      <c r="Y36" s="112">
        <f t="shared" ref="Y36:AD36" si="116">L36+R36</f>
        <v>28695</v>
      </c>
      <c r="Z36" s="112">
        <f t="shared" si="116"/>
        <v>7092</v>
      </c>
      <c r="AA36" s="112">
        <f t="shared" si="116"/>
        <v>35787</v>
      </c>
      <c r="AB36" s="112">
        <f t="shared" si="116"/>
        <v>16</v>
      </c>
      <c r="AC36" s="112">
        <f t="shared" si="116"/>
        <v>1</v>
      </c>
      <c r="AD36" s="112">
        <f t="shared" si="116"/>
        <v>17</v>
      </c>
      <c r="AE36" s="266">
        <f t="shared" ref="AE36:AJ36" si="117">Y36-F36</f>
        <v>0</v>
      </c>
      <c r="AF36" s="266">
        <f t="shared" si="117"/>
        <v>0</v>
      </c>
      <c r="AG36" s="266">
        <f t="shared" si="117"/>
        <v>0</v>
      </c>
      <c r="AH36" s="266">
        <f t="shared" si="117"/>
        <v>0</v>
      </c>
      <c r="AI36" s="266">
        <f t="shared" si="117"/>
        <v>0</v>
      </c>
      <c r="AJ36" s="266">
        <f t="shared" si="117"/>
        <v>0</v>
      </c>
    </row>
    <row r="37" spans="2:36" ht="21.6" customHeight="1" thickBot="1" x14ac:dyDescent="0.25">
      <c r="B37" s="100"/>
      <c r="C37" s="95" t="s">
        <v>215</v>
      </c>
      <c r="D37" s="287"/>
      <c r="E37" s="288"/>
      <c r="F37" s="313"/>
      <c r="G37" s="314"/>
      <c r="H37" s="314"/>
      <c r="I37" s="315">
        <f>I36/F36</f>
        <v>5.5758843004007671E-4</v>
      </c>
      <c r="J37" s="315">
        <f>J36/G36</f>
        <v>1.4100394811054711E-4</v>
      </c>
      <c r="K37" s="316">
        <f>K36/H36</f>
        <v>4.7503283315170313E-4</v>
      </c>
      <c r="L37" s="313"/>
      <c r="M37" s="314"/>
      <c r="N37" s="314"/>
      <c r="O37" s="315">
        <f>O36/L36</f>
        <v>2.1908204622631176E-4</v>
      </c>
      <c r="P37" s="315">
        <f>P36/M36</f>
        <v>0</v>
      </c>
      <c r="Q37" s="316">
        <f>Q36/N36</f>
        <v>1.9220604488011148E-4</v>
      </c>
      <c r="R37" s="313"/>
      <c r="S37" s="314"/>
      <c r="T37" s="314"/>
      <c r="U37" s="315">
        <f>U36/R36</f>
        <v>1.1497556769186547E-3</v>
      </c>
      <c r="V37" s="315">
        <f>V36/S36</f>
        <v>2.2031284423881911E-4</v>
      </c>
      <c r="W37" s="316">
        <f>W36/T36</f>
        <v>8.6805555555555551E-4</v>
      </c>
      <c r="AB37" s="51"/>
      <c r="AC37" s="51"/>
      <c r="AD37" s="51"/>
      <c r="AE37" s="277"/>
      <c r="AF37" s="277"/>
      <c r="AG37" s="277"/>
      <c r="AH37" s="266"/>
      <c r="AI37" s="266"/>
      <c r="AJ37" s="266"/>
    </row>
    <row r="38" spans="2:36" x14ac:dyDescent="0.2">
      <c r="K38" s="9"/>
      <c r="Q38" s="9"/>
      <c r="R38" s="9"/>
      <c r="S38" s="9"/>
      <c r="T38" s="9"/>
      <c r="U38" s="9"/>
      <c r="V38" s="9"/>
      <c r="Y38" s="11"/>
      <c r="Z38" s="11"/>
      <c r="AA38" s="11"/>
      <c r="AB38" s="11"/>
      <c r="AC38" s="11"/>
      <c r="AD38" s="11"/>
      <c r="AE38" s="11"/>
    </row>
    <row r="39" spans="2:36" x14ac:dyDescent="0.2">
      <c r="B39" s="9" t="s">
        <v>284</v>
      </c>
      <c r="D39" s="9">
        <f>D22+D24+D26+D28+D30+D32</f>
        <v>404</v>
      </c>
      <c r="E39" s="9">
        <f t="shared" ref="E39:W39" si="118">E22+E24+E26+E28+E30+E32</f>
        <v>303</v>
      </c>
      <c r="F39" s="9">
        <f t="shared" si="118"/>
        <v>31031</v>
      </c>
      <c r="G39" s="9">
        <f t="shared" si="118"/>
        <v>8051</v>
      </c>
      <c r="H39" s="9">
        <f t="shared" si="118"/>
        <v>39082</v>
      </c>
      <c r="I39" s="9">
        <f t="shared" si="118"/>
        <v>37</v>
      </c>
      <c r="J39" s="9">
        <f t="shared" si="118"/>
        <v>9</v>
      </c>
      <c r="K39" s="9">
        <f t="shared" si="118"/>
        <v>46</v>
      </c>
      <c r="L39" s="9">
        <f t="shared" si="118"/>
        <v>19757</v>
      </c>
      <c r="M39" s="9">
        <f t="shared" si="118"/>
        <v>2841</v>
      </c>
      <c r="N39" s="9">
        <f t="shared" si="118"/>
        <v>22598</v>
      </c>
      <c r="O39" s="9">
        <f t="shared" si="118"/>
        <v>14</v>
      </c>
      <c r="P39" s="9">
        <f t="shared" si="118"/>
        <v>3</v>
      </c>
      <c r="Q39" s="9">
        <f t="shared" si="118"/>
        <v>17</v>
      </c>
      <c r="R39" s="9">
        <f t="shared" si="118"/>
        <v>11274</v>
      </c>
      <c r="S39" s="9">
        <f t="shared" si="118"/>
        <v>5210</v>
      </c>
      <c r="T39" s="9">
        <f t="shared" si="118"/>
        <v>16484</v>
      </c>
      <c r="U39" s="9">
        <f t="shared" si="118"/>
        <v>23</v>
      </c>
      <c r="V39" s="9">
        <f t="shared" si="118"/>
        <v>6</v>
      </c>
      <c r="W39" s="9">
        <f t="shared" si="118"/>
        <v>29</v>
      </c>
      <c r="Y39" s="11"/>
      <c r="Z39" s="11"/>
      <c r="AA39" s="11"/>
      <c r="AB39" s="11"/>
      <c r="AC39" s="11"/>
      <c r="AD39" s="11"/>
      <c r="AE39" s="11"/>
    </row>
    <row r="40" spans="2:36" x14ac:dyDescent="0.2">
      <c r="B40" t="s">
        <v>285</v>
      </c>
      <c r="I40" s="51">
        <f>I39/F39</f>
        <v>1.1923560310657085E-3</v>
      </c>
      <c r="J40" s="51">
        <f>J39/G39</f>
        <v>1.1178735560799901E-3</v>
      </c>
      <c r="K40" s="51">
        <f>K39/H39</f>
        <v>1.1770124353922523E-3</v>
      </c>
      <c r="L40" s="51"/>
      <c r="M40" s="51"/>
      <c r="N40" s="51"/>
      <c r="O40" s="51">
        <f>O39/L39</f>
        <v>7.0860960672166826E-4</v>
      </c>
      <c r="P40" s="51">
        <f>P39/M39</f>
        <v>1.0559662090813093E-3</v>
      </c>
      <c r="Q40" s="51">
        <f>Q39/N39</f>
        <v>7.5227896274006551E-4</v>
      </c>
      <c r="R40" s="51"/>
      <c r="S40" s="51"/>
      <c r="T40" s="51"/>
      <c r="U40" s="51">
        <f>U39/R39</f>
        <v>2.040092247649459E-3</v>
      </c>
      <c r="V40" s="51">
        <f>V39/S39</f>
        <v>1.1516314779270633E-3</v>
      </c>
      <c r="W40" s="51">
        <f>W39/T39</f>
        <v>1.7592817277359864E-3</v>
      </c>
      <c r="Y40" s="11"/>
      <c r="Z40" s="11"/>
      <c r="AA40" s="11"/>
      <c r="AB40" s="11"/>
      <c r="AC40" s="11"/>
      <c r="AD40" s="11"/>
      <c r="AE40" s="11"/>
    </row>
    <row r="41" spans="2:36" x14ac:dyDescent="0.2">
      <c r="B41"/>
      <c r="Y41" s="11"/>
      <c r="Z41" s="11"/>
      <c r="AA41" s="11"/>
      <c r="AB41" s="11"/>
      <c r="AC41" s="11"/>
      <c r="AD41" s="11"/>
      <c r="AE41" s="11"/>
    </row>
    <row r="42" spans="2:36" x14ac:dyDescent="0.2">
      <c r="B42" t="s">
        <v>286</v>
      </c>
      <c r="D42" s="9">
        <f>D34+D32+D22</f>
        <v>404</v>
      </c>
      <c r="E42" s="9">
        <f t="shared" ref="E42:W42" si="119">E34+E32+E22</f>
        <v>303</v>
      </c>
      <c r="F42" s="9">
        <f t="shared" si="119"/>
        <v>31031</v>
      </c>
      <c r="G42" s="9">
        <f t="shared" si="119"/>
        <v>8051</v>
      </c>
      <c r="H42" s="9">
        <f t="shared" si="119"/>
        <v>39082</v>
      </c>
      <c r="I42" s="9">
        <f t="shared" si="119"/>
        <v>37</v>
      </c>
      <c r="J42" s="9">
        <f t="shared" si="119"/>
        <v>9</v>
      </c>
      <c r="K42" s="9">
        <f t="shared" si="119"/>
        <v>46</v>
      </c>
      <c r="L42" s="9">
        <f t="shared" si="119"/>
        <v>19757</v>
      </c>
      <c r="M42" s="9">
        <f t="shared" si="119"/>
        <v>2841</v>
      </c>
      <c r="N42" s="9">
        <f t="shared" si="119"/>
        <v>22598</v>
      </c>
      <c r="O42" s="9">
        <f t="shared" si="119"/>
        <v>14</v>
      </c>
      <c r="P42" s="9">
        <f t="shared" si="119"/>
        <v>3</v>
      </c>
      <c r="Q42" s="9">
        <f t="shared" si="119"/>
        <v>17</v>
      </c>
      <c r="R42" s="9">
        <f t="shared" si="119"/>
        <v>11274</v>
      </c>
      <c r="S42" s="9">
        <f t="shared" si="119"/>
        <v>5210</v>
      </c>
      <c r="T42" s="9">
        <f t="shared" si="119"/>
        <v>16484</v>
      </c>
      <c r="U42" s="9">
        <f t="shared" si="119"/>
        <v>23</v>
      </c>
      <c r="V42" s="9">
        <f t="shared" si="119"/>
        <v>6</v>
      </c>
      <c r="W42" s="9">
        <f t="shared" si="119"/>
        <v>29</v>
      </c>
      <c r="Y42" s="11"/>
      <c r="Z42" s="11"/>
      <c r="AA42" s="11"/>
      <c r="AB42" s="11"/>
      <c r="AC42" s="11"/>
      <c r="AD42" s="11"/>
      <c r="AE42" s="11"/>
    </row>
    <row r="43" spans="2:36" x14ac:dyDescent="0.2">
      <c r="B43"/>
      <c r="D43" s="9">
        <f>D36+D22+D24</f>
        <v>404</v>
      </c>
      <c r="E43" s="9">
        <f t="shared" ref="E43:W43" si="120">E36+E22+E24</f>
        <v>303</v>
      </c>
      <c r="F43" s="9">
        <f t="shared" si="120"/>
        <v>31031</v>
      </c>
      <c r="G43" s="9">
        <f t="shared" si="120"/>
        <v>8051</v>
      </c>
      <c r="H43" s="9">
        <f t="shared" si="120"/>
        <v>39082</v>
      </c>
      <c r="I43" s="9">
        <f t="shared" si="120"/>
        <v>37</v>
      </c>
      <c r="J43" s="9">
        <f t="shared" si="120"/>
        <v>9</v>
      </c>
      <c r="K43" s="9">
        <f t="shared" si="120"/>
        <v>46</v>
      </c>
      <c r="L43" s="9">
        <f t="shared" si="120"/>
        <v>19757</v>
      </c>
      <c r="M43" s="9">
        <f t="shared" si="120"/>
        <v>2841</v>
      </c>
      <c r="N43" s="9">
        <f t="shared" si="120"/>
        <v>22598</v>
      </c>
      <c r="O43" s="9">
        <f t="shared" si="120"/>
        <v>14</v>
      </c>
      <c r="P43" s="9">
        <f t="shared" si="120"/>
        <v>3</v>
      </c>
      <c r="Q43" s="9">
        <f t="shared" si="120"/>
        <v>17</v>
      </c>
      <c r="R43" s="9">
        <f t="shared" si="120"/>
        <v>11274</v>
      </c>
      <c r="S43" s="9">
        <f t="shared" si="120"/>
        <v>5210</v>
      </c>
      <c r="T43" s="9">
        <f t="shared" si="120"/>
        <v>16484</v>
      </c>
      <c r="U43" s="9">
        <f t="shared" si="120"/>
        <v>23</v>
      </c>
      <c r="V43" s="9">
        <f t="shared" si="120"/>
        <v>6</v>
      </c>
      <c r="W43" s="9">
        <f t="shared" si="120"/>
        <v>29</v>
      </c>
      <c r="Y43" s="11"/>
      <c r="Z43" s="11"/>
      <c r="AA43" s="11"/>
      <c r="AB43" s="11"/>
      <c r="AC43" s="11"/>
      <c r="AD43" s="11"/>
      <c r="AE43" s="11"/>
    </row>
    <row r="44" spans="2:36" x14ac:dyDescent="0.2">
      <c r="B44"/>
      <c r="Y44" s="11"/>
      <c r="Z44" s="11"/>
      <c r="AA44" s="11"/>
      <c r="AB44" s="11"/>
      <c r="AC44" s="11"/>
      <c r="AD44" s="11"/>
      <c r="AE44" s="11"/>
    </row>
    <row r="45" spans="2:36" x14ac:dyDescent="0.2">
      <c r="B45" s="328" t="s">
        <v>220</v>
      </c>
      <c r="D45" s="329">
        <f>D39-D8</f>
        <v>0</v>
      </c>
      <c r="E45" s="329">
        <f t="shared" ref="E45:W46" si="121">E39-E8</f>
        <v>0</v>
      </c>
      <c r="F45" s="329">
        <f t="shared" si="121"/>
        <v>0</v>
      </c>
      <c r="G45" s="329">
        <f t="shared" si="121"/>
        <v>0</v>
      </c>
      <c r="H45" s="329">
        <f t="shared" si="121"/>
        <v>0</v>
      </c>
      <c r="I45" s="329">
        <f t="shared" si="121"/>
        <v>0</v>
      </c>
      <c r="J45" s="329">
        <f t="shared" si="121"/>
        <v>0</v>
      </c>
      <c r="K45" s="329">
        <f t="shared" si="121"/>
        <v>0</v>
      </c>
      <c r="L45" s="329">
        <f t="shared" si="121"/>
        <v>0</v>
      </c>
      <c r="M45" s="329">
        <f t="shared" si="121"/>
        <v>0</v>
      </c>
      <c r="N45" s="329">
        <f t="shared" si="121"/>
        <v>0</v>
      </c>
      <c r="O45" s="329">
        <f t="shared" si="121"/>
        <v>0</v>
      </c>
      <c r="P45" s="329">
        <f t="shared" si="121"/>
        <v>0</v>
      </c>
      <c r="Q45" s="329">
        <f t="shared" si="121"/>
        <v>0</v>
      </c>
      <c r="R45" s="329">
        <f t="shared" si="121"/>
        <v>0</v>
      </c>
      <c r="S45" s="329">
        <f t="shared" si="121"/>
        <v>0</v>
      </c>
      <c r="T45" s="329">
        <f t="shared" si="121"/>
        <v>0</v>
      </c>
      <c r="U45" s="329">
        <f t="shared" si="121"/>
        <v>0</v>
      </c>
      <c r="V45" s="329">
        <f t="shared" si="121"/>
        <v>0</v>
      </c>
      <c r="W45" s="329">
        <f t="shared" si="121"/>
        <v>0</v>
      </c>
      <c r="Y45" s="11"/>
      <c r="Z45" s="11"/>
      <c r="AA45" s="11"/>
      <c r="AB45" s="11"/>
      <c r="AC45" s="11"/>
      <c r="AD45" s="11"/>
      <c r="AE45" s="11"/>
    </row>
    <row r="46" spans="2:36" x14ac:dyDescent="0.2">
      <c r="D46" s="329"/>
      <c r="E46" s="329"/>
      <c r="F46" s="329"/>
      <c r="G46" s="329"/>
      <c r="H46" s="329"/>
      <c r="I46" s="329">
        <f t="shared" si="121"/>
        <v>0</v>
      </c>
      <c r="J46" s="329">
        <f t="shared" si="121"/>
        <v>0</v>
      </c>
      <c r="K46" s="329">
        <f t="shared" si="121"/>
        <v>0</v>
      </c>
      <c r="L46" s="329"/>
      <c r="M46" s="329"/>
      <c r="N46" s="329"/>
      <c r="O46" s="329">
        <f t="shared" si="121"/>
        <v>0</v>
      </c>
      <c r="P46" s="329">
        <f t="shared" si="121"/>
        <v>0</v>
      </c>
      <c r="Q46" s="329">
        <f t="shared" si="121"/>
        <v>0</v>
      </c>
      <c r="R46" s="329"/>
      <c r="S46" s="329"/>
      <c r="T46" s="329"/>
      <c r="U46" s="329">
        <f t="shared" si="121"/>
        <v>0</v>
      </c>
      <c r="V46" s="329">
        <f t="shared" si="121"/>
        <v>0</v>
      </c>
      <c r="W46" s="329">
        <f t="shared" si="121"/>
        <v>0</v>
      </c>
      <c r="Y46" s="11"/>
      <c r="Z46" s="11"/>
      <c r="AA46" s="11"/>
      <c r="AB46" s="11"/>
      <c r="AC46" s="11"/>
      <c r="AD46" s="11"/>
      <c r="AE46" s="11"/>
    </row>
    <row r="47" spans="2:36" x14ac:dyDescent="0.2">
      <c r="D47" s="329"/>
      <c r="E47" s="329"/>
      <c r="F47" s="329"/>
      <c r="G47" s="329"/>
      <c r="H47" s="329"/>
      <c r="I47" s="329"/>
      <c r="J47" s="329"/>
      <c r="K47" s="329"/>
      <c r="L47" s="329"/>
      <c r="M47" s="329"/>
      <c r="N47" s="329"/>
      <c r="O47" s="329"/>
      <c r="P47" s="329"/>
      <c r="Q47" s="329"/>
      <c r="R47" s="329"/>
      <c r="S47" s="329"/>
      <c r="T47" s="329"/>
      <c r="U47" s="329"/>
      <c r="V47" s="329"/>
      <c r="W47" s="329"/>
      <c r="Y47" s="11"/>
      <c r="Z47" s="11"/>
      <c r="AA47" s="11"/>
      <c r="AB47" s="11"/>
      <c r="AC47" s="11"/>
      <c r="AD47" s="11"/>
      <c r="AE47" s="11"/>
    </row>
    <row r="48" spans="2:36" x14ac:dyDescent="0.2">
      <c r="D48" s="329">
        <f>D42-D39</f>
        <v>0</v>
      </c>
      <c r="E48" s="329">
        <f t="shared" ref="E48:W48" si="122">E42-E39</f>
        <v>0</v>
      </c>
      <c r="F48" s="329">
        <f t="shared" si="122"/>
        <v>0</v>
      </c>
      <c r="G48" s="329">
        <f t="shared" si="122"/>
        <v>0</v>
      </c>
      <c r="H48" s="329">
        <f t="shared" si="122"/>
        <v>0</v>
      </c>
      <c r="I48" s="329">
        <f t="shared" si="122"/>
        <v>0</v>
      </c>
      <c r="J48" s="329">
        <f t="shared" si="122"/>
        <v>0</v>
      </c>
      <c r="K48" s="329">
        <f t="shared" si="122"/>
        <v>0</v>
      </c>
      <c r="L48" s="329">
        <f t="shared" si="122"/>
        <v>0</v>
      </c>
      <c r="M48" s="329">
        <f t="shared" si="122"/>
        <v>0</v>
      </c>
      <c r="N48" s="329">
        <f t="shared" si="122"/>
        <v>0</v>
      </c>
      <c r="O48" s="329">
        <f t="shared" si="122"/>
        <v>0</v>
      </c>
      <c r="P48" s="329">
        <f t="shared" si="122"/>
        <v>0</v>
      </c>
      <c r="Q48" s="329">
        <f t="shared" si="122"/>
        <v>0</v>
      </c>
      <c r="R48" s="329">
        <f t="shared" si="122"/>
        <v>0</v>
      </c>
      <c r="S48" s="329">
        <f t="shared" si="122"/>
        <v>0</v>
      </c>
      <c r="T48" s="329">
        <f t="shared" si="122"/>
        <v>0</v>
      </c>
      <c r="U48" s="329">
        <f t="shared" si="122"/>
        <v>0</v>
      </c>
      <c r="V48" s="329">
        <f t="shared" si="122"/>
        <v>0</v>
      </c>
      <c r="W48" s="329">
        <f t="shared" si="122"/>
        <v>0</v>
      </c>
      <c r="Y48" s="11"/>
      <c r="Z48" s="11"/>
      <c r="AA48" s="11"/>
      <c r="AB48" s="11"/>
      <c r="AC48" s="11"/>
      <c r="AD48" s="11"/>
      <c r="AE48" s="11"/>
    </row>
    <row r="49" spans="3:31" x14ac:dyDescent="0.2">
      <c r="D49" s="329">
        <f>D43-D39</f>
        <v>0</v>
      </c>
      <c r="E49" s="329">
        <f t="shared" ref="E49:W49" si="123">E43-E39</f>
        <v>0</v>
      </c>
      <c r="F49" s="329">
        <f t="shared" si="123"/>
        <v>0</v>
      </c>
      <c r="G49" s="329">
        <f t="shared" si="123"/>
        <v>0</v>
      </c>
      <c r="H49" s="329">
        <f t="shared" si="123"/>
        <v>0</v>
      </c>
      <c r="I49" s="329">
        <f t="shared" si="123"/>
        <v>0</v>
      </c>
      <c r="J49" s="329">
        <f t="shared" si="123"/>
        <v>0</v>
      </c>
      <c r="K49" s="329">
        <f t="shared" si="123"/>
        <v>0</v>
      </c>
      <c r="L49" s="329">
        <f t="shared" si="123"/>
        <v>0</v>
      </c>
      <c r="M49" s="329">
        <f t="shared" si="123"/>
        <v>0</v>
      </c>
      <c r="N49" s="329">
        <f t="shared" si="123"/>
        <v>0</v>
      </c>
      <c r="O49" s="329">
        <f t="shared" si="123"/>
        <v>0</v>
      </c>
      <c r="P49" s="329">
        <f t="shared" si="123"/>
        <v>0</v>
      </c>
      <c r="Q49" s="329">
        <f t="shared" si="123"/>
        <v>0</v>
      </c>
      <c r="R49" s="329">
        <f t="shared" si="123"/>
        <v>0</v>
      </c>
      <c r="S49" s="329">
        <f t="shared" si="123"/>
        <v>0</v>
      </c>
      <c r="T49" s="329">
        <f t="shared" si="123"/>
        <v>0</v>
      </c>
      <c r="U49" s="329">
        <f t="shared" si="123"/>
        <v>0</v>
      </c>
      <c r="V49" s="329">
        <f t="shared" si="123"/>
        <v>0</v>
      </c>
      <c r="W49" s="329">
        <f t="shared" si="123"/>
        <v>0</v>
      </c>
      <c r="Y49" s="11"/>
      <c r="Z49" s="11"/>
      <c r="AA49" s="11"/>
      <c r="AB49" s="11"/>
      <c r="AC49" s="11"/>
      <c r="AD49" s="11"/>
      <c r="AE49" s="11"/>
    </row>
    <row r="50" spans="3:31" x14ac:dyDescent="0.2">
      <c r="Y50" s="11"/>
      <c r="Z50" s="11"/>
      <c r="AA50" s="11"/>
      <c r="AB50" s="11"/>
      <c r="AC50" s="11"/>
      <c r="AD50" s="11"/>
      <c r="AE50" s="11"/>
    </row>
    <row r="51" spans="3:31" x14ac:dyDescent="0.2">
      <c r="Y51" s="11"/>
      <c r="Z51" s="11"/>
      <c r="AA51" s="11"/>
      <c r="AB51" s="11"/>
      <c r="AC51" s="11"/>
      <c r="AD51" s="11"/>
      <c r="AE51" s="11"/>
    </row>
    <row r="52" spans="3:31" x14ac:dyDescent="0.2">
      <c r="Y52" s="11"/>
      <c r="Z52" s="11"/>
      <c r="AA52" s="11"/>
      <c r="AB52" s="11"/>
      <c r="AC52" s="11"/>
      <c r="AD52" s="11"/>
      <c r="AE52" s="11"/>
    </row>
    <row r="53" spans="3:31" x14ac:dyDescent="0.2">
      <c r="Y53" s="11"/>
      <c r="Z53" s="11"/>
      <c r="AA53" s="11"/>
      <c r="AB53" s="11"/>
      <c r="AC53" s="11"/>
      <c r="AD53" s="11"/>
      <c r="AE53" s="11"/>
    </row>
    <row r="54" spans="3:31" x14ac:dyDescent="0.2">
      <c r="Y54" s="11"/>
      <c r="Z54" s="11"/>
      <c r="AA54" s="11"/>
      <c r="AB54" s="11"/>
      <c r="AC54" s="11"/>
      <c r="AD54" s="11"/>
      <c r="AE54" s="11"/>
    </row>
    <row r="55" spans="3:31" x14ac:dyDescent="0.2">
      <c r="Y55" s="11"/>
      <c r="Z55" s="11"/>
      <c r="AA55" s="11"/>
      <c r="AB55" s="11"/>
      <c r="AC55" s="11"/>
      <c r="AD55" s="11"/>
      <c r="AE55" s="11"/>
    </row>
    <row r="56" spans="3:31" x14ac:dyDescent="0.2">
      <c r="Y56" s="11"/>
      <c r="Z56" s="11"/>
      <c r="AA56" s="11"/>
      <c r="AB56" s="11"/>
      <c r="AC56" s="11"/>
      <c r="AD56" s="11"/>
      <c r="AE56" s="11"/>
    </row>
    <row r="57" spans="3:31" x14ac:dyDescent="0.2">
      <c r="Y57" s="11"/>
      <c r="Z57" s="11"/>
      <c r="AA57" s="11"/>
      <c r="AB57" s="11"/>
      <c r="AC57" s="11"/>
      <c r="AD57" s="11"/>
      <c r="AE57" s="11"/>
    </row>
    <row r="58" spans="3:31" x14ac:dyDescent="0.2">
      <c r="Y58" s="11"/>
      <c r="Z58" s="11"/>
      <c r="AA58" s="11"/>
      <c r="AB58" s="11"/>
      <c r="AC58" s="11"/>
      <c r="AD58" s="11"/>
      <c r="AE58" s="11"/>
    </row>
    <row r="59" spans="3:31" x14ac:dyDescent="0.2">
      <c r="Y59" s="11"/>
      <c r="Z59" s="11"/>
      <c r="AA59" s="11"/>
      <c r="AB59" s="11"/>
      <c r="AC59" s="11"/>
      <c r="AD59" s="11"/>
      <c r="AE59" s="11"/>
    </row>
    <row r="60" spans="3:31" x14ac:dyDescent="0.2">
      <c r="Y60" s="11"/>
      <c r="Z60" s="11"/>
      <c r="AA60" s="11"/>
      <c r="AB60" s="11"/>
      <c r="AC60" s="11"/>
      <c r="AD60" s="11"/>
      <c r="AE60" s="11"/>
    </row>
    <row r="61" spans="3:31" x14ac:dyDescent="0.2">
      <c r="Y61" s="11"/>
      <c r="Z61" s="11"/>
      <c r="AA61" s="11"/>
      <c r="AB61" s="11"/>
      <c r="AC61" s="11"/>
      <c r="AD61" s="11"/>
      <c r="AE61" s="11"/>
    </row>
    <row r="62" spans="3:31" x14ac:dyDescent="0.2">
      <c r="Y62" s="11"/>
      <c r="Z62" s="11"/>
      <c r="AA62" s="11"/>
      <c r="AB62" s="11"/>
      <c r="AC62" s="11"/>
      <c r="AD62" s="11"/>
      <c r="AE62" s="11"/>
    </row>
    <row r="63" spans="3:31" x14ac:dyDescent="0.2">
      <c r="Y63" s="11"/>
      <c r="Z63" s="11"/>
      <c r="AA63" s="11"/>
      <c r="AB63" s="11"/>
      <c r="AC63" s="11"/>
      <c r="AD63" s="11"/>
      <c r="AE63" s="11"/>
    </row>
    <row r="64" spans="3:31" x14ac:dyDescent="0.2">
      <c r="C64" s="323"/>
      <c r="H64" s="323"/>
      <c r="N64" s="323"/>
      <c r="W64" s="11"/>
      <c r="X64" s="9"/>
      <c r="Y64" s="11"/>
      <c r="Z64" s="11"/>
      <c r="AA64" s="11"/>
      <c r="AB64" s="11"/>
      <c r="AC64" s="11"/>
      <c r="AD64" s="11"/>
      <c r="AE64" s="11"/>
    </row>
    <row r="65" spans="9:31" x14ac:dyDescent="0.2">
      <c r="I65" s="9" t="e">
        <f>SUM(#REF!)</f>
        <v>#REF!</v>
      </c>
      <c r="J65" s="9" t="e">
        <f>SUM(#REF!)</f>
        <v>#REF!</v>
      </c>
      <c r="K65" s="9" t="e">
        <f>SUM(#REF!)</f>
        <v>#REF!</v>
      </c>
      <c r="O65" s="9" t="e">
        <f>SUM(#REF!)</f>
        <v>#REF!</v>
      </c>
      <c r="P65" s="9" t="e">
        <f>SUM(#REF!)</f>
        <v>#REF!</v>
      </c>
      <c r="Q65" s="9" t="e">
        <f>SUM(#REF!)</f>
        <v>#REF!</v>
      </c>
      <c r="R65" s="9"/>
      <c r="S65" s="9"/>
      <c r="T65" s="9"/>
      <c r="U65" s="9" t="e">
        <f>SUM(#REF!)</f>
        <v>#REF!</v>
      </c>
      <c r="V65" s="9"/>
      <c r="X65" s="9"/>
      <c r="Y65" s="11"/>
      <c r="Z65" s="11"/>
      <c r="AA65" s="11"/>
      <c r="AB65" s="11"/>
      <c r="AC65" s="11"/>
      <c r="AD65" s="11"/>
      <c r="AE65" s="11"/>
    </row>
  </sheetData>
  <mergeCells count="192">
    <mergeCell ref="L36:L37"/>
    <mergeCell ref="M36:M37"/>
    <mergeCell ref="N36:N37"/>
    <mergeCell ref="R36:R37"/>
    <mergeCell ref="S36:S37"/>
    <mergeCell ref="T36:T37"/>
    <mergeCell ref="M34:M35"/>
    <mergeCell ref="N34:N35"/>
    <mergeCell ref="R34:R35"/>
    <mergeCell ref="S34:S35"/>
    <mergeCell ref="T34:T35"/>
    <mergeCell ref="D36:D37"/>
    <mergeCell ref="E36:E37"/>
    <mergeCell ref="F36:F37"/>
    <mergeCell ref="G36:G37"/>
    <mergeCell ref="H36:H37"/>
    <mergeCell ref="D34:D35"/>
    <mergeCell ref="E34:E35"/>
    <mergeCell ref="F34:F35"/>
    <mergeCell ref="G34:G35"/>
    <mergeCell ref="H34:H35"/>
    <mergeCell ref="L34:L35"/>
    <mergeCell ref="L32:L33"/>
    <mergeCell ref="M32:M33"/>
    <mergeCell ref="N32:N33"/>
    <mergeCell ref="R32:R33"/>
    <mergeCell ref="S32:S33"/>
    <mergeCell ref="T32:T33"/>
    <mergeCell ref="C32:C33"/>
    <mergeCell ref="D32:D33"/>
    <mergeCell ref="E32:E33"/>
    <mergeCell ref="F32:F33"/>
    <mergeCell ref="G32:G33"/>
    <mergeCell ref="H32:H33"/>
    <mergeCell ref="L30:L31"/>
    <mergeCell ref="M30:M31"/>
    <mergeCell ref="N30:N31"/>
    <mergeCell ref="R30:R31"/>
    <mergeCell ref="S30:S31"/>
    <mergeCell ref="T30:T31"/>
    <mergeCell ref="C30:C31"/>
    <mergeCell ref="D30:D31"/>
    <mergeCell ref="E30:E31"/>
    <mergeCell ref="F30:F31"/>
    <mergeCell ref="G30:G31"/>
    <mergeCell ref="H30:H31"/>
    <mergeCell ref="L28:L29"/>
    <mergeCell ref="M28:M29"/>
    <mergeCell ref="N28:N29"/>
    <mergeCell ref="R28:R29"/>
    <mergeCell ref="S28:S29"/>
    <mergeCell ref="T28:T29"/>
    <mergeCell ref="C28:C29"/>
    <mergeCell ref="D28:D29"/>
    <mergeCell ref="E28:E29"/>
    <mergeCell ref="F28:F29"/>
    <mergeCell ref="G28:G29"/>
    <mergeCell ref="H28:H29"/>
    <mergeCell ref="L26:L27"/>
    <mergeCell ref="M26:M27"/>
    <mergeCell ref="N26:N27"/>
    <mergeCell ref="R26:R27"/>
    <mergeCell ref="S26:S27"/>
    <mergeCell ref="T26:T27"/>
    <mergeCell ref="N24:N25"/>
    <mergeCell ref="R24:R25"/>
    <mergeCell ref="S24:S25"/>
    <mergeCell ref="T24:T25"/>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M20:M21"/>
    <mergeCell ref="N20:N21"/>
    <mergeCell ref="R20:R21"/>
    <mergeCell ref="S20:S21"/>
    <mergeCell ref="T20:T21"/>
    <mergeCell ref="B22:B37"/>
    <mergeCell ref="C22:C23"/>
    <mergeCell ref="D22:D23"/>
    <mergeCell ref="E22:E23"/>
    <mergeCell ref="F22:F23"/>
    <mergeCell ref="R18:R19"/>
    <mergeCell ref="S18:S19"/>
    <mergeCell ref="T18:T19"/>
    <mergeCell ref="C20:C21"/>
    <mergeCell ref="D20:D21"/>
    <mergeCell ref="E20:E21"/>
    <mergeCell ref="F20:F21"/>
    <mergeCell ref="G20:G21"/>
    <mergeCell ref="H20:H21"/>
    <mergeCell ref="L20:L21"/>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M14:M15"/>
    <mergeCell ref="N14:N15"/>
    <mergeCell ref="R14:R15"/>
    <mergeCell ref="S14:S15"/>
    <mergeCell ref="T14:T15"/>
    <mergeCell ref="C16:C17"/>
    <mergeCell ref="D16:D17"/>
    <mergeCell ref="E16:E17"/>
    <mergeCell ref="F16:F17"/>
    <mergeCell ref="G16:G17"/>
    <mergeCell ref="R12:R13"/>
    <mergeCell ref="S12:S13"/>
    <mergeCell ref="T12:T13"/>
    <mergeCell ref="C14:C15"/>
    <mergeCell ref="D14:D15"/>
    <mergeCell ref="E14:E15"/>
    <mergeCell ref="F14:F15"/>
    <mergeCell ref="G14:G15"/>
    <mergeCell ref="H14:H15"/>
    <mergeCell ref="L14:L15"/>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N8:N9"/>
    <mergeCell ref="R8:R9"/>
    <mergeCell ref="S8:S9"/>
    <mergeCell ref="T8:T9"/>
    <mergeCell ref="B10:B21"/>
    <mergeCell ref="C10:C11"/>
    <mergeCell ref="D10:D11"/>
    <mergeCell ref="E10:E11"/>
    <mergeCell ref="F10:F11"/>
    <mergeCell ref="G10:G11"/>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s>
  <phoneticPr fontId="3"/>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595FD-D3A6-4412-B3C6-24A139E9916A}">
  <sheetPr>
    <tabColor rgb="FF00B0F0"/>
    <pageSetUpPr fitToPage="1"/>
  </sheetPr>
  <dimension ref="B2:AJ65"/>
  <sheetViews>
    <sheetView view="pageBreakPreview" zoomScaleNormal="100" zoomScaleSheetLayoutView="100" workbookViewId="0">
      <pane xSplit="3" ySplit="9" topLeftCell="D10" activePane="bottomRight" state="frozen"/>
      <selection pane="topRight"/>
      <selection pane="bottomLeft"/>
      <selection pane="bottomRight"/>
    </sheetView>
  </sheetViews>
  <sheetFormatPr defaultColWidth="9" defaultRowHeight="13.2" x14ac:dyDescent="0.2"/>
  <cols>
    <col min="1" max="2" width="4.6640625" style="9" customWidth="1"/>
    <col min="3" max="3" width="19.33203125" style="9" customWidth="1"/>
    <col min="4" max="10" width="8.6640625" style="9" customWidth="1"/>
    <col min="11" max="11" width="8.6640625" style="11" customWidth="1"/>
    <col min="12" max="16" width="8.6640625" style="9" customWidth="1"/>
    <col min="17" max="22" width="8.6640625" style="11" customWidth="1"/>
    <col min="23" max="23" width="8.6640625" style="9" customWidth="1"/>
    <col min="24" max="24" width="8" style="11" customWidth="1"/>
    <col min="25" max="25" width="7.33203125" style="9" customWidth="1"/>
    <col min="26" max="26" width="6.33203125" style="9" customWidth="1"/>
    <col min="27" max="27" width="7.33203125" style="9" customWidth="1"/>
    <col min="28" max="30" width="6.33203125" style="9" customWidth="1"/>
    <col min="31" max="36" width="6.109375" style="9" customWidth="1"/>
    <col min="37" max="49" width="8.6640625" style="9" customWidth="1"/>
    <col min="50" max="69" width="4.6640625" style="9" customWidth="1"/>
    <col min="70" max="16384" width="9" style="9"/>
  </cols>
  <sheetData>
    <row r="2" spans="2:36" ht="14.4" x14ac:dyDescent="0.2">
      <c r="B2" s="8" t="s">
        <v>295</v>
      </c>
    </row>
    <row r="4" spans="2:36" ht="13.8" thickBot="1" x14ac:dyDescent="0.25">
      <c r="W4" s="12" t="s">
        <v>268</v>
      </c>
    </row>
    <row r="5" spans="2:36" ht="21.6" customHeight="1" x14ac:dyDescent="0.2">
      <c r="B5" s="234"/>
      <c r="C5" s="235"/>
      <c r="D5" s="75" t="s">
        <v>269</v>
      </c>
      <c r="E5" s="121" t="s">
        <v>270</v>
      </c>
      <c r="F5" s="236" t="s">
        <v>271</v>
      </c>
      <c r="G5" s="237"/>
      <c r="H5" s="237"/>
      <c r="I5" s="237"/>
      <c r="J5" s="237"/>
      <c r="K5" s="238"/>
      <c r="L5" s="236" t="s">
        <v>272</v>
      </c>
      <c r="M5" s="237"/>
      <c r="N5" s="237"/>
      <c r="O5" s="237"/>
      <c r="P5" s="237"/>
      <c r="Q5" s="238"/>
      <c r="R5" s="236" t="s">
        <v>273</v>
      </c>
      <c r="S5" s="237"/>
      <c r="T5" s="237"/>
      <c r="U5" s="237"/>
      <c r="V5" s="237"/>
      <c r="W5" s="238"/>
    </row>
    <row r="6" spans="2:36" s="249" customFormat="1" ht="39" customHeight="1" x14ac:dyDescent="0.2">
      <c r="B6" s="239"/>
      <c r="C6" s="240"/>
      <c r="D6" s="67"/>
      <c r="E6" s="126"/>
      <c r="F6" s="241" t="s">
        <v>274</v>
      </c>
      <c r="G6" s="242"/>
      <c r="H6" s="243"/>
      <c r="I6" s="330" t="s">
        <v>296</v>
      </c>
      <c r="J6" s="331"/>
      <c r="K6" s="332"/>
      <c r="L6" s="241" t="s">
        <v>274</v>
      </c>
      <c r="M6" s="242"/>
      <c r="N6" s="243"/>
      <c r="O6" s="330" t="s">
        <v>296</v>
      </c>
      <c r="P6" s="331"/>
      <c r="Q6" s="332"/>
      <c r="R6" s="246" t="s">
        <v>274</v>
      </c>
      <c r="S6" s="247"/>
      <c r="T6" s="248"/>
      <c r="U6" s="330" t="s">
        <v>296</v>
      </c>
      <c r="V6" s="331"/>
      <c r="W6" s="332"/>
      <c r="AB6" s="249" t="s">
        <v>276</v>
      </c>
    </row>
    <row r="7" spans="2:36" ht="21.6" customHeight="1" x14ac:dyDescent="0.2">
      <c r="B7" s="250"/>
      <c r="C7" s="251"/>
      <c r="D7" s="69"/>
      <c r="E7" s="134"/>
      <c r="F7" s="252" t="s">
        <v>277</v>
      </c>
      <c r="G7" s="253" t="s">
        <v>278</v>
      </c>
      <c r="H7" s="254" t="s">
        <v>198</v>
      </c>
      <c r="I7" s="255" t="s">
        <v>279</v>
      </c>
      <c r="J7" s="255" t="s">
        <v>280</v>
      </c>
      <c r="K7" s="256" t="s">
        <v>281</v>
      </c>
      <c r="L7" s="257" t="s">
        <v>277</v>
      </c>
      <c r="M7" s="253" t="s">
        <v>278</v>
      </c>
      <c r="N7" s="254" t="s">
        <v>198</v>
      </c>
      <c r="O7" s="255" t="s">
        <v>279</v>
      </c>
      <c r="P7" s="255" t="s">
        <v>280</v>
      </c>
      <c r="Q7" s="256" t="s">
        <v>281</v>
      </c>
      <c r="R7" s="257" t="s">
        <v>277</v>
      </c>
      <c r="S7" s="253" t="s">
        <v>278</v>
      </c>
      <c r="T7" s="254" t="s">
        <v>198</v>
      </c>
      <c r="U7" s="255" t="s">
        <v>279</v>
      </c>
      <c r="V7" s="255" t="s">
        <v>280</v>
      </c>
      <c r="W7" s="256" t="s">
        <v>281</v>
      </c>
      <c r="X7" s="9"/>
      <c r="Y7" s="9" t="s">
        <v>277</v>
      </c>
      <c r="Z7" s="9" t="s">
        <v>278</v>
      </c>
      <c r="AA7" s="9" t="s">
        <v>282</v>
      </c>
      <c r="AB7" s="9" t="s">
        <v>277</v>
      </c>
      <c r="AC7" s="9" t="s">
        <v>278</v>
      </c>
      <c r="AD7" s="9" t="s">
        <v>282</v>
      </c>
      <c r="AE7" s="35" t="s">
        <v>197</v>
      </c>
    </row>
    <row r="8" spans="2:36" ht="21.6" customHeight="1" x14ac:dyDescent="0.2">
      <c r="B8" s="36" t="s">
        <v>243</v>
      </c>
      <c r="C8" s="37"/>
      <c r="D8" s="258">
        <f>SUM(D10:D21)</f>
        <v>404</v>
      </c>
      <c r="E8" s="259">
        <f>SUM(E10:E21)</f>
        <v>303</v>
      </c>
      <c r="F8" s="260">
        <f t="shared" ref="F8:W8" si="0">F10+F12+F14+F16+F18+F20</f>
        <v>31031</v>
      </c>
      <c r="G8" s="261">
        <f t="shared" si="0"/>
        <v>8051</v>
      </c>
      <c r="H8" s="261">
        <f t="shared" si="0"/>
        <v>39082</v>
      </c>
      <c r="I8" s="262">
        <f t="shared" si="0"/>
        <v>125</v>
      </c>
      <c r="J8" s="262">
        <f t="shared" si="0"/>
        <v>30</v>
      </c>
      <c r="K8" s="263">
        <f t="shared" si="0"/>
        <v>155</v>
      </c>
      <c r="L8" s="264">
        <f>SUM(L10:L21)</f>
        <v>19757</v>
      </c>
      <c r="M8" s="265">
        <f t="shared" ref="M8" si="1">SUM(M10:M21)</f>
        <v>2841</v>
      </c>
      <c r="N8" s="261">
        <f>SUM(N10:N21)</f>
        <v>22598</v>
      </c>
      <c r="O8" s="262">
        <f t="shared" si="0"/>
        <v>16</v>
      </c>
      <c r="P8" s="262">
        <f t="shared" si="0"/>
        <v>4</v>
      </c>
      <c r="Q8" s="263">
        <f t="shared" si="0"/>
        <v>20</v>
      </c>
      <c r="R8" s="264">
        <f>SUM(R10:R21)</f>
        <v>11274</v>
      </c>
      <c r="S8" s="265">
        <f t="shared" ref="S8" si="2">SUM(S10:S21)</f>
        <v>5210</v>
      </c>
      <c r="T8" s="261">
        <f>SUM(T10:T21)</f>
        <v>16484</v>
      </c>
      <c r="U8" s="262">
        <f t="shared" si="0"/>
        <v>109</v>
      </c>
      <c r="V8" s="262">
        <f t="shared" si="0"/>
        <v>26</v>
      </c>
      <c r="W8" s="263">
        <f t="shared" si="0"/>
        <v>135</v>
      </c>
      <c r="X8" s="9"/>
      <c r="Y8" s="112">
        <f>L8+R8</f>
        <v>31031</v>
      </c>
      <c r="Z8" s="112">
        <f>M8+S8</f>
        <v>8051</v>
      </c>
      <c r="AA8" s="112">
        <f t="shared" ref="AA8" si="3">N8+T8</f>
        <v>39082</v>
      </c>
      <c r="AB8" s="112">
        <f>O8+U8</f>
        <v>125</v>
      </c>
      <c r="AC8" s="112">
        <f t="shared" ref="AC8:AD8" si="4">P8+V8</f>
        <v>30</v>
      </c>
      <c r="AD8" s="112">
        <f t="shared" si="4"/>
        <v>155</v>
      </c>
      <c r="AE8" s="266">
        <f>Y8-F8</f>
        <v>0</v>
      </c>
      <c r="AF8" s="266">
        <f t="shared" ref="AF8:AG8" si="5">Z8-G8</f>
        <v>0</v>
      </c>
      <c r="AG8" s="266">
        <f t="shared" si="5"/>
        <v>0</v>
      </c>
      <c r="AH8" s="266">
        <f>AB8-I8</f>
        <v>0</v>
      </c>
      <c r="AI8" s="266">
        <f t="shared" ref="AI8:AJ8" si="6">AC8-J8</f>
        <v>0</v>
      </c>
      <c r="AJ8" s="266">
        <f t="shared" si="6"/>
        <v>0</v>
      </c>
    </row>
    <row r="9" spans="2:36" ht="21.6" customHeight="1" thickBot="1" x14ac:dyDescent="0.25">
      <c r="B9" s="52"/>
      <c r="C9" s="53"/>
      <c r="D9" s="267"/>
      <c r="E9" s="268"/>
      <c r="F9" s="269"/>
      <c r="G9" s="270"/>
      <c r="H9" s="270"/>
      <c r="I9" s="275">
        <f>I8/F8</f>
        <v>4.0282298346814476E-3</v>
      </c>
      <c r="J9" s="275">
        <f>J8/G8</f>
        <v>3.7262451869333004E-3</v>
      </c>
      <c r="K9" s="276">
        <f>K8/H8</f>
        <v>3.966020162734763E-3</v>
      </c>
      <c r="L9" s="273"/>
      <c r="M9" s="274"/>
      <c r="N9" s="270"/>
      <c r="O9" s="275">
        <f>O8/L8</f>
        <v>8.0983955053904948E-4</v>
      </c>
      <c r="P9" s="275">
        <f>P8/M8</f>
        <v>1.4079549454417458E-3</v>
      </c>
      <c r="Q9" s="276">
        <f>Q8/N8</f>
        <v>8.8503407381184177E-4</v>
      </c>
      <c r="R9" s="273"/>
      <c r="S9" s="274"/>
      <c r="T9" s="270"/>
      <c r="U9" s="275">
        <f>U8/R8</f>
        <v>9.6682632605996095E-3</v>
      </c>
      <c r="V9" s="275">
        <f>V8/S8</f>
        <v>4.9904030710172746E-3</v>
      </c>
      <c r="W9" s="276">
        <f>W8/T8</f>
        <v>8.1897597670468336E-3</v>
      </c>
      <c r="X9" s="9"/>
      <c r="AB9" s="51"/>
      <c r="AC9" s="51"/>
      <c r="AD9" s="51"/>
      <c r="AE9" s="277"/>
      <c r="AF9" s="277"/>
      <c r="AG9" s="277"/>
      <c r="AH9" s="266"/>
      <c r="AI9" s="266"/>
      <c r="AJ9" s="266"/>
    </row>
    <row r="10" spans="2:36" ht="21.6" customHeight="1" thickTop="1" x14ac:dyDescent="0.2">
      <c r="B10" s="59" t="s">
        <v>199</v>
      </c>
      <c r="C10" s="67" t="s">
        <v>244</v>
      </c>
      <c r="D10" s="308">
        <f>[1]表13!E15</f>
        <v>49</v>
      </c>
      <c r="E10" s="309">
        <f>[1]表13!R15</f>
        <v>20</v>
      </c>
      <c r="F10" s="280">
        <f t="shared" ref="F10:K10" si="7">L10+R10</f>
        <v>1007</v>
      </c>
      <c r="G10" s="281">
        <f t="shared" si="7"/>
        <v>45</v>
      </c>
      <c r="H10" s="281">
        <f t="shared" si="7"/>
        <v>1052</v>
      </c>
      <c r="I10" s="282">
        <f t="shared" si="7"/>
        <v>6</v>
      </c>
      <c r="J10" s="282">
        <f t="shared" si="7"/>
        <v>6</v>
      </c>
      <c r="K10" s="283">
        <f t="shared" si="7"/>
        <v>12</v>
      </c>
      <c r="L10" s="284">
        <f>[1]表2!I18</f>
        <v>835</v>
      </c>
      <c r="M10" s="285">
        <f>[1]表2!O18</f>
        <v>21</v>
      </c>
      <c r="N10" s="286">
        <f>L10+M10</f>
        <v>856</v>
      </c>
      <c r="O10" s="282">
        <v>3</v>
      </c>
      <c r="P10" s="282">
        <v>3</v>
      </c>
      <c r="Q10" s="283">
        <f>O10+P10</f>
        <v>6</v>
      </c>
      <c r="R10" s="284">
        <f>[1]表2!J18</f>
        <v>172</v>
      </c>
      <c r="S10" s="285">
        <f>[1]表2!P18</f>
        <v>24</v>
      </c>
      <c r="T10" s="286">
        <f>R10+S10</f>
        <v>196</v>
      </c>
      <c r="U10" s="282">
        <v>3</v>
      </c>
      <c r="V10" s="282">
        <v>3</v>
      </c>
      <c r="W10" s="283">
        <f>U10+V10</f>
        <v>6</v>
      </c>
      <c r="X10" s="9"/>
      <c r="Y10" s="112">
        <f t="shared" ref="Y10:AD10" si="8">L10+R10</f>
        <v>1007</v>
      </c>
      <c r="Z10" s="112">
        <f t="shared" si="8"/>
        <v>45</v>
      </c>
      <c r="AA10" s="112">
        <f t="shared" si="8"/>
        <v>1052</v>
      </c>
      <c r="AB10" s="112">
        <f t="shared" si="8"/>
        <v>6</v>
      </c>
      <c r="AC10" s="112">
        <f t="shared" si="8"/>
        <v>6</v>
      </c>
      <c r="AD10" s="112">
        <f t="shared" si="8"/>
        <v>12</v>
      </c>
      <c r="AE10" s="266">
        <f t="shared" ref="AE10:AJ10" si="9">Y10-F10</f>
        <v>0</v>
      </c>
      <c r="AF10" s="266">
        <f t="shared" si="9"/>
        <v>0</v>
      </c>
      <c r="AG10" s="266">
        <f t="shared" si="9"/>
        <v>0</v>
      </c>
      <c r="AH10" s="266">
        <f t="shared" si="9"/>
        <v>0</v>
      </c>
      <c r="AI10" s="266">
        <f t="shared" si="9"/>
        <v>0</v>
      </c>
      <c r="AJ10" s="266">
        <f t="shared" si="9"/>
        <v>0</v>
      </c>
    </row>
    <row r="11" spans="2:36" ht="21.6" customHeight="1" x14ac:dyDescent="0.2">
      <c r="B11" s="66"/>
      <c r="C11" s="67"/>
      <c r="D11" s="287"/>
      <c r="E11" s="288"/>
      <c r="F11" s="289"/>
      <c r="G11" s="290"/>
      <c r="H11" s="290"/>
      <c r="I11" s="296">
        <f>I10/F10</f>
        <v>5.9582919563058593E-3</v>
      </c>
      <c r="J11" s="296">
        <f>J10/G10</f>
        <v>0.13333333333333333</v>
      </c>
      <c r="K11" s="297">
        <f>K10/H10</f>
        <v>1.1406844106463879E-2</v>
      </c>
      <c r="L11" s="293"/>
      <c r="M11" s="294"/>
      <c r="N11" s="295"/>
      <c r="O11" s="296">
        <f>O10/L10</f>
        <v>3.592814371257485E-3</v>
      </c>
      <c r="P11" s="296">
        <f>P10/M10</f>
        <v>0.14285714285714285</v>
      </c>
      <c r="Q11" s="297">
        <f>Q10/N10</f>
        <v>7.0093457943925233E-3</v>
      </c>
      <c r="R11" s="293"/>
      <c r="S11" s="294"/>
      <c r="T11" s="295"/>
      <c r="U11" s="296">
        <f>U10/R10</f>
        <v>1.7441860465116279E-2</v>
      </c>
      <c r="V11" s="296">
        <f>V10/S10</f>
        <v>0.125</v>
      </c>
      <c r="W11" s="297">
        <f>W10/T10</f>
        <v>3.0612244897959183E-2</v>
      </c>
      <c r="X11" s="9"/>
      <c r="AB11" s="51"/>
      <c r="AC11" s="51"/>
      <c r="AD11" s="51"/>
      <c r="AE11" s="277"/>
      <c r="AF11" s="277"/>
      <c r="AG11" s="277"/>
      <c r="AH11" s="266"/>
      <c r="AI11" s="266"/>
      <c r="AJ11" s="266"/>
    </row>
    <row r="12" spans="2:36" ht="21.6" customHeight="1" x14ac:dyDescent="0.2">
      <c r="B12" s="66"/>
      <c r="C12" s="75" t="s">
        <v>245</v>
      </c>
      <c r="D12" s="310">
        <f>[1]表13!E18</f>
        <v>85</v>
      </c>
      <c r="E12" s="327">
        <f>[1]表13!R18</f>
        <v>64</v>
      </c>
      <c r="F12" s="260">
        <f t="shared" ref="F12:K12" si="10">L12+R12</f>
        <v>14482</v>
      </c>
      <c r="G12" s="261">
        <f t="shared" si="10"/>
        <v>2067</v>
      </c>
      <c r="H12" s="261">
        <f t="shared" si="10"/>
        <v>16549</v>
      </c>
      <c r="I12" s="262">
        <f t="shared" si="10"/>
        <v>3</v>
      </c>
      <c r="J12" s="262">
        <f t="shared" si="10"/>
        <v>0</v>
      </c>
      <c r="K12" s="263">
        <f t="shared" si="10"/>
        <v>3</v>
      </c>
      <c r="L12" s="300">
        <f>[1]表2!I21</f>
        <v>11291</v>
      </c>
      <c r="M12" s="301">
        <f>[1]表2!O21</f>
        <v>1092</v>
      </c>
      <c r="N12" s="295">
        <f>L12+M12</f>
        <v>12383</v>
      </c>
      <c r="O12" s="262">
        <v>0</v>
      </c>
      <c r="P12" s="262">
        <v>0</v>
      </c>
      <c r="Q12" s="263">
        <f t="shared" ref="Q12" si="11">O12+P12</f>
        <v>0</v>
      </c>
      <c r="R12" s="300">
        <f>[1]表2!J21</f>
        <v>3191</v>
      </c>
      <c r="S12" s="301">
        <f>[1]表2!P21</f>
        <v>975</v>
      </c>
      <c r="T12" s="295">
        <f>R12+S12</f>
        <v>4166</v>
      </c>
      <c r="U12" s="262">
        <v>3</v>
      </c>
      <c r="V12" s="262">
        <v>0</v>
      </c>
      <c r="W12" s="263">
        <f t="shared" ref="W12" si="12">U12+V12</f>
        <v>3</v>
      </c>
      <c r="X12" s="9"/>
      <c r="Y12" s="112">
        <f t="shared" ref="Y12:AD12" si="13">L12+R12</f>
        <v>14482</v>
      </c>
      <c r="Z12" s="112">
        <f t="shared" si="13"/>
        <v>2067</v>
      </c>
      <c r="AA12" s="112">
        <f t="shared" si="13"/>
        <v>16549</v>
      </c>
      <c r="AB12" s="112">
        <f t="shared" si="13"/>
        <v>3</v>
      </c>
      <c r="AC12" s="112">
        <f t="shared" si="13"/>
        <v>0</v>
      </c>
      <c r="AD12" s="112">
        <f t="shared" si="13"/>
        <v>3</v>
      </c>
      <c r="AE12" s="266">
        <f t="shared" ref="AE12:AJ12" si="14">Y12-F12</f>
        <v>0</v>
      </c>
      <c r="AF12" s="266">
        <f t="shared" si="14"/>
        <v>0</v>
      </c>
      <c r="AG12" s="266">
        <f t="shared" si="14"/>
        <v>0</v>
      </c>
      <c r="AH12" s="266">
        <f t="shared" si="14"/>
        <v>0</v>
      </c>
      <c r="AI12" s="266">
        <f t="shared" si="14"/>
        <v>0</v>
      </c>
      <c r="AJ12" s="266">
        <f t="shared" si="14"/>
        <v>0</v>
      </c>
    </row>
    <row r="13" spans="2:36" ht="21.6" customHeight="1" x14ac:dyDescent="0.2">
      <c r="B13" s="66"/>
      <c r="C13" s="67"/>
      <c r="D13" s="287"/>
      <c r="E13" s="288"/>
      <c r="F13" s="289"/>
      <c r="G13" s="290"/>
      <c r="H13" s="290"/>
      <c r="I13" s="296">
        <f t="shared" ref="I13:K13" si="15">I12/F12</f>
        <v>2.0715370805137411E-4</v>
      </c>
      <c r="J13" s="296">
        <f t="shared" si="15"/>
        <v>0</v>
      </c>
      <c r="K13" s="297">
        <f t="shared" si="15"/>
        <v>1.8127983563961567E-4</v>
      </c>
      <c r="L13" s="293"/>
      <c r="M13" s="294"/>
      <c r="N13" s="295"/>
      <c r="O13" s="296">
        <f t="shared" ref="O13:Q13" si="16">O12/L12</f>
        <v>0</v>
      </c>
      <c r="P13" s="296">
        <f t="shared" si="16"/>
        <v>0</v>
      </c>
      <c r="Q13" s="297">
        <f t="shared" si="16"/>
        <v>0</v>
      </c>
      <c r="R13" s="293"/>
      <c r="S13" s="294"/>
      <c r="T13" s="295"/>
      <c r="U13" s="296">
        <f t="shared" ref="U13:W13" si="17">U12/R12</f>
        <v>9.4014415543716701E-4</v>
      </c>
      <c r="V13" s="296">
        <f t="shared" si="17"/>
        <v>0</v>
      </c>
      <c r="W13" s="297">
        <f t="shared" si="17"/>
        <v>7.2011521843494961E-4</v>
      </c>
      <c r="X13" s="9"/>
      <c r="AB13" s="51"/>
      <c r="AC13" s="51"/>
      <c r="AD13" s="51"/>
      <c r="AE13" s="277"/>
      <c r="AF13" s="277"/>
      <c r="AG13" s="277"/>
      <c r="AH13" s="266"/>
      <c r="AI13" s="266"/>
      <c r="AJ13" s="266"/>
    </row>
    <row r="14" spans="2:36" ht="21.6" customHeight="1" x14ac:dyDescent="0.2">
      <c r="B14" s="66"/>
      <c r="C14" s="75" t="s">
        <v>202</v>
      </c>
      <c r="D14" s="310">
        <f>[1]表13!E21</f>
        <v>25</v>
      </c>
      <c r="E14" s="327">
        <f>[1]表13!R21</f>
        <v>16</v>
      </c>
      <c r="F14" s="260">
        <f t="shared" ref="F14:K14" si="18">L14+R14</f>
        <v>2215</v>
      </c>
      <c r="G14" s="261">
        <f t="shared" si="18"/>
        <v>162</v>
      </c>
      <c r="H14" s="261">
        <f t="shared" si="18"/>
        <v>2377</v>
      </c>
      <c r="I14" s="262">
        <f t="shared" si="18"/>
        <v>0</v>
      </c>
      <c r="J14" s="262">
        <f t="shared" si="18"/>
        <v>0</v>
      </c>
      <c r="K14" s="263">
        <f t="shared" si="18"/>
        <v>0</v>
      </c>
      <c r="L14" s="300">
        <f>[1]表2!I24</f>
        <v>2038</v>
      </c>
      <c r="M14" s="301">
        <f>[1]表2!O24</f>
        <v>104</v>
      </c>
      <c r="N14" s="295">
        <f t="shared" ref="N14" si="19">L14+M14</f>
        <v>2142</v>
      </c>
      <c r="O14" s="262">
        <v>0</v>
      </c>
      <c r="P14" s="262">
        <v>0</v>
      </c>
      <c r="Q14" s="263">
        <f t="shared" ref="Q14" si="20">O14+P14</f>
        <v>0</v>
      </c>
      <c r="R14" s="300">
        <f>[1]表2!J24</f>
        <v>177</v>
      </c>
      <c r="S14" s="301">
        <f>[1]表2!P24</f>
        <v>58</v>
      </c>
      <c r="T14" s="295">
        <f t="shared" ref="T14" si="21">R14+S14</f>
        <v>235</v>
      </c>
      <c r="U14" s="262">
        <v>0</v>
      </c>
      <c r="V14" s="262">
        <v>0</v>
      </c>
      <c r="W14" s="263">
        <f t="shared" ref="W14" si="22">U14+V14</f>
        <v>0</v>
      </c>
      <c r="X14" s="9"/>
      <c r="Y14" s="112">
        <f t="shared" ref="Y14:AD14" si="23">L14+R14</f>
        <v>2215</v>
      </c>
      <c r="Z14" s="112">
        <f t="shared" si="23"/>
        <v>162</v>
      </c>
      <c r="AA14" s="112">
        <f t="shared" si="23"/>
        <v>2377</v>
      </c>
      <c r="AB14" s="112">
        <f t="shared" si="23"/>
        <v>0</v>
      </c>
      <c r="AC14" s="112">
        <f t="shared" si="23"/>
        <v>0</v>
      </c>
      <c r="AD14" s="112">
        <f t="shared" si="23"/>
        <v>0</v>
      </c>
      <c r="AE14" s="266">
        <f t="shared" ref="AE14:AJ14" si="24">Y14-F14</f>
        <v>0</v>
      </c>
      <c r="AF14" s="266">
        <f t="shared" si="24"/>
        <v>0</v>
      </c>
      <c r="AG14" s="266">
        <f t="shared" si="24"/>
        <v>0</v>
      </c>
      <c r="AH14" s="266">
        <f t="shared" si="24"/>
        <v>0</v>
      </c>
      <c r="AI14" s="266">
        <f t="shared" si="24"/>
        <v>0</v>
      </c>
      <c r="AJ14" s="266">
        <f t="shared" si="24"/>
        <v>0</v>
      </c>
    </row>
    <row r="15" spans="2:36" ht="21.6" customHeight="1" x14ac:dyDescent="0.2">
      <c r="B15" s="66"/>
      <c r="C15" s="69"/>
      <c r="D15" s="287"/>
      <c r="E15" s="288"/>
      <c r="F15" s="289"/>
      <c r="G15" s="290"/>
      <c r="H15" s="290"/>
      <c r="I15" s="296">
        <f t="shared" ref="I15:K15" si="25">I14/F14</f>
        <v>0</v>
      </c>
      <c r="J15" s="296">
        <f t="shared" si="25"/>
        <v>0</v>
      </c>
      <c r="K15" s="297">
        <f t="shared" si="25"/>
        <v>0</v>
      </c>
      <c r="L15" s="293"/>
      <c r="M15" s="294"/>
      <c r="N15" s="295"/>
      <c r="O15" s="296">
        <f t="shared" ref="O15:Q15" si="26">O14/L14</f>
        <v>0</v>
      </c>
      <c r="P15" s="296">
        <f t="shared" si="26"/>
        <v>0</v>
      </c>
      <c r="Q15" s="297">
        <f t="shared" si="26"/>
        <v>0</v>
      </c>
      <c r="R15" s="293"/>
      <c r="S15" s="294"/>
      <c r="T15" s="295"/>
      <c r="U15" s="296">
        <f t="shared" ref="U15:W15" si="27">U14/R14</f>
        <v>0</v>
      </c>
      <c r="V15" s="296">
        <f t="shared" si="27"/>
        <v>0</v>
      </c>
      <c r="W15" s="297">
        <f t="shared" si="27"/>
        <v>0</v>
      </c>
      <c r="X15" s="9"/>
      <c r="AB15" s="51"/>
      <c r="AC15" s="51"/>
      <c r="AD15" s="51"/>
      <c r="AE15" s="277"/>
      <c r="AF15" s="277"/>
      <c r="AG15" s="277"/>
      <c r="AH15" s="266"/>
      <c r="AI15" s="266"/>
      <c r="AJ15" s="266"/>
    </row>
    <row r="16" spans="2:36" ht="21.6" customHeight="1" x14ac:dyDescent="0.2">
      <c r="B16" s="66"/>
      <c r="C16" s="75" t="s">
        <v>246</v>
      </c>
      <c r="D16" s="310">
        <f>[1]表13!E24</f>
        <v>75</v>
      </c>
      <c r="E16" s="327">
        <f>[1]表13!R24</f>
        <v>54</v>
      </c>
      <c r="F16" s="260">
        <f>L16+R16</f>
        <v>1558</v>
      </c>
      <c r="G16" s="261">
        <f t="shared" ref="G16:K16" si="28">M16+S16</f>
        <v>819</v>
      </c>
      <c r="H16" s="261">
        <f t="shared" si="28"/>
        <v>2377</v>
      </c>
      <c r="I16" s="262">
        <f t="shared" si="28"/>
        <v>2</v>
      </c>
      <c r="J16" s="262">
        <f t="shared" si="28"/>
        <v>1</v>
      </c>
      <c r="K16" s="263">
        <f t="shared" si="28"/>
        <v>3</v>
      </c>
      <c r="L16" s="300">
        <f>[1]表2!I27</f>
        <v>1030</v>
      </c>
      <c r="M16" s="301">
        <f>[1]表2!O27</f>
        <v>255</v>
      </c>
      <c r="N16" s="295">
        <f t="shared" ref="N16" si="29">L16+M16</f>
        <v>1285</v>
      </c>
      <c r="O16" s="262">
        <v>0</v>
      </c>
      <c r="P16" s="262">
        <v>0</v>
      </c>
      <c r="Q16" s="263">
        <f t="shared" ref="Q16" si="30">O16+P16</f>
        <v>0</v>
      </c>
      <c r="R16" s="300">
        <f>[1]表2!J27</f>
        <v>528</v>
      </c>
      <c r="S16" s="301">
        <f>[1]表2!P27</f>
        <v>564</v>
      </c>
      <c r="T16" s="295">
        <f t="shared" ref="T16" si="31">R16+S16</f>
        <v>1092</v>
      </c>
      <c r="U16" s="262">
        <v>2</v>
      </c>
      <c r="V16" s="262">
        <v>1</v>
      </c>
      <c r="W16" s="263">
        <f t="shared" ref="W16" si="32">U16+V16</f>
        <v>3</v>
      </c>
      <c r="X16" s="9"/>
      <c r="Y16" s="112">
        <f t="shared" ref="Y16:AD16" si="33">L16+R16</f>
        <v>1558</v>
      </c>
      <c r="Z16" s="112">
        <f t="shared" si="33"/>
        <v>819</v>
      </c>
      <c r="AA16" s="112">
        <f t="shared" si="33"/>
        <v>2377</v>
      </c>
      <c r="AB16" s="112">
        <f t="shared" si="33"/>
        <v>2</v>
      </c>
      <c r="AC16" s="112">
        <f t="shared" si="33"/>
        <v>1</v>
      </c>
      <c r="AD16" s="112">
        <f t="shared" si="33"/>
        <v>3</v>
      </c>
      <c r="AE16" s="266">
        <f t="shared" ref="AE16:AJ16" si="34">Y16-F16</f>
        <v>0</v>
      </c>
      <c r="AF16" s="266">
        <f t="shared" si="34"/>
        <v>0</v>
      </c>
      <c r="AG16" s="266">
        <f t="shared" si="34"/>
        <v>0</v>
      </c>
      <c r="AH16" s="266">
        <f t="shared" si="34"/>
        <v>0</v>
      </c>
      <c r="AI16" s="266">
        <f t="shared" si="34"/>
        <v>0</v>
      </c>
      <c r="AJ16" s="266">
        <f t="shared" si="34"/>
        <v>0</v>
      </c>
    </row>
    <row r="17" spans="2:36" ht="21.6" customHeight="1" x14ac:dyDescent="0.2">
      <c r="B17" s="66"/>
      <c r="C17" s="67"/>
      <c r="D17" s="287"/>
      <c r="E17" s="288"/>
      <c r="F17" s="289"/>
      <c r="G17" s="290"/>
      <c r="H17" s="290"/>
      <c r="I17" s="296">
        <f t="shared" ref="I17:K17" si="35">I16/F16</f>
        <v>1.2836970474967907E-3</v>
      </c>
      <c r="J17" s="296">
        <f t="shared" si="35"/>
        <v>1.221001221001221E-3</v>
      </c>
      <c r="K17" s="297">
        <f t="shared" si="35"/>
        <v>1.2620950778291964E-3</v>
      </c>
      <c r="L17" s="293"/>
      <c r="M17" s="294"/>
      <c r="N17" s="295"/>
      <c r="O17" s="296">
        <f t="shared" ref="O17:Q17" si="36">O16/L16</f>
        <v>0</v>
      </c>
      <c r="P17" s="296">
        <f t="shared" si="36"/>
        <v>0</v>
      </c>
      <c r="Q17" s="297">
        <f t="shared" si="36"/>
        <v>0</v>
      </c>
      <c r="R17" s="293"/>
      <c r="S17" s="294"/>
      <c r="T17" s="295"/>
      <c r="U17" s="296">
        <f t="shared" ref="U17:W17" si="37">U16/R16</f>
        <v>3.787878787878788E-3</v>
      </c>
      <c r="V17" s="296">
        <f t="shared" si="37"/>
        <v>1.7730496453900709E-3</v>
      </c>
      <c r="W17" s="297">
        <f t="shared" si="37"/>
        <v>2.7472527472527475E-3</v>
      </c>
      <c r="X17" s="9"/>
      <c r="AB17" s="51"/>
      <c r="AC17" s="51"/>
      <c r="AD17" s="51"/>
      <c r="AE17" s="277"/>
      <c r="AF17" s="277"/>
      <c r="AG17" s="277"/>
      <c r="AH17" s="266"/>
      <c r="AI17" s="266"/>
      <c r="AJ17" s="266"/>
    </row>
    <row r="18" spans="2:36" ht="21.6" customHeight="1" x14ac:dyDescent="0.2">
      <c r="B18" s="66"/>
      <c r="C18" s="75" t="s">
        <v>247</v>
      </c>
      <c r="D18" s="310">
        <f>[1]表13!E27</f>
        <v>8</v>
      </c>
      <c r="E18" s="327">
        <f>[1]表13!R27</f>
        <v>4</v>
      </c>
      <c r="F18" s="260">
        <f t="shared" ref="F18:K18" si="38">L18+R18</f>
        <v>1488</v>
      </c>
      <c r="G18" s="261">
        <f t="shared" si="38"/>
        <v>214</v>
      </c>
      <c r="H18" s="261">
        <f t="shared" si="38"/>
        <v>1702</v>
      </c>
      <c r="I18" s="262">
        <f t="shared" si="38"/>
        <v>0</v>
      </c>
      <c r="J18" s="262">
        <f t="shared" si="38"/>
        <v>0</v>
      </c>
      <c r="K18" s="263">
        <f t="shared" si="38"/>
        <v>0</v>
      </c>
      <c r="L18" s="300">
        <f>[1]表2!I30</f>
        <v>633</v>
      </c>
      <c r="M18" s="301">
        <f>[1]表2!O30</f>
        <v>6</v>
      </c>
      <c r="N18" s="295">
        <f t="shared" ref="N18" si="39">L18+M18</f>
        <v>639</v>
      </c>
      <c r="O18" s="262">
        <v>0</v>
      </c>
      <c r="P18" s="262">
        <v>0</v>
      </c>
      <c r="Q18" s="263">
        <f t="shared" ref="Q18" si="40">O18+P18</f>
        <v>0</v>
      </c>
      <c r="R18" s="300">
        <f>[1]表2!J30</f>
        <v>855</v>
      </c>
      <c r="S18" s="301">
        <f>[1]表2!P30</f>
        <v>208</v>
      </c>
      <c r="T18" s="295">
        <f t="shared" ref="T18" si="41">R18+S18</f>
        <v>1063</v>
      </c>
      <c r="U18" s="262">
        <v>0</v>
      </c>
      <c r="V18" s="262">
        <v>0</v>
      </c>
      <c r="W18" s="263">
        <f t="shared" ref="W18" si="42">U18+V18</f>
        <v>0</v>
      </c>
      <c r="X18" s="9"/>
      <c r="Y18" s="112">
        <f t="shared" ref="Y18:AD18" si="43">L18+R18</f>
        <v>1488</v>
      </c>
      <c r="Z18" s="112">
        <f t="shared" si="43"/>
        <v>214</v>
      </c>
      <c r="AA18" s="112">
        <f t="shared" si="43"/>
        <v>1702</v>
      </c>
      <c r="AB18" s="112">
        <f t="shared" si="43"/>
        <v>0</v>
      </c>
      <c r="AC18" s="112">
        <f t="shared" si="43"/>
        <v>0</v>
      </c>
      <c r="AD18" s="112">
        <f t="shared" si="43"/>
        <v>0</v>
      </c>
      <c r="AE18" s="266">
        <f t="shared" ref="AE18:AJ18" si="44">Y18-F18</f>
        <v>0</v>
      </c>
      <c r="AF18" s="266">
        <f t="shared" si="44"/>
        <v>0</v>
      </c>
      <c r="AG18" s="266">
        <f t="shared" si="44"/>
        <v>0</v>
      </c>
      <c r="AH18" s="266">
        <f t="shared" si="44"/>
        <v>0</v>
      </c>
      <c r="AI18" s="266">
        <f t="shared" si="44"/>
        <v>0</v>
      </c>
      <c r="AJ18" s="266">
        <f t="shared" si="44"/>
        <v>0</v>
      </c>
    </row>
    <row r="19" spans="2:36" ht="21.6" customHeight="1" x14ac:dyDescent="0.2">
      <c r="B19" s="66"/>
      <c r="C19" s="67"/>
      <c r="D19" s="287"/>
      <c r="E19" s="288"/>
      <c r="F19" s="289"/>
      <c r="G19" s="290"/>
      <c r="H19" s="290"/>
      <c r="I19" s="296">
        <f t="shared" ref="I19:K19" si="45">I18/F18</f>
        <v>0</v>
      </c>
      <c r="J19" s="296">
        <f t="shared" si="45"/>
        <v>0</v>
      </c>
      <c r="K19" s="297">
        <f t="shared" si="45"/>
        <v>0</v>
      </c>
      <c r="L19" s="293"/>
      <c r="M19" s="294"/>
      <c r="N19" s="295"/>
      <c r="O19" s="296">
        <f t="shared" ref="O19:Q19" si="46">O18/L18</f>
        <v>0</v>
      </c>
      <c r="P19" s="296">
        <f t="shared" si="46"/>
        <v>0</v>
      </c>
      <c r="Q19" s="297">
        <f t="shared" si="46"/>
        <v>0</v>
      </c>
      <c r="R19" s="293"/>
      <c r="S19" s="294"/>
      <c r="T19" s="295"/>
      <c r="U19" s="296">
        <f t="shared" ref="U19:W19" si="47">U18/R18</f>
        <v>0</v>
      </c>
      <c r="V19" s="296">
        <f t="shared" si="47"/>
        <v>0</v>
      </c>
      <c r="W19" s="297">
        <f t="shared" si="47"/>
        <v>0</v>
      </c>
      <c r="X19" s="9"/>
      <c r="AB19" s="51"/>
      <c r="AC19" s="51"/>
      <c r="AD19" s="51"/>
      <c r="AE19" s="277"/>
      <c r="AF19" s="277"/>
      <c r="AG19" s="277"/>
      <c r="AH19" s="266"/>
      <c r="AI19" s="266"/>
      <c r="AJ19" s="266"/>
    </row>
    <row r="20" spans="2:36" ht="21.6" customHeight="1" x14ac:dyDescent="0.2">
      <c r="B20" s="66"/>
      <c r="C20" s="75" t="s">
        <v>248</v>
      </c>
      <c r="D20" s="310">
        <f>[1]表13!E30</f>
        <v>162</v>
      </c>
      <c r="E20" s="327">
        <f>[1]表13!R30</f>
        <v>145</v>
      </c>
      <c r="F20" s="260">
        <f t="shared" ref="F20:K20" si="48">L20+R20</f>
        <v>10281</v>
      </c>
      <c r="G20" s="261">
        <f t="shared" si="48"/>
        <v>4744</v>
      </c>
      <c r="H20" s="261">
        <f t="shared" si="48"/>
        <v>15025</v>
      </c>
      <c r="I20" s="262">
        <f t="shared" si="48"/>
        <v>114</v>
      </c>
      <c r="J20" s="262">
        <f t="shared" si="48"/>
        <v>23</v>
      </c>
      <c r="K20" s="263">
        <f t="shared" si="48"/>
        <v>137</v>
      </c>
      <c r="L20" s="300">
        <f>[1]表2!I33</f>
        <v>3930</v>
      </c>
      <c r="M20" s="301">
        <f>[1]表2!O33</f>
        <v>1363</v>
      </c>
      <c r="N20" s="295">
        <f t="shared" ref="N20" si="49">L20+M20</f>
        <v>5293</v>
      </c>
      <c r="O20" s="262">
        <v>13</v>
      </c>
      <c r="P20" s="262">
        <v>1</v>
      </c>
      <c r="Q20" s="263">
        <f t="shared" ref="Q20" si="50">O20+P20</f>
        <v>14</v>
      </c>
      <c r="R20" s="300">
        <f>[1]表2!J33</f>
        <v>6351</v>
      </c>
      <c r="S20" s="301">
        <f>[1]表2!P33</f>
        <v>3381</v>
      </c>
      <c r="T20" s="295">
        <f t="shared" ref="T20" si="51">R20+S20</f>
        <v>9732</v>
      </c>
      <c r="U20" s="262">
        <v>101</v>
      </c>
      <c r="V20" s="262">
        <v>22</v>
      </c>
      <c r="W20" s="263">
        <f t="shared" ref="W20" si="52">U20+V20</f>
        <v>123</v>
      </c>
      <c r="X20" s="9"/>
      <c r="Y20" s="112">
        <f t="shared" ref="Y20:AD20" si="53">L20+R20</f>
        <v>10281</v>
      </c>
      <c r="Z20" s="112">
        <f t="shared" si="53"/>
        <v>4744</v>
      </c>
      <c r="AA20" s="112">
        <f t="shared" si="53"/>
        <v>15025</v>
      </c>
      <c r="AB20" s="112">
        <f t="shared" si="53"/>
        <v>114</v>
      </c>
      <c r="AC20" s="112">
        <f t="shared" si="53"/>
        <v>23</v>
      </c>
      <c r="AD20" s="112">
        <f t="shared" si="53"/>
        <v>137</v>
      </c>
      <c r="AE20" s="266">
        <f t="shared" ref="AE20:AJ20" si="54">Y20-F20</f>
        <v>0</v>
      </c>
      <c r="AF20" s="266">
        <f t="shared" si="54"/>
        <v>0</v>
      </c>
      <c r="AG20" s="266">
        <f t="shared" si="54"/>
        <v>0</v>
      </c>
      <c r="AH20" s="266">
        <f t="shared" si="54"/>
        <v>0</v>
      </c>
      <c r="AI20" s="266">
        <f t="shared" si="54"/>
        <v>0</v>
      </c>
      <c r="AJ20" s="266">
        <f t="shared" si="54"/>
        <v>0</v>
      </c>
    </row>
    <row r="21" spans="2:36" ht="21.6" customHeight="1" thickBot="1" x14ac:dyDescent="0.25">
      <c r="B21" s="83"/>
      <c r="C21" s="84"/>
      <c r="D21" s="302"/>
      <c r="E21" s="303"/>
      <c r="F21" s="289"/>
      <c r="G21" s="290"/>
      <c r="H21" s="290"/>
      <c r="I21" s="296">
        <f t="shared" ref="I21:K21" si="55">I20/F20</f>
        <v>1.1088415523781734E-2</v>
      </c>
      <c r="J21" s="296">
        <f t="shared" si="55"/>
        <v>4.84822934232715E-3</v>
      </c>
      <c r="K21" s="297">
        <f t="shared" si="55"/>
        <v>9.1181364392678866E-3</v>
      </c>
      <c r="L21" s="293"/>
      <c r="M21" s="294"/>
      <c r="N21" s="295"/>
      <c r="O21" s="296">
        <f t="shared" ref="O21:Q21" si="56">O20/L20</f>
        <v>3.3078880407124683E-3</v>
      </c>
      <c r="P21" s="296">
        <f t="shared" si="56"/>
        <v>7.3367571533382249E-4</v>
      </c>
      <c r="Q21" s="297">
        <f t="shared" si="56"/>
        <v>2.6450028339316078E-3</v>
      </c>
      <c r="R21" s="293"/>
      <c r="S21" s="294"/>
      <c r="T21" s="295"/>
      <c r="U21" s="296">
        <f t="shared" ref="U21:W21" si="57">U20/R20</f>
        <v>1.5903007400409383E-2</v>
      </c>
      <c r="V21" s="296">
        <f t="shared" si="57"/>
        <v>6.5069506063294884E-3</v>
      </c>
      <c r="W21" s="297">
        <f t="shared" si="57"/>
        <v>1.2638717632552405E-2</v>
      </c>
      <c r="X21" s="9"/>
      <c r="AB21" s="51"/>
      <c r="AC21" s="51"/>
      <c r="AD21" s="51"/>
      <c r="AE21" s="277"/>
      <c r="AF21" s="277"/>
      <c r="AG21" s="277"/>
      <c r="AH21" s="266"/>
      <c r="AI21" s="266"/>
      <c r="AJ21" s="266"/>
    </row>
    <row r="22" spans="2:36" ht="21.6" customHeight="1" thickTop="1" x14ac:dyDescent="0.2">
      <c r="B22" s="59" t="s">
        <v>283</v>
      </c>
      <c r="C22" s="67" t="s">
        <v>207</v>
      </c>
      <c r="D22" s="308">
        <f>[1]表13!E33</f>
        <v>92</v>
      </c>
      <c r="E22" s="309">
        <f>[1]表13!R33</f>
        <v>53</v>
      </c>
      <c r="F22" s="280">
        <f t="shared" ref="F22:K22" si="58">L22+R22</f>
        <v>448</v>
      </c>
      <c r="G22" s="281">
        <f t="shared" si="58"/>
        <v>204</v>
      </c>
      <c r="H22" s="281">
        <f t="shared" si="58"/>
        <v>652</v>
      </c>
      <c r="I22" s="304">
        <f t="shared" si="58"/>
        <v>1</v>
      </c>
      <c r="J22" s="304">
        <f t="shared" si="58"/>
        <v>0</v>
      </c>
      <c r="K22" s="305">
        <f t="shared" si="58"/>
        <v>1</v>
      </c>
      <c r="L22" s="284">
        <f>[1]表2!I36</f>
        <v>246</v>
      </c>
      <c r="M22" s="285">
        <f>[1]表2!O36</f>
        <v>61</v>
      </c>
      <c r="N22" s="281">
        <f>L22+M22</f>
        <v>307</v>
      </c>
      <c r="O22" s="304">
        <v>0</v>
      </c>
      <c r="P22" s="304">
        <v>0</v>
      </c>
      <c r="Q22" s="305">
        <f t="shared" ref="Q22" si="59">O22+P22</f>
        <v>0</v>
      </c>
      <c r="R22" s="284">
        <f>[1]表2!J36</f>
        <v>202</v>
      </c>
      <c r="S22" s="285">
        <f>[1]表2!P36</f>
        <v>143</v>
      </c>
      <c r="T22" s="281">
        <f>R22+S22</f>
        <v>345</v>
      </c>
      <c r="U22" s="304">
        <v>1</v>
      </c>
      <c r="V22" s="304">
        <v>0</v>
      </c>
      <c r="W22" s="305">
        <f t="shared" ref="W22" si="60">U22+V22</f>
        <v>1</v>
      </c>
      <c r="X22" s="9"/>
      <c r="Y22" s="112">
        <f t="shared" ref="Y22:AD22" si="61">L22+R22</f>
        <v>448</v>
      </c>
      <c r="Z22" s="112">
        <f t="shared" si="61"/>
        <v>204</v>
      </c>
      <c r="AA22" s="112">
        <f t="shared" si="61"/>
        <v>652</v>
      </c>
      <c r="AB22" s="112">
        <f t="shared" si="61"/>
        <v>1</v>
      </c>
      <c r="AC22" s="112">
        <f t="shared" si="61"/>
        <v>0</v>
      </c>
      <c r="AD22" s="112">
        <f t="shared" si="61"/>
        <v>1</v>
      </c>
      <c r="AE22" s="266">
        <f t="shared" ref="AE22:AJ22" si="62">Y22-F22</f>
        <v>0</v>
      </c>
      <c r="AF22" s="266">
        <f t="shared" si="62"/>
        <v>0</v>
      </c>
      <c r="AG22" s="266">
        <f t="shared" si="62"/>
        <v>0</v>
      </c>
      <c r="AH22" s="266">
        <f t="shared" si="62"/>
        <v>0</v>
      </c>
      <c r="AI22" s="266">
        <f t="shared" si="62"/>
        <v>0</v>
      </c>
      <c r="AJ22" s="266">
        <f t="shared" si="62"/>
        <v>0</v>
      </c>
    </row>
    <row r="23" spans="2:36" ht="21.6" customHeight="1" x14ac:dyDescent="0.2">
      <c r="B23" s="66"/>
      <c r="C23" s="67"/>
      <c r="D23" s="287"/>
      <c r="E23" s="288"/>
      <c r="F23" s="289"/>
      <c r="G23" s="290"/>
      <c r="H23" s="290"/>
      <c r="I23" s="296">
        <f t="shared" ref="I23:K23" si="63">I22/F22</f>
        <v>2.232142857142857E-3</v>
      </c>
      <c r="J23" s="296">
        <f t="shared" si="63"/>
        <v>0</v>
      </c>
      <c r="K23" s="297">
        <f t="shared" si="63"/>
        <v>1.5337423312883436E-3</v>
      </c>
      <c r="L23" s="293"/>
      <c r="M23" s="294"/>
      <c r="N23" s="290"/>
      <c r="O23" s="296">
        <f t="shared" ref="O23:Q23" si="64">O22/L22</f>
        <v>0</v>
      </c>
      <c r="P23" s="296">
        <f t="shared" si="64"/>
        <v>0</v>
      </c>
      <c r="Q23" s="297">
        <f t="shared" si="64"/>
        <v>0</v>
      </c>
      <c r="R23" s="293"/>
      <c r="S23" s="294"/>
      <c r="T23" s="290"/>
      <c r="U23" s="296">
        <f t="shared" ref="U23:W23" si="65">U22/R22</f>
        <v>4.9504950495049506E-3</v>
      </c>
      <c r="V23" s="296">
        <f t="shared" si="65"/>
        <v>0</v>
      </c>
      <c r="W23" s="297">
        <f t="shared" si="65"/>
        <v>2.8985507246376812E-3</v>
      </c>
      <c r="X23" s="9"/>
      <c r="AB23" s="51"/>
      <c r="AC23" s="51"/>
      <c r="AD23" s="51"/>
      <c r="AE23" s="277"/>
      <c r="AF23" s="277"/>
      <c r="AG23" s="277"/>
      <c r="AH23" s="266"/>
      <c r="AI23" s="266"/>
      <c r="AJ23" s="266"/>
    </row>
    <row r="24" spans="2:36" ht="21.6" customHeight="1" x14ac:dyDescent="0.2">
      <c r="B24" s="66"/>
      <c r="C24" s="75" t="s">
        <v>208</v>
      </c>
      <c r="D24" s="310">
        <f>[1]表13!E36</f>
        <v>163</v>
      </c>
      <c r="E24" s="327">
        <f>[1]表13!R36</f>
        <v>119</v>
      </c>
      <c r="F24" s="260">
        <f t="shared" ref="F24:K24" si="66">L24+R24</f>
        <v>1888</v>
      </c>
      <c r="G24" s="261">
        <f t="shared" si="66"/>
        <v>755</v>
      </c>
      <c r="H24" s="261">
        <f t="shared" si="66"/>
        <v>2643</v>
      </c>
      <c r="I24" s="262">
        <f t="shared" si="66"/>
        <v>6</v>
      </c>
      <c r="J24" s="262">
        <f t="shared" si="66"/>
        <v>7</v>
      </c>
      <c r="K24" s="263">
        <f t="shared" si="66"/>
        <v>13</v>
      </c>
      <c r="L24" s="300">
        <f>[1]表2!I39</f>
        <v>1253</v>
      </c>
      <c r="M24" s="301">
        <f>[1]表2!O39</f>
        <v>227</v>
      </c>
      <c r="N24" s="261">
        <f>L24+M24</f>
        <v>1480</v>
      </c>
      <c r="O24" s="262">
        <v>3</v>
      </c>
      <c r="P24" s="262">
        <v>3</v>
      </c>
      <c r="Q24" s="263">
        <f t="shared" ref="Q24" si="67">O24+P24</f>
        <v>6</v>
      </c>
      <c r="R24" s="300">
        <f>[1]表2!J39</f>
        <v>635</v>
      </c>
      <c r="S24" s="301">
        <f>[1]表2!P39</f>
        <v>528</v>
      </c>
      <c r="T24" s="261">
        <f>R24+S24</f>
        <v>1163</v>
      </c>
      <c r="U24" s="262">
        <v>3</v>
      </c>
      <c r="V24" s="262">
        <v>4</v>
      </c>
      <c r="W24" s="263">
        <f t="shared" ref="W24" si="68">U24+V24</f>
        <v>7</v>
      </c>
      <c r="X24" s="9"/>
      <c r="Y24" s="112">
        <f t="shared" ref="Y24:AD24" si="69">L24+R24</f>
        <v>1888</v>
      </c>
      <c r="Z24" s="112">
        <f t="shared" si="69"/>
        <v>755</v>
      </c>
      <c r="AA24" s="112">
        <f t="shared" si="69"/>
        <v>2643</v>
      </c>
      <c r="AB24" s="112">
        <f t="shared" si="69"/>
        <v>6</v>
      </c>
      <c r="AC24" s="112">
        <f t="shared" si="69"/>
        <v>7</v>
      </c>
      <c r="AD24" s="112">
        <f t="shared" si="69"/>
        <v>13</v>
      </c>
      <c r="AE24" s="266">
        <f t="shared" ref="AE24:AJ24" si="70">Y24-F24</f>
        <v>0</v>
      </c>
      <c r="AF24" s="266">
        <f t="shared" si="70"/>
        <v>0</v>
      </c>
      <c r="AG24" s="266">
        <f t="shared" si="70"/>
        <v>0</v>
      </c>
      <c r="AH24" s="266">
        <f t="shared" si="70"/>
        <v>0</v>
      </c>
      <c r="AI24" s="266">
        <f t="shared" si="70"/>
        <v>0</v>
      </c>
      <c r="AJ24" s="266">
        <f t="shared" si="70"/>
        <v>0</v>
      </c>
    </row>
    <row r="25" spans="2:36" ht="21.6" customHeight="1" x14ac:dyDescent="0.2">
      <c r="B25" s="66"/>
      <c r="C25" s="67"/>
      <c r="D25" s="287"/>
      <c r="E25" s="288"/>
      <c r="F25" s="289"/>
      <c r="G25" s="290"/>
      <c r="H25" s="290"/>
      <c r="I25" s="296">
        <f t="shared" ref="I25:K25" si="71">I24/F24</f>
        <v>3.1779661016949155E-3</v>
      </c>
      <c r="J25" s="296">
        <f t="shared" si="71"/>
        <v>9.2715231788079479E-3</v>
      </c>
      <c r="K25" s="297">
        <f t="shared" si="71"/>
        <v>4.9186530457813087E-3</v>
      </c>
      <c r="L25" s="293"/>
      <c r="M25" s="294"/>
      <c r="N25" s="290"/>
      <c r="O25" s="296">
        <f t="shared" ref="O25:Q25" si="72">O24/L24</f>
        <v>2.3942537909018356E-3</v>
      </c>
      <c r="P25" s="296">
        <f t="shared" si="72"/>
        <v>1.3215859030837005E-2</v>
      </c>
      <c r="Q25" s="297">
        <f t="shared" si="72"/>
        <v>4.0540540540540543E-3</v>
      </c>
      <c r="R25" s="293"/>
      <c r="S25" s="294"/>
      <c r="T25" s="290"/>
      <c r="U25" s="296">
        <f t="shared" ref="U25:W25" si="73">U24/R24</f>
        <v>4.7244094488188976E-3</v>
      </c>
      <c r="V25" s="296">
        <f t="shared" si="73"/>
        <v>7.575757575757576E-3</v>
      </c>
      <c r="W25" s="297">
        <f t="shared" si="73"/>
        <v>6.0189165950128975E-3</v>
      </c>
      <c r="X25" s="9"/>
      <c r="AB25" s="51"/>
      <c r="AC25" s="51"/>
      <c r="AD25" s="51"/>
      <c r="AE25" s="277"/>
      <c r="AF25" s="277"/>
      <c r="AG25" s="277"/>
      <c r="AH25" s="266"/>
      <c r="AI25" s="266"/>
      <c r="AJ25" s="266"/>
    </row>
    <row r="26" spans="2:36" ht="21.6" customHeight="1" x14ac:dyDescent="0.2">
      <c r="B26" s="66"/>
      <c r="C26" s="75" t="s">
        <v>209</v>
      </c>
      <c r="D26" s="310">
        <f>[1]表13!E39</f>
        <v>48</v>
      </c>
      <c r="E26" s="327">
        <f>[1]表13!R39</f>
        <v>42</v>
      </c>
      <c r="F26" s="260">
        <f t="shared" ref="F26:K26" si="74">L26+R26</f>
        <v>1180</v>
      </c>
      <c r="G26" s="261">
        <f t="shared" si="74"/>
        <v>643</v>
      </c>
      <c r="H26" s="261">
        <f t="shared" si="74"/>
        <v>1823</v>
      </c>
      <c r="I26" s="262">
        <f t="shared" si="74"/>
        <v>0</v>
      </c>
      <c r="J26" s="262">
        <f t="shared" si="74"/>
        <v>1</v>
      </c>
      <c r="K26" s="263">
        <f t="shared" si="74"/>
        <v>1</v>
      </c>
      <c r="L26" s="300">
        <f>[1]表2!I42</f>
        <v>620</v>
      </c>
      <c r="M26" s="301">
        <f>[1]表2!O42</f>
        <v>242</v>
      </c>
      <c r="N26" s="261">
        <f t="shared" ref="N26" si="75">L26+M26</f>
        <v>862</v>
      </c>
      <c r="O26" s="262">
        <v>0</v>
      </c>
      <c r="P26" s="262">
        <v>0</v>
      </c>
      <c r="Q26" s="263">
        <f t="shared" ref="Q26" si="76">O26+P26</f>
        <v>0</v>
      </c>
      <c r="R26" s="300">
        <f>[1]表2!J42</f>
        <v>560</v>
      </c>
      <c r="S26" s="301">
        <f>[1]表2!P42</f>
        <v>401</v>
      </c>
      <c r="T26" s="261">
        <f t="shared" ref="T26" si="77">R26+S26</f>
        <v>961</v>
      </c>
      <c r="U26" s="262">
        <v>0</v>
      </c>
      <c r="V26" s="262">
        <v>1</v>
      </c>
      <c r="W26" s="263">
        <f t="shared" ref="W26" si="78">U26+V26</f>
        <v>1</v>
      </c>
      <c r="X26" s="9"/>
      <c r="Y26" s="112">
        <f t="shared" ref="Y26:AD26" si="79">L26+R26</f>
        <v>1180</v>
      </c>
      <c r="Z26" s="112">
        <f t="shared" si="79"/>
        <v>643</v>
      </c>
      <c r="AA26" s="112">
        <f t="shared" si="79"/>
        <v>1823</v>
      </c>
      <c r="AB26" s="112">
        <f t="shared" si="79"/>
        <v>0</v>
      </c>
      <c r="AC26" s="112">
        <f t="shared" si="79"/>
        <v>1</v>
      </c>
      <c r="AD26" s="112">
        <f t="shared" si="79"/>
        <v>1</v>
      </c>
      <c r="AE26" s="266">
        <f t="shared" ref="AE26:AJ26" si="80">Y26-F26</f>
        <v>0</v>
      </c>
      <c r="AF26" s="266">
        <f t="shared" si="80"/>
        <v>0</v>
      </c>
      <c r="AG26" s="266">
        <f t="shared" si="80"/>
        <v>0</v>
      </c>
      <c r="AH26" s="266">
        <f t="shared" si="80"/>
        <v>0</v>
      </c>
      <c r="AI26" s="266">
        <f t="shared" si="80"/>
        <v>0</v>
      </c>
      <c r="AJ26" s="266">
        <f t="shared" si="80"/>
        <v>0</v>
      </c>
    </row>
    <row r="27" spans="2:36" ht="21.6" customHeight="1" x14ac:dyDescent="0.2">
      <c r="B27" s="66"/>
      <c r="C27" s="67"/>
      <c r="D27" s="287"/>
      <c r="E27" s="288"/>
      <c r="F27" s="289"/>
      <c r="G27" s="290"/>
      <c r="H27" s="290"/>
      <c r="I27" s="296">
        <f t="shared" ref="I27:K27" si="81">I26/F26</f>
        <v>0</v>
      </c>
      <c r="J27" s="296">
        <f t="shared" si="81"/>
        <v>1.5552099533437014E-3</v>
      </c>
      <c r="K27" s="297">
        <f t="shared" si="81"/>
        <v>5.4854635216675812E-4</v>
      </c>
      <c r="L27" s="293"/>
      <c r="M27" s="294"/>
      <c r="N27" s="290"/>
      <c r="O27" s="296">
        <f t="shared" ref="O27:Q27" si="82">O26/L26</f>
        <v>0</v>
      </c>
      <c r="P27" s="296">
        <f t="shared" si="82"/>
        <v>0</v>
      </c>
      <c r="Q27" s="297">
        <f t="shared" si="82"/>
        <v>0</v>
      </c>
      <c r="R27" s="293"/>
      <c r="S27" s="294"/>
      <c r="T27" s="290"/>
      <c r="U27" s="296">
        <f t="shared" ref="U27:W27" si="83">U26/R26</f>
        <v>0</v>
      </c>
      <c r="V27" s="296">
        <f t="shared" si="83"/>
        <v>2.4937655860349127E-3</v>
      </c>
      <c r="W27" s="297">
        <f t="shared" si="83"/>
        <v>1.0405827263267431E-3</v>
      </c>
      <c r="X27" s="9"/>
      <c r="AB27" s="51"/>
      <c r="AC27" s="51"/>
      <c r="AD27" s="51"/>
      <c r="AE27" s="277"/>
      <c r="AF27" s="277"/>
      <c r="AG27" s="277"/>
      <c r="AH27" s="266"/>
      <c r="AI27" s="266"/>
      <c r="AJ27" s="266"/>
    </row>
    <row r="28" spans="2:36" ht="21.6" customHeight="1" x14ac:dyDescent="0.2">
      <c r="B28" s="66"/>
      <c r="C28" s="75" t="s">
        <v>210</v>
      </c>
      <c r="D28" s="310">
        <f>[1]表13!E42</f>
        <v>38</v>
      </c>
      <c r="E28" s="327">
        <f>[1]表13!R42</f>
        <v>36</v>
      </c>
      <c r="F28" s="260">
        <f t="shared" ref="F28:K28" si="84">L28+R28</f>
        <v>1731</v>
      </c>
      <c r="G28" s="261">
        <f t="shared" si="84"/>
        <v>881</v>
      </c>
      <c r="H28" s="261">
        <f t="shared" si="84"/>
        <v>2612</v>
      </c>
      <c r="I28" s="262">
        <f t="shared" si="84"/>
        <v>0</v>
      </c>
      <c r="J28" s="262">
        <f t="shared" si="84"/>
        <v>0</v>
      </c>
      <c r="K28" s="263">
        <f t="shared" si="84"/>
        <v>0</v>
      </c>
      <c r="L28" s="300">
        <f>[1]表2!I45</f>
        <v>969</v>
      </c>
      <c r="M28" s="301">
        <f>[1]表2!O45</f>
        <v>379</v>
      </c>
      <c r="N28" s="261">
        <f t="shared" ref="N28" si="85">L28+M28</f>
        <v>1348</v>
      </c>
      <c r="O28" s="262">
        <v>0</v>
      </c>
      <c r="P28" s="262">
        <v>0</v>
      </c>
      <c r="Q28" s="263">
        <f t="shared" ref="Q28" si="86">O28+P28</f>
        <v>0</v>
      </c>
      <c r="R28" s="300">
        <f>[1]表2!J45</f>
        <v>762</v>
      </c>
      <c r="S28" s="301">
        <f>[1]表2!P45</f>
        <v>502</v>
      </c>
      <c r="T28" s="261">
        <f t="shared" ref="T28" si="87">R28+S28</f>
        <v>1264</v>
      </c>
      <c r="U28" s="262">
        <v>0</v>
      </c>
      <c r="V28" s="262">
        <v>0</v>
      </c>
      <c r="W28" s="263">
        <f t="shared" ref="W28" si="88">U28+V28</f>
        <v>0</v>
      </c>
      <c r="X28" s="9"/>
      <c r="Y28" s="112">
        <f t="shared" ref="Y28:AD28" si="89">L28+R28</f>
        <v>1731</v>
      </c>
      <c r="Z28" s="112">
        <f t="shared" si="89"/>
        <v>881</v>
      </c>
      <c r="AA28" s="112">
        <f t="shared" si="89"/>
        <v>2612</v>
      </c>
      <c r="AB28" s="112">
        <f t="shared" si="89"/>
        <v>0</v>
      </c>
      <c r="AC28" s="112">
        <f t="shared" si="89"/>
        <v>0</v>
      </c>
      <c r="AD28" s="112">
        <f t="shared" si="89"/>
        <v>0</v>
      </c>
      <c r="AE28" s="266">
        <f t="shared" ref="AE28:AJ28" si="90">Y28-F28</f>
        <v>0</v>
      </c>
      <c r="AF28" s="266">
        <f t="shared" si="90"/>
        <v>0</v>
      </c>
      <c r="AG28" s="266">
        <f t="shared" si="90"/>
        <v>0</v>
      </c>
      <c r="AH28" s="266">
        <f t="shared" si="90"/>
        <v>0</v>
      </c>
      <c r="AI28" s="266">
        <f t="shared" si="90"/>
        <v>0</v>
      </c>
      <c r="AJ28" s="266">
        <f t="shared" si="90"/>
        <v>0</v>
      </c>
    </row>
    <row r="29" spans="2:36" ht="21.6" customHeight="1" x14ac:dyDescent="0.2">
      <c r="B29" s="66"/>
      <c r="C29" s="67"/>
      <c r="D29" s="287"/>
      <c r="E29" s="288"/>
      <c r="F29" s="289"/>
      <c r="G29" s="290"/>
      <c r="H29" s="290"/>
      <c r="I29" s="296">
        <f t="shared" ref="I29:K29" si="91">I28/F28</f>
        <v>0</v>
      </c>
      <c r="J29" s="296">
        <f t="shared" si="91"/>
        <v>0</v>
      </c>
      <c r="K29" s="297">
        <f t="shared" si="91"/>
        <v>0</v>
      </c>
      <c r="L29" s="293"/>
      <c r="M29" s="294"/>
      <c r="N29" s="290"/>
      <c r="O29" s="296">
        <f t="shared" ref="O29:Q29" si="92">O28/L28</f>
        <v>0</v>
      </c>
      <c r="P29" s="296">
        <f t="shared" si="92"/>
        <v>0</v>
      </c>
      <c r="Q29" s="297">
        <f t="shared" si="92"/>
        <v>0</v>
      </c>
      <c r="R29" s="293"/>
      <c r="S29" s="294"/>
      <c r="T29" s="290"/>
      <c r="U29" s="296">
        <f t="shared" ref="U29:W29" si="93">U28/R28</f>
        <v>0</v>
      </c>
      <c r="V29" s="296">
        <f t="shared" si="93"/>
        <v>0</v>
      </c>
      <c r="W29" s="297">
        <f t="shared" si="93"/>
        <v>0</v>
      </c>
      <c r="X29" s="9"/>
      <c r="AB29" s="51"/>
      <c r="AC29" s="51"/>
      <c r="AD29" s="51"/>
      <c r="AE29" s="277"/>
      <c r="AF29" s="277"/>
      <c r="AG29" s="277"/>
      <c r="AH29" s="266"/>
      <c r="AI29" s="266"/>
      <c r="AJ29" s="266"/>
    </row>
    <row r="30" spans="2:36" ht="21.6" customHeight="1" x14ac:dyDescent="0.2">
      <c r="B30" s="66"/>
      <c r="C30" s="75" t="s">
        <v>211</v>
      </c>
      <c r="D30" s="310">
        <f>[1]表13!E45</f>
        <v>33</v>
      </c>
      <c r="E30" s="327">
        <f>[1]表13!R45</f>
        <v>26</v>
      </c>
      <c r="F30" s="260">
        <f t="shared" ref="F30:K30" si="94">L30+R30</f>
        <v>3467</v>
      </c>
      <c r="G30" s="261">
        <f t="shared" si="94"/>
        <v>990</v>
      </c>
      <c r="H30" s="261">
        <f t="shared" si="94"/>
        <v>4457</v>
      </c>
      <c r="I30" s="262">
        <f t="shared" si="94"/>
        <v>5</v>
      </c>
      <c r="J30" s="262">
        <f t="shared" si="94"/>
        <v>0</v>
      </c>
      <c r="K30" s="263">
        <f t="shared" si="94"/>
        <v>5</v>
      </c>
      <c r="L30" s="300">
        <f>[1]表2!I48</f>
        <v>1998</v>
      </c>
      <c r="M30" s="301">
        <f>[1]表2!O48</f>
        <v>260</v>
      </c>
      <c r="N30" s="261">
        <f t="shared" ref="N30" si="95">L30+M30</f>
        <v>2258</v>
      </c>
      <c r="O30" s="262">
        <v>0</v>
      </c>
      <c r="P30" s="262">
        <v>0</v>
      </c>
      <c r="Q30" s="263">
        <f t="shared" ref="Q30" si="96">O30+P30</f>
        <v>0</v>
      </c>
      <c r="R30" s="300">
        <f>[1]表2!J48</f>
        <v>1469</v>
      </c>
      <c r="S30" s="301">
        <f>[1]表2!P48</f>
        <v>730</v>
      </c>
      <c r="T30" s="261">
        <f t="shared" ref="T30" si="97">R30+S30</f>
        <v>2199</v>
      </c>
      <c r="U30" s="262">
        <v>5</v>
      </c>
      <c r="V30" s="262">
        <v>0</v>
      </c>
      <c r="W30" s="263">
        <f t="shared" ref="W30" si="98">U30+V30</f>
        <v>5</v>
      </c>
      <c r="X30" s="9"/>
      <c r="Y30" s="112">
        <f t="shared" ref="Y30:AD30" si="99">L30+R30</f>
        <v>3467</v>
      </c>
      <c r="Z30" s="112">
        <f t="shared" si="99"/>
        <v>990</v>
      </c>
      <c r="AA30" s="112">
        <f t="shared" si="99"/>
        <v>4457</v>
      </c>
      <c r="AB30" s="112">
        <f t="shared" si="99"/>
        <v>5</v>
      </c>
      <c r="AC30" s="112">
        <f t="shared" si="99"/>
        <v>0</v>
      </c>
      <c r="AD30" s="112">
        <f t="shared" si="99"/>
        <v>5</v>
      </c>
      <c r="AE30" s="266">
        <f t="shared" ref="AE30:AJ30" si="100">Y30-F30</f>
        <v>0</v>
      </c>
      <c r="AF30" s="266">
        <f t="shared" si="100"/>
        <v>0</v>
      </c>
      <c r="AG30" s="266">
        <f t="shared" si="100"/>
        <v>0</v>
      </c>
      <c r="AH30" s="266">
        <f t="shared" si="100"/>
        <v>0</v>
      </c>
      <c r="AI30" s="266">
        <f t="shared" si="100"/>
        <v>0</v>
      </c>
      <c r="AJ30" s="266">
        <f t="shared" si="100"/>
        <v>0</v>
      </c>
    </row>
    <row r="31" spans="2:36" ht="21.6" customHeight="1" x14ac:dyDescent="0.2">
      <c r="B31" s="66"/>
      <c r="C31" s="69"/>
      <c r="D31" s="287"/>
      <c r="E31" s="288"/>
      <c r="F31" s="289"/>
      <c r="G31" s="290"/>
      <c r="H31" s="290"/>
      <c r="I31" s="296">
        <f t="shared" ref="I31:K31" si="101">I30/F30</f>
        <v>1.442169022209403E-3</v>
      </c>
      <c r="J31" s="296">
        <f t="shared" si="101"/>
        <v>0</v>
      </c>
      <c r="K31" s="297">
        <f t="shared" si="101"/>
        <v>1.121830827911151E-3</v>
      </c>
      <c r="L31" s="293"/>
      <c r="M31" s="294"/>
      <c r="N31" s="290"/>
      <c r="O31" s="296">
        <f t="shared" ref="O31:Q31" si="102">O30/L30</f>
        <v>0</v>
      </c>
      <c r="P31" s="296">
        <f t="shared" si="102"/>
        <v>0</v>
      </c>
      <c r="Q31" s="297">
        <f t="shared" si="102"/>
        <v>0</v>
      </c>
      <c r="R31" s="293"/>
      <c r="S31" s="294"/>
      <c r="T31" s="290"/>
      <c r="U31" s="296">
        <f t="shared" ref="U31:W31" si="103">U30/R30</f>
        <v>3.4036759700476512E-3</v>
      </c>
      <c r="V31" s="296">
        <f t="shared" si="103"/>
        <v>0</v>
      </c>
      <c r="W31" s="297">
        <f t="shared" si="103"/>
        <v>2.2737608003638018E-3</v>
      </c>
      <c r="X31" s="9"/>
      <c r="AB31" s="51"/>
      <c r="AC31" s="51"/>
      <c r="AD31" s="51"/>
      <c r="AE31" s="277"/>
      <c r="AF31" s="277"/>
      <c r="AG31" s="277"/>
      <c r="AH31" s="266"/>
      <c r="AI31" s="266"/>
      <c r="AJ31" s="266"/>
    </row>
    <row r="32" spans="2:36" ht="21.6" customHeight="1" x14ac:dyDescent="0.2">
      <c r="B32" s="66"/>
      <c r="C32" s="67" t="s">
        <v>212</v>
      </c>
      <c r="D32" s="310">
        <f>[1]表13!E48</f>
        <v>30</v>
      </c>
      <c r="E32" s="327">
        <f>[1]表13!R48</f>
        <v>27</v>
      </c>
      <c r="F32" s="260">
        <f t="shared" ref="F32:K32" si="104">L32+R32</f>
        <v>22317</v>
      </c>
      <c r="G32" s="261">
        <f t="shared" si="104"/>
        <v>4578</v>
      </c>
      <c r="H32" s="261">
        <f t="shared" si="104"/>
        <v>26895</v>
      </c>
      <c r="I32" s="262">
        <f t="shared" si="104"/>
        <v>113</v>
      </c>
      <c r="J32" s="262">
        <f t="shared" si="104"/>
        <v>22</v>
      </c>
      <c r="K32" s="263">
        <f t="shared" si="104"/>
        <v>135</v>
      </c>
      <c r="L32" s="300">
        <f>[1]表2!I51</f>
        <v>14671</v>
      </c>
      <c r="M32" s="301">
        <f>[1]表2!O51</f>
        <v>1672</v>
      </c>
      <c r="N32" s="261">
        <f>L32+M32</f>
        <v>16343</v>
      </c>
      <c r="O32" s="262">
        <v>13</v>
      </c>
      <c r="P32" s="262">
        <v>1</v>
      </c>
      <c r="Q32" s="263">
        <f t="shared" ref="Q32" si="105">O32+P32</f>
        <v>14</v>
      </c>
      <c r="R32" s="300">
        <f>[1]表2!J51</f>
        <v>7646</v>
      </c>
      <c r="S32" s="301">
        <f>[1]表2!P51</f>
        <v>2906</v>
      </c>
      <c r="T32" s="261">
        <f>R32+S32</f>
        <v>10552</v>
      </c>
      <c r="U32" s="262">
        <v>100</v>
      </c>
      <c r="V32" s="262">
        <v>21</v>
      </c>
      <c r="W32" s="263">
        <f t="shared" ref="W32" si="106">U32+V32</f>
        <v>121</v>
      </c>
      <c r="X32" s="9"/>
      <c r="Y32" s="112">
        <f t="shared" ref="Y32:AD32" si="107">L32+R32</f>
        <v>22317</v>
      </c>
      <c r="Z32" s="112">
        <f t="shared" si="107"/>
        <v>4578</v>
      </c>
      <c r="AA32" s="112">
        <f t="shared" si="107"/>
        <v>26895</v>
      </c>
      <c r="AB32" s="112">
        <f t="shared" si="107"/>
        <v>113</v>
      </c>
      <c r="AC32" s="112">
        <f t="shared" si="107"/>
        <v>22</v>
      </c>
      <c r="AD32" s="112">
        <f t="shared" si="107"/>
        <v>135</v>
      </c>
      <c r="AE32" s="266">
        <f t="shared" ref="AE32:AJ32" si="108">Y32-F32</f>
        <v>0</v>
      </c>
      <c r="AF32" s="266">
        <f t="shared" si="108"/>
        <v>0</v>
      </c>
      <c r="AG32" s="266">
        <f t="shared" si="108"/>
        <v>0</v>
      </c>
      <c r="AH32" s="266">
        <f t="shared" si="108"/>
        <v>0</v>
      </c>
      <c r="AI32" s="266">
        <f t="shared" si="108"/>
        <v>0</v>
      </c>
      <c r="AJ32" s="266">
        <f t="shared" si="108"/>
        <v>0</v>
      </c>
    </row>
    <row r="33" spans="2:36" ht="21.6" customHeight="1" thickBot="1" x14ac:dyDescent="0.25">
      <c r="B33" s="66"/>
      <c r="C33" s="84"/>
      <c r="D33" s="302"/>
      <c r="E33" s="303"/>
      <c r="F33" s="269"/>
      <c r="G33" s="270"/>
      <c r="H33" s="270"/>
      <c r="I33" s="275">
        <f t="shared" ref="I33:K33" si="109">I32/F32</f>
        <v>5.0634045794685665E-3</v>
      </c>
      <c r="J33" s="275">
        <f t="shared" si="109"/>
        <v>4.8055919615552639E-3</v>
      </c>
      <c r="K33" s="276">
        <f t="shared" si="109"/>
        <v>5.0195203569436695E-3</v>
      </c>
      <c r="L33" s="306"/>
      <c r="M33" s="307"/>
      <c r="N33" s="270"/>
      <c r="O33" s="275">
        <f t="shared" ref="O33:Q33" si="110">O32/L32</f>
        <v>8.8610183354917861E-4</v>
      </c>
      <c r="P33" s="275">
        <f t="shared" si="110"/>
        <v>5.9808612440191385E-4</v>
      </c>
      <c r="Q33" s="276">
        <f t="shared" si="110"/>
        <v>8.5663586856758245E-4</v>
      </c>
      <c r="R33" s="306"/>
      <c r="S33" s="307"/>
      <c r="T33" s="270"/>
      <c r="U33" s="275">
        <f t="shared" ref="U33:W33" si="111">U32/R32</f>
        <v>1.3078733978550876E-2</v>
      </c>
      <c r="V33" s="275">
        <f t="shared" si="111"/>
        <v>7.2264280798348245E-3</v>
      </c>
      <c r="W33" s="276">
        <f t="shared" si="111"/>
        <v>1.1467020470053071E-2</v>
      </c>
      <c r="X33" s="9"/>
      <c r="AB33" s="51"/>
      <c r="AC33" s="51"/>
      <c r="AD33" s="51"/>
      <c r="AE33" s="277"/>
      <c r="AF33" s="277"/>
      <c r="AG33" s="277"/>
      <c r="AH33" s="266"/>
      <c r="AI33" s="266"/>
      <c r="AJ33" s="266"/>
    </row>
    <row r="34" spans="2:36" ht="21.6" customHeight="1" thickTop="1" x14ac:dyDescent="0.2">
      <c r="B34" s="66"/>
      <c r="C34" s="91" t="s">
        <v>213</v>
      </c>
      <c r="D34" s="308">
        <f>D24+D26+D28+D30</f>
        <v>282</v>
      </c>
      <c r="E34" s="309">
        <f>E24+E26+E28+E30</f>
        <v>223</v>
      </c>
      <c r="F34" s="300">
        <f t="shared" ref="F34:W34" si="112">F24+F26+F28+F30</f>
        <v>8266</v>
      </c>
      <c r="G34" s="301">
        <f t="shared" si="112"/>
        <v>3269</v>
      </c>
      <c r="H34" s="301">
        <f t="shared" si="112"/>
        <v>11535</v>
      </c>
      <c r="I34" s="262">
        <f t="shared" si="112"/>
        <v>11</v>
      </c>
      <c r="J34" s="262">
        <f t="shared" si="112"/>
        <v>8</v>
      </c>
      <c r="K34" s="263">
        <f t="shared" si="112"/>
        <v>19</v>
      </c>
      <c r="L34" s="300">
        <f t="shared" si="112"/>
        <v>4840</v>
      </c>
      <c r="M34" s="301">
        <f t="shared" si="112"/>
        <v>1108</v>
      </c>
      <c r="N34" s="301">
        <f>L34+M34</f>
        <v>5948</v>
      </c>
      <c r="O34" s="262">
        <f t="shared" si="112"/>
        <v>3</v>
      </c>
      <c r="P34" s="262">
        <f t="shared" si="112"/>
        <v>3</v>
      </c>
      <c r="Q34" s="263">
        <f t="shared" si="112"/>
        <v>6</v>
      </c>
      <c r="R34" s="300">
        <f t="shared" si="112"/>
        <v>3426</v>
      </c>
      <c r="S34" s="301">
        <f t="shared" si="112"/>
        <v>2161</v>
      </c>
      <c r="T34" s="301">
        <f>R34+S34</f>
        <v>5587</v>
      </c>
      <c r="U34" s="262">
        <f t="shared" si="112"/>
        <v>8</v>
      </c>
      <c r="V34" s="262">
        <f t="shared" si="112"/>
        <v>5</v>
      </c>
      <c r="W34" s="263">
        <f t="shared" si="112"/>
        <v>13</v>
      </c>
      <c r="Y34" s="112">
        <f t="shared" ref="Y34:AD34" si="113">L34+R34</f>
        <v>8266</v>
      </c>
      <c r="Z34" s="112">
        <f t="shared" si="113"/>
        <v>3269</v>
      </c>
      <c r="AA34" s="112">
        <f t="shared" si="113"/>
        <v>11535</v>
      </c>
      <c r="AB34" s="112">
        <f t="shared" si="113"/>
        <v>11</v>
      </c>
      <c r="AC34" s="112">
        <f t="shared" si="113"/>
        <v>8</v>
      </c>
      <c r="AD34" s="112">
        <f t="shared" si="113"/>
        <v>19</v>
      </c>
      <c r="AE34" s="266">
        <f t="shared" ref="AE34:AJ34" si="114">Y34-F34</f>
        <v>0</v>
      </c>
      <c r="AF34" s="266">
        <f t="shared" si="114"/>
        <v>0</v>
      </c>
      <c r="AG34" s="266">
        <f t="shared" si="114"/>
        <v>0</v>
      </c>
      <c r="AH34" s="266">
        <f t="shared" si="114"/>
        <v>0</v>
      </c>
      <c r="AI34" s="266">
        <f t="shared" si="114"/>
        <v>0</v>
      </c>
      <c r="AJ34" s="266">
        <f t="shared" si="114"/>
        <v>0</v>
      </c>
    </row>
    <row r="35" spans="2:36" ht="21.6" customHeight="1" x14ac:dyDescent="0.2">
      <c r="B35" s="66"/>
      <c r="C35" s="95" t="s">
        <v>214</v>
      </c>
      <c r="D35" s="287"/>
      <c r="E35" s="288"/>
      <c r="F35" s="293"/>
      <c r="G35" s="294"/>
      <c r="H35" s="294"/>
      <c r="I35" s="296">
        <f>I34/F34</f>
        <v>1.3307524800387127E-3</v>
      </c>
      <c r="J35" s="296">
        <f>J34/G34</f>
        <v>2.4472315692872439E-3</v>
      </c>
      <c r="K35" s="297">
        <f>K34/H34</f>
        <v>1.64716081491114E-3</v>
      </c>
      <c r="L35" s="293"/>
      <c r="M35" s="294"/>
      <c r="N35" s="294"/>
      <c r="O35" s="296">
        <f>O34/L34</f>
        <v>6.1983471074380169E-4</v>
      </c>
      <c r="P35" s="296">
        <f>P34/M34</f>
        <v>2.707581227436823E-3</v>
      </c>
      <c r="Q35" s="297">
        <f>Q34/N34</f>
        <v>1.0087424344317419E-3</v>
      </c>
      <c r="R35" s="293"/>
      <c r="S35" s="294"/>
      <c r="T35" s="294"/>
      <c r="U35" s="296">
        <f>U34/R34</f>
        <v>2.3350846468184472E-3</v>
      </c>
      <c r="V35" s="296">
        <f>V34/S34</f>
        <v>2.3137436372049976E-3</v>
      </c>
      <c r="W35" s="297">
        <f>W34/T34</f>
        <v>2.3268301413996778E-3</v>
      </c>
      <c r="AB35" s="51"/>
      <c r="AC35" s="51"/>
      <c r="AD35" s="51"/>
      <c r="AE35" s="277"/>
      <c r="AF35" s="277"/>
      <c r="AG35" s="277"/>
      <c r="AH35" s="266"/>
      <c r="AI35" s="266"/>
      <c r="AJ35" s="266"/>
    </row>
    <row r="36" spans="2:36" ht="21.6" customHeight="1" x14ac:dyDescent="0.2">
      <c r="B36" s="66"/>
      <c r="C36" s="91" t="s">
        <v>213</v>
      </c>
      <c r="D36" s="310">
        <f>D26+D28+D30+D32</f>
        <v>149</v>
      </c>
      <c r="E36" s="327">
        <f>E26+E28+E30+E32</f>
        <v>131</v>
      </c>
      <c r="F36" s="311">
        <f t="shared" ref="F36:W36" si="115">F26+F28+F30+F32</f>
        <v>28695</v>
      </c>
      <c r="G36" s="312">
        <f t="shared" si="115"/>
        <v>7092</v>
      </c>
      <c r="H36" s="312">
        <f t="shared" si="115"/>
        <v>35787</v>
      </c>
      <c r="I36" s="282">
        <f t="shared" si="115"/>
        <v>118</v>
      </c>
      <c r="J36" s="282">
        <f t="shared" si="115"/>
        <v>23</v>
      </c>
      <c r="K36" s="283">
        <f t="shared" si="115"/>
        <v>141</v>
      </c>
      <c r="L36" s="311">
        <f t="shared" si="115"/>
        <v>18258</v>
      </c>
      <c r="M36" s="312">
        <f t="shared" si="115"/>
        <v>2553</v>
      </c>
      <c r="N36" s="312">
        <f>L36+M36</f>
        <v>20811</v>
      </c>
      <c r="O36" s="282">
        <f t="shared" si="115"/>
        <v>13</v>
      </c>
      <c r="P36" s="282">
        <f t="shared" si="115"/>
        <v>1</v>
      </c>
      <c r="Q36" s="283">
        <f t="shared" si="115"/>
        <v>14</v>
      </c>
      <c r="R36" s="311">
        <f t="shared" si="115"/>
        <v>10437</v>
      </c>
      <c r="S36" s="312">
        <f t="shared" si="115"/>
        <v>4539</v>
      </c>
      <c r="T36" s="312">
        <f>R36+S36</f>
        <v>14976</v>
      </c>
      <c r="U36" s="282">
        <f t="shared" si="115"/>
        <v>105</v>
      </c>
      <c r="V36" s="282">
        <f t="shared" si="115"/>
        <v>22</v>
      </c>
      <c r="W36" s="283">
        <f t="shared" si="115"/>
        <v>127</v>
      </c>
      <c r="Y36" s="112">
        <f t="shared" ref="Y36:AD36" si="116">L36+R36</f>
        <v>28695</v>
      </c>
      <c r="Z36" s="112">
        <f t="shared" si="116"/>
        <v>7092</v>
      </c>
      <c r="AA36" s="112">
        <f t="shared" si="116"/>
        <v>35787</v>
      </c>
      <c r="AB36" s="112">
        <f t="shared" si="116"/>
        <v>118</v>
      </c>
      <c r="AC36" s="112">
        <f t="shared" si="116"/>
        <v>23</v>
      </c>
      <c r="AD36" s="112">
        <f t="shared" si="116"/>
        <v>141</v>
      </c>
      <c r="AE36" s="266">
        <f t="shared" ref="AE36:AJ36" si="117">Y36-F36</f>
        <v>0</v>
      </c>
      <c r="AF36" s="266">
        <f t="shared" si="117"/>
        <v>0</v>
      </c>
      <c r="AG36" s="266">
        <f t="shared" si="117"/>
        <v>0</v>
      </c>
      <c r="AH36" s="266">
        <f t="shared" si="117"/>
        <v>0</v>
      </c>
      <c r="AI36" s="266">
        <f t="shared" si="117"/>
        <v>0</v>
      </c>
      <c r="AJ36" s="266">
        <f t="shared" si="117"/>
        <v>0</v>
      </c>
    </row>
    <row r="37" spans="2:36" ht="21.6" customHeight="1" thickBot="1" x14ac:dyDescent="0.25">
      <c r="B37" s="100"/>
      <c r="C37" s="95" t="s">
        <v>215</v>
      </c>
      <c r="D37" s="287"/>
      <c r="E37" s="288"/>
      <c r="F37" s="313"/>
      <c r="G37" s="314"/>
      <c r="H37" s="314"/>
      <c r="I37" s="315">
        <f>I36/F36</f>
        <v>4.1122146715455651E-3</v>
      </c>
      <c r="J37" s="315">
        <f>J36/G36</f>
        <v>3.2430908065425833E-3</v>
      </c>
      <c r="K37" s="316">
        <f>K36/H36</f>
        <v>3.9399782043758906E-3</v>
      </c>
      <c r="L37" s="313"/>
      <c r="M37" s="314"/>
      <c r="N37" s="314"/>
      <c r="O37" s="315">
        <f>O36/L36</f>
        <v>7.1201665023551321E-4</v>
      </c>
      <c r="P37" s="315">
        <f>P36/M36</f>
        <v>3.916960438699569E-4</v>
      </c>
      <c r="Q37" s="316">
        <f>Q36/N36</f>
        <v>6.7272115708039018E-4</v>
      </c>
      <c r="R37" s="313"/>
      <c r="S37" s="314"/>
      <c r="T37" s="314"/>
      <c r="U37" s="315">
        <f>U36/R36</f>
        <v>1.0060362173038229E-2</v>
      </c>
      <c r="V37" s="315">
        <f>V36/S36</f>
        <v>4.8468825732540209E-3</v>
      </c>
      <c r="W37" s="316">
        <f>W36/T36</f>
        <v>8.4802350427350421E-3</v>
      </c>
      <c r="AB37" s="51"/>
      <c r="AC37" s="51"/>
      <c r="AD37" s="51"/>
      <c r="AH37" s="317"/>
      <c r="AI37" s="317"/>
      <c r="AJ37" s="317"/>
    </row>
    <row r="38" spans="2:36" x14ac:dyDescent="0.2">
      <c r="K38" s="9"/>
      <c r="Q38" s="9"/>
      <c r="R38" s="9"/>
      <c r="S38" s="9"/>
      <c r="T38" s="9"/>
      <c r="U38" s="9"/>
      <c r="V38" s="9"/>
      <c r="Y38" s="11"/>
      <c r="Z38" s="11"/>
      <c r="AA38" s="11"/>
      <c r="AB38" s="11"/>
      <c r="AC38" s="11"/>
      <c r="AD38" s="11"/>
      <c r="AE38" s="11"/>
    </row>
    <row r="39" spans="2:36" x14ac:dyDescent="0.2">
      <c r="B39" s="9" t="s">
        <v>284</v>
      </c>
      <c r="D39" s="9">
        <f>D22+D24+D26+D28+D30+D32</f>
        <v>404</v>
      </c>
      <c r="E39" s="9">
        <f t="shared" ref="E39:W39" si="118">E22+E24+E26+E28+E30+E32</f>
        <v>303</v>
      </c>
      <c r="F39" s="9">
        <f t="shared" si="118"/>
        <v>31031</v>
      </c>
      <c r="G39" s="9">
        <f t="shared" si="118"/>
        <v>8051</v>
      </c>
      <c r="H39" s="9">
        <f t="shared" si="118"/>
        <v>39082</v>
      </c>
      <c r="I39" s="9">
        <f t="shared" si="118"/>
        <v>125</v>
      </c>
      <c r="J39" s="9">
        <f t="shared" si="118"/>
        <v>30</v>
      </c>
      <c r="K39" s="9">
        <f t="shared" si="118"/>
        <v>155</v>
      </c>
      <c r="L39" s="9">
        <f t="shared" si="118"/>
        <v>19757</v>
      </c>
      <c r="M39" s="9">
        <f t="shared" si="118"/>
        <v>2841</v>
      </c>
      <c r="N39" s="9">
        <f t="shared" si="118"/>
        <v>22598</v>
      </c>
      <c r="O39" s="9">
        <f t="shared" si="118"/>
        <v>16</v>
      </c>
      <c r="P39" s="9">
        <f t="shared" si="118"/>
        <v>4</v>
      </c>
      <c r="Q39" s="9">
        <f t="shared" si="118"/>
        <v>20</v>
      </c>
      <c r="R39" s="9">
        <f t="shared" si="118"/>
        <v>11274</v>
      </c>
      <c r="S39" s="9">
        <f t="shared" si="118"/>
        <v>5210</v>
      </c>
      <c r="T39" s="9">
        <f t="shared" si="118"/>
        <v>16484</v>
      </c>
      <c r="U39" s="9">
        <f t="shared" si="118"/>
        <v>109</v>
      </c>
      <c r="V39" s="9">
        <f t="shared" si="118"/>
        <v>26</v>
      </c>
      <c r="W39" s="9">
        <f t="shared" si="118"/>
        <v>135</v>
      </c>
      <c r="Y39" s="11"/>
      <c r="Z39" s="11"/>
      <c r="AA39" s="11"/>
      <c r="AB39" s="11"/>
      <c r="AC39" s="11"/>
      <c r="AD39" s="11"/>
      <c r="AE39" s="11"/>
    </row>
    <row r="40" spans="2:36" x14ac:dyDescent="0.2">
      <c r="B40" t="s">
        <v>285</v>
      </c>
      <c r="I40" s="51">
        <f>I39/F39</f>
        <v>4.0282298346814476E-3</v>
      </c>
      <c r="J40" s="51">
        <f>J39/G39</f>
        <v>3.7262451869333004E-3</v>
      </c>
      <c r="K40" s="51">
        <f>K39/H39</f>
        <v>3.966020162734763E-3</v>
      </c>
      <c r="L40" s="51"/>
      <c r="M40" s="51"/>
      <c r="N40" s="51"/>
      <c r="O40" s="51">
        <f>O39/L39</f>
        <v>8.0983955053904948E-4</v>
      </c>
      <c r="P40" s="51">
        <f>P39/M39</f>
        <v>1.4079549454417458E-3</v>
      </c>
      <c r="Q40" s="51">
        <f>Q39/N39</f>
        <v>8.8503407381184177E-4</v>
      </c>
      <c r="R40" s="51"/>
      <c r="S40" s="51"/>
      <c r="T40" s="51"/>
      <c r="U40" s="51">
        <f>U39/R39</f>
        <v>9.6682632605996095E-3</v>
      </c>
      <c r="V40" s="51">
        <f>V39/S39</f>
        <v>4.9904030710172746E-3</v>
      </c>
      <c r="W40" s="51">
        <f>W39/T39</f>
        <v>8.1897597670468336E-3</v>
      </c>
      <c r="Y40" s="11"/>
      <c r="Z40" s="11"/>
      <c r="AA40" s="11"/>
      <c r="AB40" s="11"/>
      <c r="AC40" s="11"/>
      <c r="AD40" s="11"/>
      <c r="AE40" s="11"/>
    </row>
    <row r="41" spans="2:36" x14ac:dyDescent="0.2">
      <c r="B41"/>
      <c r="Y41" s="11"/>
      <c r="Z41" s="11"/>
      <c r="AA41" s="11"/>
      <c r="AB41" s="11"/>
      <c r="AC41" s="11"/>
      <c r="AD41" s="11"/>
      <c r="AE41" s="11"/>
    </row>
    <row r="42" spans="2:36" x14ac:dyDescent="0.2">
      <c r="B42" t="s">
        <v>286</v>
      </c>
      <c r="D42" s="9">
        <f>D34+D32+D22</f>
        <v>404</v>
      </c>
      <c r="E42" s="9">
        <f t="shared" ref="E42:W42" si="119">E34+E32+E22</f>
        <v>303</v>
      </c>
      <c r="F42" s="9">
        <f t="shared" si="119"/>
        <v>31031</v>
      </c>
      <c r="G42" s="9">
        <f t="shared" si="119"/>
        <v>8051</v>
      </c>
      <c r="H42" s="9">
        <f t="shared" si="119"/>
        <v>39082</v>
      </c>
      <c r="I42" s="9">
        <f t="shared" si="119"/>
        <v>125</v>
      </c>
      <c r="J42" s="9">
        <f t="shared" si="119"/>
        <v>30</v>
      </c>
      <c r="K42" s="9">
        <f t="shared" si="119"/>
        <v>155</v>
      </c>
      <c r="L42" s="9">
        <f t="shared" si="119"/>
        <v>19757</v>
      </c>
      <c r="M42" s="9">
        <f t="shared" si="119"/>
        <v>2841</v>
      </c>
      <c r="N42" s="9">
        <f t="shared" si="119"/>
        <v>22598</v>
      </c>
      <c r="O42" s="9">
        <f t="shared" si="119"/>
        <v>16</v>
      </c>
      <c r="P42" s="9">
        <f t="shared" si="119"/>
        <v>4</v>
      </c>
      <c r="Q42" s="9">
        <f t="shared" si="119"/>
        <v>20</v>
      </c>
      <c r="R42" s="9">
        <f t="shared" si="119"/>
        <v>11274</v>
      </c>
      <c r="S42" s="9">
        <f t="shared" si="119"/>
        <v>5210</v>
      </c>
      <c r="T42" s="9">
        <f t="shared" si="119"/>
        <v>16484</v>
      </c>
      <c r="U42" s="9">
        <f t="shared" si="119"/>
        <v>109</v>
      </c>
      <c r="V42" s="9">
        <f t="shared" si="119"/>
        <v>26</v>
      </c>
      <c r="W42" s="9">
        <f t="shared" si="119"/>
        <v>135</v>
      </c>
      <c r="Y42" s="11"/>
      <c r="Z42" s="11"/>
      <c r="AA42" s="11"/>
      <c r="AB42" s="11"/>
      <c r="AC42" s="11"/>
      <c r="AD42" s="11"/>
      <c r="AE42" s="11"/>
    </row>
    <row r="43" spans="2:36" x14ac:dyDescent="0.2">
      <c r="B43"/>
      <c r="D43" s="9">
        <f>D36+D22+D24</f>
        <v>404</v>
      </c>
      <c r="E43" s="9">
        <f t="shared" ref="E43:W43" si="120">E36+E22+E24</f>
        <v>303</v>
      </c>
      <c r="F43" s="9">
        <f t="shared" si="120"/>
        <v>31031</v>
      </c>
      <c r="G43" s="9">
        <f t="shared" si="120"/>
        <v>8051</v>
      </c>
      <c r="H43" s="9">
        <f t="shared" si="120"/>
        <v>39082</v>
      </c>
      <c r="I43" s="9">
        <f t="shared" si="120"/>
        <v>125</v>
      </c>
      <c r="J43" s="9">
        <f t="shared" si="120"/>
        <v>30</v>
      </c>
      <c r="K43" s="9">
        <f t="shared" si="120"/>
        <v>155</v>
      </c>
      <c r="L43" s="9">
        <f t="shared" si="120"/>
        <v>19757</v>
      </c>
      <c r="M43" s="9">
        <f t="shared" si="120"/>
        <v>2841</v>
      </c>
      <c r="N43" s="9">
        <f t="shared" si="120"/>
        <v>22598</v>
      </c>
      <c r="O43" s="9">
        <f t="shared" si="120"/>
        <v>16</v>
      </c>
      <c r="P43" s="9">
        <f t="shared" si="120"/>
        <v>4</v>
      </c>
      <c r="Q43" s="9">
        <f t="shared" si="120"/>
        <v>20</v>
      </c>
      <c r="R43" s="9">
        <f t="shared" si="120"/>
        <v>11274</v>
      </c>
      <c r="S43" s="9">
        <f t="shared" si="120"/>
        <v>5210</v>
      </c>
      <c r="T43" s="9">
        <f t="shared" si="120"/>
        <v>16484</v>
      </c>
      <c r="U43" s="9">
        <f t="shared" si="120"/>
        <v>109</v>
      </c>
      <c r="V43" s="9">
        <f t="shared" si="120"/>
        <v>26</v>
      </c>
      <c r="W43" s="9">
        <f t="shared" si="120"/>
        <v>135</v>
      </c>
      <c r="Y43" s="11"/>
      <c r="Z43" s="11"/>
      <c r="AA43" s="11"/>
      <c r="AB43" s="11"/>
      <c r="AC43" s="11"/>
      <c r="AD43" s="11"/>
      <c r="AE43" s="11"/>
    </row>
    <row r="44" spans="2:36" x14ac:dyDescent="0.2">
      <c r="B44"/>
      <c r="Y44" s="11"/>
      <c r="Z44" s="11"/>
      <c r="AA44" s="11"/>
      <c r="AB44" s="11"/>
      <c r="AC44" s="11"/>
      <c r="AD44" s="11"/>
      <c r="AE44" s="11"/>
    </row>
    <row r="45" spans="2:36" x14ac:dyDescent="0.2">
      <c r="B45" s="328" t="s">
        <v>220</v>
      </c>
      <c r="D45" s="329">
        <f>D39-D8</f>
        <v>0</v>
      </c>
      <c r="E45" s="329">
        <f t="shared" ref="E45:W46" si="121">E39-E8</f>
        <v>0</v>
      </c>
      <c r="F45" s="329">
        <f t="shared" si="121"/>
        <v>0</v>
      </c>
      <c r="G45" s="329">
        <f t="shared" si="121"/>
        <v>0</v>
      </c>
      <c r="H45" s="329">
        <f t="shared" si="121"/>
        <v>0</v>
      </c>
      <c r="I45" s="329">
        <f t="shared" si="121"/>
        <v>0</v>
      </c>
      <c r="J45" s="329">
        <f t="shared" si="121"/>
        <v>0</v>
      </c>
      <c r="K45" s="329">
        <f t="shared" si="121"/>
        <v>0</v>
      </c>
      <c r="L45" s="329">
        <f t="shared" si="121"/>
        <v>0</v>
      </c>
      <c r="M45" s="329">
        <f t="shared" si="121"/>
        <v>0</v>
      </c>
      <c r="N45" s="329">
        <f t="shared" si="121"/>
        <v>0</v>
      </c>
      <c r="O45" s="329">
        <f t="shared" si="121"/>
        <v>0</v>
      </c>
      <c r="P45" s="329">
        <f t="shared" si="121"/>
        <v>0</v>
      </c>
      <c r="Q45" s="329">
        <f t="shared" si="121"/>
        <v>0</v>
      </c>
      <c r="R45" s="329">
        <f t="shared" si="121"/>
        <v>0</v>
      </c>
      <c r="S45" s="329">
        <f t="shared" si="121"/>
        <v>0</v>
      </c>
      <c r="T45" s="329">
        <f t="shared" si="121"/>
        <v>0</v>
      </c>
      <c r="U45" s="329">
        <f t="shared" si="121"/>
        <v>0</v>
      </c>
      <c r="V45" s="329">
        <f t="shared" si="121"/>
        <v>0</v>
      </c>
      <c r="W45" s="329">
        <f t="shared" si="121"/>
        <v>0</v>
      </c>
      <c r="Y45" s="11"/>
      <c r="Z45" s="11"/>
      <c r="AA45" s="11"/>
      <c r="AB45" s="11"/>
      <c r="AC45" s="11"/>
      <c r="AD45" s="11"/>
      <c r="AE45" s="11"/>
    </row>
    <row r="46" spans="2:36" x14ac:dyDescent="0.2">
      <c r="D46" s="329"/>
      <c r="E46" s="329"/>
      <c r="F46" s="329"/>
      <c r="G46" s="329"/>
      <c r="H46" s="329"/>
      <c r="I46" s="329">
        <f t="shared" si="121"/>
        <v>0</v>
      </c>
      <c r="J46" s="329">
        <f t="shared" si="121"/>
        <v>0</v>
      </c>
      <c r="K46" s="329">
        <f t="shared" si="121"/>
        <v>0</v>
      </c>
      <c r="L46" s="329"/>
      <c r="M46" s="329"/>
      <c r="N46" s="329"/>
      <c r="O46" s="329">
        <f t="shared" si="121"/>
        <v>0</v>
      </c>
      <c r="P46" s="329">
        <f t="shared" si="121"/>
        <v>0</v>
      </c>
      <c r="Q46" s="329">
        <f t="shared" si="121"/>
        <v>0</v>
      </c>
      <c r="R46" s="329"/>
      <c r="S46" s="329"/>
      <c r="T46" s="329"/>
      <c r="U46" s="329">
        <f t="shared" si="121"/>
        <v>0</v>
      </c>
      <c r="V46" s="329">
        <f t="shared" si="121"/>
        <v>0</v>
      </c>
      <c r="W46" s="329">
        <f t="shared" si="121"/>
        <v>0</v>
      </c>
      <c r="Y46" s="11"/>
      <c r="Z46" s="11"/>
      <c r="AA46" s="11"/>
      <c r="AB46" s="11"/>
      <c r="AC46" s="11"/>
      <c r="AD46" s="11"/>
      <c r="AE46" s="11"/>
    </row>
    <row r="47" spans="2:36" x14ac:dyDescent="0.2">
      <c r="D47" s="329"/>
      <c r="E47" s="329"/>
      <c r="F47" s="329"/>
      <c r="G47" s="329"/>
      <c r="H47" s="329"/>
      <c r="I47" s="329"/>
      <c r="J47" s="329"/>
      <c r="K47" s="329"/>
      <c r="L47" s="329"/>
      <c r="M47" s="329"/>
      <c r="N47" s="329"/>
      <c r="O47" s="329"/>
      <c r="P47" s="329"/>
      <c r="Q47" s="329"/>
      <c r="R47" s="329"/>
      <c r="S47" s="329"/>
      <c r="T47" s="329"/>
      <c r="U47" s="329"/>
      <c r="V47" s="329"/>
      <c r="W47" s="329"/>
      <c r="Y47" s="11"/>
      <c r="Z47" s="11"/>
      <c r="AA47" s="11"/>
      <c r="AB47" s="11"/>
      <c r="AC47" s="11"/>
      <c r="AD47" s="11"/>
      <c r="AE47" s="11"/>
    </row>
    <row r="48" spans="2:36" x14ac:dyDescent="0.2">
      <c r="D48" s="329">
        <f>D42-D39</f>
        <v>0</v>
      </c>
      <c r="E48" s="329">
        <f t="shared" ref="E48:W48" si="122">E42-E39</f>
        <v>0</v>
      </c>
      <c r="F48" s="329">
        <f t="shared" si="122"/>
        <v>0</v>
      </c>
      <c r="G48" s="329">
        <f t="shared" si="122"/>
        <v>0</v>
      </c>
      <c r="H48" s="329">
        <f t="shared" si="122"/>
        <v>0</v>
      </c>
      <c r="I48" s="329">
        <f t="shared" si="122"/>
        <v>0</v>
      </c>
      <c r="J48" s="329">
        <f t="shared" si="122"/>
        <v>0</v>
      </c>
      <c r="K48" s="329">
        <f t="shared" si="122"/>
        <v>0</v>
      </c>
      <c r="L48" s="329">
        <f t="shared" si="122"/>
        <v>0</v>
      </c>
      <c r="M48" s="329">
        <f t="shared" si="122"/>
        <v>0</v>
      </c>
      <c r="N48" s="329">
        <f t="shared" si="122"/>
        <v>0</v>
      </c>
      <c r="O48" s="329">
        <f t="shared" si="122"/>
        <v>0</v>
      </c>
      <c r="P48" s="329">
        <f t="shared" si="122"/>
        <v>0</v>
      </c>
      <c r="Q48" s="329">
        <f t="shared" si="122"/>
        <v>0</v>
      </c>
      <c r="R48" s="329">
        <f t="shared" si="122"/>
        <v>0</v>
      </c>
      <c r="S48" s="329">
        <f t="shared" si="122"/>
        <v>0</v>
      </c>
      <c r="T48" s="329">
        <f t="shared" si="122"/>
        <v>0</v>
      </c>
      <c r="U48" s="329">
        <f t="shared" si="122"/>
        <v>0</v>
      </c>
      <c r="V48" s="329">
        <f t="shared" si="122"/>
        <v>0</v>
      </c>
      <c r="W48" s="329">
        <f t="shared" si="122"/>
        <v>0</v>
      </c>
      <c r="Y48" s="11"/>
      <c r="Z48" s="11"/>
      <c r="AA48" s="11"/>
      <c r="AB48" s="11"/>
      <c r="AC48" s="11"/>
      <c r="AD48" s="11"/>
      <c r="AE48" s="11"/>
    </row>
    <row r="49" spans="3:31" x14ac:dyDescent="0.2">
      <c r="D49" s="329">
        <f>D43-D39</f>
        <v>0</v>
      </c>
      <c r="E49" s="329">
        <f t="shared" ref="E49:W49" si="123">E43-E39</f>
        <v>0</v>
      </c>
      <c r="F49" s="329">
        <f t="shared" si="123"/>
        <v>0</v>
      </c>
      <c r="G49" s="329">
        <f t="shared" si="123"/>
        <v>0</v>
      </c>
      <c r="H49" s="329">
        <f t="shared" si="123"/>
        <v>0</v>
      </c>
      <c r="I49" s="329">
        <f t="shared" si="123"/>
        <v>0</v>
      </c>
      <c r="J49" s="329">
        <f t="shared" si="123"/>
        <v>0</v>
      </c>
      <c r="K49" s="329">
        <f t="shared" si="123"/>
        <v>0</v>
      </c>
      <c r="L49" s="329">
        <f t="shared" si="123"/>
        <v>0</v>
      </c>
      <c r="M49" s="329">
        <f t="shared" si="123"/>
        <v>0</v>
      </c>
      <c r="N49" s="329">
        <f t="shared" si="123"/>
        <v>0</v>
      </c>
      <c r="O49" s="329">
        <f t="shared" si="123"/>
        <v>0</v>
      </c>
      <c r="P49" s="329">
        <f t="shared" si="123"/>
        <v>0</v>
      </c>
      <c r="Q49" s="329">
        <f t="shared" si="123"/>
        <v>0</v>
      </c>
      <c r="R49" s="329">
        <f t="shared" si="123"/>
        <v>0</v>
      </c>
      <c r="S49" s="329">
        <f t="shared" si="123"/>
        <v>0</v>
      </c>
      <c r="T49" s="329">
        <f t="shared" si="123"/>
        <v>0</v>
      </c>
      <c r="U49" s="329">
        <f t="shared" si="123"/>
        <v>0</v>
      </c>
      <c r="V49" s="329">
        <f t="shared" si="123"/>
        <v>0</v>
      </c>
      <c r="W49" s="329">
        <f t="shared" si="123"/>
        <v>0</v>
      </c>
      <c r="Y49" s="11"/>
      <c r="Z49" s="11"/>
      <c r="AA49" s="11"/>
      <c r="AB49" s="11"/>
      <c r="AC49" s="11"/>
      <c r="AD49" s="11"/>
      <c r="AE49" s="11"/>
    </row>
    <row r="50" spans="3:31" x14ac:dyDescent="0.2">
      <c r="Y50" s="11"/>
      <c r="Z50" s="11"/>
      <c r="AA50" s="11"/>
      <c r="AB50" s="11"/>
      <c r="AC50" s="11"/>
      <c r="AD50" s="11"/>
      <c r="AE50" s="11"/>
    </row>
    <row r="51" spans="3:31" x14ac:dyDescent="0.2">
      <c r="Y51" s="11"/>
      <c r="Z51" s="11"/>
      <c r="AA51" s="11"/>
      <c r="AB51" s="11"/>
      <c r="AC51" s="11"/>
      <c r="AD51" s="11"/>
      <c r="AE51" s="11"/>
    </row>
    <row r="52" spans="3:31" x14ac:dyDescent="0.2">
      <c r="Y52" s="11"/>
      <c r="Z52" s="11"/>
      <c r="AA52" s="11"/>
      <c r="AB52" s="11"/>
      <c r="AC52" s="11"/>
      <c r="AD52" s="11"/>
      <c r="AE52" s="11"/>
    </row>
    <row r="53" spans="3:31" x14ac:dyDescent="0.2">
      <c r="Y53" s="11"/>
      <c r="Z53" s="11"/>
      <c r="AA53" s="11"/>
      <c r="AB53" s="11"/>
      <c r="AC53" s="11"/>
      <c r="AD53" s="11"/>
      <c r="AE53" s="11"/>
    </row>
    <row r="54" spans="3:31" x14ac:dyDescent="0.2">
      <c r="Y54" s="11"/>
      <c r="Z54" s="11"/>
      <c r="AA54" s="11"/>
      <c r="AB54" s="11"/>
      <c r="AC54" s="11"/>
      <c r="AD54" s="11"/>
      <c r="AE54" s="11"/>
    </row>
    <row r="55" spans="3:31" x14ac:dyDescent="0.2">
      <c r="Y55" s="11"/>
      <c r="Z55" s="11"/>
      <c r="AA55" s="11"/>
      <c r="AB55" s="11"/>
      <c r="AC55" s="11"/>
      <c r="AD55" s="11"/>
      <c r="AE55" s="11"/>
    </row>
    <row r="56" spans="3:31" x14ac:dyDescent="0.2">
      <c r="Y56" s="11"/>
      <c r="Z56" s="11"/>
      <c r="AA56" s="11"/>
      <c r="AB56" s="11"/>
      <c r="AC56" s="11"/>
      <c r="AD56" s="11"/>
      <c r="AE56" s="11"/>
    </row>
    <row r="57" spans="3:31" x14ac:dyDescent="0.2">
      <c r="Y57" s="11"/>
      <c r="Z57" s="11"/>
      <c r="AA57" s="11"/>
      <c r="AB57" s="11"/>
      <c r="AC57" s="11"/>
      <c r="AD57" s="11"/>
      <c r="AE57" s="11"/>
    </row>
    <row r="58" spans="3:31" x14ac:dyDescent="0.2">
      <c r="Y58" s="11"/>
      <c r="Z58" s="11"/>
      <c r="AA58" s="11"/>
      <c r="AB58" s="11"/>
      <c r="AC58" s="11"/>
      <c r="AD58" s="11"/>
      <c r="AE58" s="11"/>
    </row>
    <row r="59" spans="3:31" x14ac:dyDescent="0.2">
      <c r="Y59" s="11"/>
      <c r="Z59" s="11"/>
      <c r="AA59" s="11"/>
      <c r="AB59" s="11"/>
      <c r="AC59" s="11"/>
      <c r="AD59" s="11"/>
      <c r="AE59" s="11"/>
    </row>
    <row r="60" spans="3:31" x14ac:dyDescent="0.2">
      <c r="Y60" s="11"/>
      <c r="Z60" s="11"/>
      <c r="AA60" s="11"/>
      <c r="AB60" s="11"/>
      <c r="AC60" s="11"/>
      <c r="AD60" s="11"/>
      <c r="AE60" s="11"/>
    </row>
    <row r="61" spans="3:31" x14ac:dyDescent="0.2">
      <c r="Y61" s="11"/>
      <c r="Z61" s="11"/>
      <c r="AA61" s="11"/>
      <c r="AB61" s="11"/>
      <c r="AC61" s="11"/>
      <c r="AD61" s="11"/>
      <c r="AE61" s="11"/>
    </row>
    <row r="62" spans="3:31" x14ac:dyDescent="0.2">
      <c r="Y62" s="11"/>
      <c r="Z62" s="11"/>
      <c r="AA62" s="11"/>
      <c r="AB62" s="11"/>
      <c r="AC62" s="11"/>
      <c r="AD62" s="11"/>
      <c r="AE62" s="11"/>
    </row>
    <row r="63" spans="3:31" x14ac:dyDescent="0.2">
      <c r="Y63" s="11"/>
      <c r="Z63" s="11"/>
      <c r="AA63" s="11"/>
      <c r="AB63" s="11"/>
      <c r="AC63" s="11"/>
      <c r="AD63" s="11"/>
      <c r="AE63" s="11"/>
    </row>
    <row r="64" spans="3:31" x14ac:dyDescent="0.2">
      <c r="C64" s="323"/>
      <c r="H64" s="323"/>
      <c r="N64" s="323"/>
      <c r="W64" s="11"/>
      <c r="X64" s="9"/>
      <c r="Y64" s="11"/>
      <c r="Z64" s="11"/>
      <c r="AA64" s="11"/>
      <c r="AB64" s="11"/>
      <c r="AC64" s="11"/>
      <c r="AD64" s="11"/>
      <c r="AE64" s="11"/>
    </row>
    <row r="65" spans="9:31" x14ac:dyDescent="0.2">
      <c r="I65" s="9" t="e">
        <f>SUM(#REF!)</f>
        <v>#REF!</v>
      </c>
      <c r="J65" s="9" t="e">
        <f>SUM(#REF!)</f>
        <v>#REF!</v>
      </c>
      <c r="K65" s="9" t="e">
        <f>SUM(#REF!)</f>
        <v>#REF!</v>
      </c>
      <c r="O65" s="9" t="e">
        <f>SUM(#REF!)</f>
        <v>#REF!</v>
      </c>
      <c r="P65" s="9" t="e">
        <f>SUM(#REF!)</f>
        <v>#REF!</v>
      </c>
      <c r="Q65" s="9" t="e">
        <f>SUM(#REF!)</f>
        <v>#REF!</v>
      </c>
      <c r="R65" s="9"/>
      <c r="S65" s="9"/>
      <c r="T65" s="9"/>
      <c r="U65" s="9" t="e">
        <f>SUM(#REF!)</f>
        <v>#REF!</v>
      </c>
      <c r="V65" s="9"/>
      <c r="X65" s="9"/>
      <c r="Y65" s="11"/>
      <c r="Z65" s="11"/>
      <c r="AA65" s="11"/>
      <c r="AB65" s="11"/>
      <c r="AC65" s="11"/>
      <c r="AD65" s="11"/>
      <c r="AE65" s="11"/>
    </row>
  </sheetData>
  <mergeCells count="192">
    <mergeCell ref="L36:L37"/>
    <mergeCell ref="M36:M37"/>
    <mergeCell ref="N36:N37"/>
    <mergeCell ref="R36:R37"/>
    <mergeCell ref="S36:S37"/>
    <mergeCell ref="T36:T37"/>
    <mergeCell ref="M34:M35"/>
    <mergeCell ref="N34:N35"/>
    <mergeCell ref="R34:R35"/>
    <mergeCell ref="S34:S35"/>
    <mergeCell ref="T34:T35"/>
    <mergeCell ref="D36:D37"/>
    <mergeCell ref="E36:E37"/>
    <mergeCell ref="F36:F37"/>
    <mergeCell ref="G36:G37"/>
    <mergeCell ref="H36:H37"/>
    <mergeCell ref="D34:D35"/>
    <mergeCell ref="E34:E35"/>
    <mergeCell ref="F34:F35"/>
    <mergeCell ref="G34:G35"/>
    <mergeCell ref="H34:H35"/>
    <mergeCell ref="L34:L35"/>
    <mergeCell ref="L32:L33"/>
    <mergeCell ref="M32:M33"/>
    <mergeCell ref="N32:N33"/>
    <mergeCell ref="R32:R33"/>
    <mergeCell ref="S32:S33"/>
    <mergeCell ref="T32:T33"/>
    <mergeCell ref="C32:C33"/>
    <mergeCell ref="D32:D33"/>
    <mergeCell ref="E32:E33"/>
    <mergeCell ref="F32:F33"/>
    <mergeCell ref="G32:G33"/>
    <mergeCell ref="H32:H33"/>
    <mergeCell ref="L30:L31"/>
    <mergeCell ref="M30:M31"/>
    <mergeCell ref="N30:N31"/>
    <mergeCell ref="R30:R31"/>
    <mergeCell ref="S30:S31"/>
    <mergeCell ref="T30:T31"/>
    <mergeCell ref="C30:C31"/>
    <mergeCell ref="D30:D31"/>
    <mergeCell ref="E30:E31"/>
    <mergeCell ref="F30:F31"/>
    <mergeCell ref="G30:G31"/>
    <mergeCell ref="H30:H31"/>
    <mergeCell ref="L28:L29"/>
    <mergeCell ref="M28:M29"/>
    <mergeCell ref="N28:N29"/>
    <mergeCell ref="R28:R29"/>
    <mergeCell ref="S28:S29"/>
    <mergeCell ref="T28:T29"/>
    <mergeCell ref="C28:C29"/>
    <mergeCell ref="D28:D29"/>
    <mergeCell ref="E28:E29"/>
    <mergeCell ref="F28:F29"/>
    <mergeCell ref="G28:G29"/>
    <mergeCell ref="H28:H29"/>
    <mergeCell ref="L26:L27"/>
    <mergeCell ref="M26:M27"/>
    <mergeCell ref="N26:N27"/>
    <mergeCell ref="R26:R27"/>
    <mergeCell ref="S26:S27"/>
    <mergeCell ref="T26:T27"/>
    <mergeCell ref="N24:N25"/>
    <mergeCell ref="R24:R25"/>
    <mergeCell ref="S24:S25"/>
    <mergeCell ref="T24:T25"/>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M20:M21"/>
    <mergeCell ref="N20:N21"/>
    <mergeCell ref="R20:R21"/>
    <mergeCell ref="S20:S21"/>
    <mergeCell ref="T20:T21"/>
    <mergeCell ref="B22:B37"/>
    <mergeCell ref="C22:C23"/>
    <mergeCell ref="D22:D23"/>
    <mergeCell ref="E22:E23"/>
    <mergeCell ref="F22:F23"/>
    <mergeCell ref="R18:R19"/>
    <mergeCell ref="S18:S19"/>
    <mergeCell ref="T18:T19"/>
    <mergeCell ref="C20:C21"/>
    <mergeCell ref="D20:D21"/>
    <mergeCell ref="E20:E21"/>
    <mergeCell ref="F20:F21"/>
    <mergeCell ref="G20:G21"/>
    <mergeCell ref="H20:H21"/>
    <mergeCell ref="L20:L21"/>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M14:M15"/>
    <mergeCell ref="N14:N15"/>
    <mergeCell ref="R14:R15"/>
    <mergeCell ref="S14:S15"/>
    <mergeCell ref="T14:T15"/>
    <mergeCell ref="C16:C17"/>
    <mergeCell ref="D16:D17"/>
    <mergeCell ref="E16:E17"/>
    <mergeCell ref="F16:F17"/>
    <mergeCell ref="G16:G17"/>
    <mergeCell ref="R12:R13"/>
    <mergeCell ref="S12:S13"/>
    <mergeCell ref="T12:T13"/>
    <mergeCell ref="C14:C15"/>
    <mergeCell ref="D14:D15"/>
    <mergeCell ref="E14:E15"/>
    <mergeCell ref="F14:F15"/>
    <mergeCell ref="G14:G15"/>
    <mergeCell ref="H14:H15"/>
    <mergeCell ref="L14:L15"/>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N8:N9"/>
    <mergeCell ref="R8:R9"/>
    <mergeCell ref="S8:S9"/>
    <mergeCell ref="T8:T9"/>
    <mergeCell ref="B10:B21"/>
    <mergeCell ref="C10:C11"/>
    <mergeCell ref="D10:D11"/>
    <mergeCell ref="E10:E11"/>
    <mergeCell ref="F10:F11"/>
    <mergeCell ref="G10:G11"/>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s>
  <phoneticPr fontId="3"/>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133FA-454F-4F42-A7BD-5DBBE638E49D}">
  <sheetPr>
    <tabColor rgb="FF00B0F0"/>
    <pageSetUpPr fitToPage="1"/>
  </sheetPr>
  <dimension ref="B2:AJ65"/>
  <sheetViews>
    <sheetView view="pageBreakPreview" zoomScaleNormal="100" zoomScaleSheetLayoutView="100" workbookViewId="0">
      <pane xSplit="3" ySplit="9" topLeftCell="D17" activePane="bottomRight" state="frozen"/>
      <selection pane="topRight"/>
      <selection pane="bottomLeft"/>
      <selection pane="bottomRight"/>
    </sheetView>
  </sheetViews>
  <sheetFormatPr defaultColWidth="9" defaultRowHeight="13.2" x14ac:dyDescent="0.2"/>
  <cols>
    <col min="1" max="2" width="4.6640625" style="9" customWidth="1"/>
    <col min="3" max="3" width="19.33203125" style="9" customWidth="1"/>
    <col min="4" max="10" width="8.6640625" style="9" customWidth="1"/>
    <col min="11" max="11" width="8.6640625" style="11" customWidth="1"/>
    <col min="12" max="16" width="8.6640625" style="9" customWidth="1"/>
    <col min="17" max="22" width="8.6640625" style="11" customWidth="1"/>
    <col min="23" max="23" width="8.6640625" style="9" customWidth="1"/>
    <col min="24" max="24" width="8" style="11" customWidth="1"/>
    <col min="25" max="25" width="8" style="9" customWidth="1"/>
    <col min="26" max="26" width="6.33203125" style="9" customWidth="1"/>
    <col min="27" max="27" width="8.33203125" style="9" customWidth="1"/>
    <col min="28" max="30" width="6.33203125" style="9" customWidth="1"/>
    <col min="31" max="36" width="6.109375" style="9" customWidth="1"/>
    <col min="37" max="49" width="8.6640625" style="9" customWidth="1"/>
    <col min="50" max="69" width="4.6640625" style="9" customWidth="1"/>
    <col min="70" max="16384" width="9" style="9"/>
  </cols>
  <sheetData>
    <row r="2" spans="2:36" ht="14.4" x14ac:dyDescent="0.2">
      <c r="B2" s="8" t="s">
        <v>297</v>
      </c>
    </row>
    <row r="4" spans="2:36" ht="13.8" thickBot="1" x14ac:dyDescent="0.25">
      <c r="W4" s="12" t="s">
        <v>268</v>
      </c>
    </row>
    <row r="5" spans="2:36" ht="21.6" customHeight="1" x14ac:dyDescent="0.2">
      <c r="B5" s="234"/>
      <c r="C5" s="235"/>
      <c r="D5" s="75" t="s">
        <v>269</v>
      </c>
      <c r="E5" s="121" t="s">
        <v>270</v>
      </c>
      <c r="F5" s="236" t="s">
        <v>271</v>
      </c>
      <c r="G5" s="237"/>
      <c r="H5" s="237"/>
      <c r="I5" s="237"/>
      <c r="J5" s="237"/>
      <c r="K5" s="238"/>
      <c r="L5" s="236" t="s">
        <v>272</v>
      </c>
      <c r="M5" s="237"/>
      <c r="N5" s="237"/>
      <c r="O5" s="237"/>
      <c r="P5" s="237"/>
      <c r="Q5" s="238"/>
      <c r="R5" s="236" t="s">
        <v>273</v>
      </c>
      <c r="S5" s="237"/>
      <c r="T5" s="237"/>
      <c r="U5" s="237"/>
      <c r="V5" s="237"/>
      <c r="W5" s="238"/>
    </row>
    <row r="6" spans="2:36" s="249" customFormat="1" ht="39" customHeight="1" x14ac:dyDescent="0.2">
      <c r="B6" s="239"/>
      <c r="C6" s="240"/>
      <c r="D6" s="67"/>
      <c r="E6" s="126"/>
      <c r="F6" s="241" t="s">
        <v>274</v>
      </c>
      <c r="G6" s="242"/>
      <c r="H6" s="243"/>
      <c r="I6" s="330" t="s">
        <v>298</v>
      </c>
      <c r="J6" s="331"/>
      <c r="K6" s="332"/>
      <c r="L6" s="241" t="s">
        <v>274</v>
      </c>
      <c r="M6" s="242"/>
      <c r="N6" s="243"/>
      <c r="O6" s="330" t="s">
        <v>298</v>
      </c>
      <c r="P6" s="331"/>
      <c r="Q6" s="332"/>
      <c r="R6" s="246" t="s">
        <v>274</v>
      </c>
      <c r="S6" s="247"/>
      <c r="T6" s="248"/>
      <c r="U6" s="330" t="s">
        <v>298</v>
      </c>
      <c r="V6" s="331"/>
      <c r="W6" s="332"/>
      <c r="AB6" s="249" t="s">
        <v>276</v>
      </c>
    </row>
    <row r="7" spans="2:36" ht="21.6" customHeight="1" x14ac:dyDescent="0.2">
      <c r="B7" s="250"/>
      <c r="C7" s="251"/>
      <c r="D7" s="69"/>
      <c r="E7" s="134"/>
      <c r="F7" s="252" t="s">
        <v>277</v>
      </c>
      <c r="G7" s="253" t="s">
        <v>278</v>
      </c>
      <c r="H7" s="254" t="s">
        <v>198</v>
      </c>
      <c r="I7" s="255" t="s">
        <v>279</v>
      </c>
      <c r="J7" s="255" t="s">
        <v>280</v>
      </c>
      <c r="K7" s="256" t="s">
        <v>281</v>
      </c>
      <c r="L7" s="257" t="s">
        <v>277</v>
      </c>
      <c r="M7" s="253" t="s">
        <v>278</v>
      </c>
      <c r="N7" s="254" t="s">
        <v>198</v>
      </c>
      <c r="O7" s="255" t="s">
        <v>279</v>
      </c>
      <c r="P7" s="255" t="s">
        <v>280</v>
      </c>
      <c r="Q7" s="256" t="s">
        <v>281</v>
      </c>
      <c r="R7" s="257" t="s">
        <v>277</v>
      </c>
      <c r="S7" s="253" t="s">
        <v>278</v>
      </c>
      <c r="T7" s="254" t="s">
        <v>198</v>
      </c>
      <c r="U7" s="255" t="s">
        <v>279</v>
      </c>
      <c r="V7" s="255" t="s">
        <v>280</v>
      </c>
      <c r="W7" s="256" t="s">
        <v>281</v>
      </c>
      <c r="X7" s="9"/>
      <c r="Y7" s="9" t="s">
        <v>277</v>
      </c>
      <c r="Z7" s="9" t="s">
        <v>278</v>
      </c>
      <c r="AA7" s="9" t="s">
        <v>282</v>
      </c>
      <c r="AB7" s="9" t="s">
        <v>277</v>
      </c>
      <c r="AC7" s="9" t="s">
        <v>278</v>
      </c>
      <c r="AD7" s="9" t="s">
        <v>282</v>
      </c>
      <c r="AE7" s="35" t="s">
        <v>197</v>
      </c>
    </row>
    <row r="8" spans="2:36" ht="21.6" customHeight="1" x14ac:dyDescent="0.2">
      <c r="B8" s="36" t="s">
        <v>243</v>
      </c>
      <c r="C8" s="37"/>
      <c r="D8" s="258">
        <f>SUM(D10:D21)</f>
        <v>404</v>
      </c>
      <c r="E8" s="259">
        <f>SUM(E10:E21)</f>
        <v>303</v>
      </c>
      <c r="F8" s="260">
        <f t="shared" ref="F8:W8" si="0">F10+F12+F14+F16+F18+F20</f>
        <v>31031</v>
      </c>
      <c r="G8" s="261">
        <f t="shared" si="0"/>
        <v>8051</v>
      </c>
      <c r="H8" s="261">
        <f t="shared" si="0"/>
        <v>39082</v>
      </c>
      <c r="I8" s="262">
        <f t="shared" si="0"/>
        <v>33</v>
      </c>
      <c r="J8" s="262">
        <f t="shared" si="0"/>
        <v>6</v>
      </c>
      <c r="K8" s="263">
        <f t="shared" si="0"/>
        <v>39</v>
      </c>
      <c r="L8" s="264">
        <f>SUM(L10:L21)</f>
        <v>19757</v>
      </c>
      <c r="M8" s="265">
        <f t="shared" ref="M8" si="1">SUM(M10:M21)</f>
        <v>2841</v>
      </c>
      <c r="N8" s="261">
        <f>SUM(N10:N21)</f>
        <v>22598</v>
      </c>
      <c r="O8" s="262">
        <f t="shared" si="0"/>
        <v>14</v>
      </c>
      <c r="P8" s="262">
        <f t="shared" si="0"/>
        <v>3</v>
      </c>
      <c r="Q8" s="263">
        <f t="shared" si="0"/>
        <v>17</v>
      </c>
      <c r="R8" s="264">
        <f>SUM(R10:R21)</f>
        <v>11274</v>
      </c>
      <c r="S8" s="265">
        <f t="shared" ref="S8" si="2">SUM(S10:S21)</f>
        <v>5210</v>
      </c>
      <c r="T8" s="261">
        <f>SUM(T10:T21)</f>
        <v>16484</v>
      </c>
      <c r="U8" s="262">
        <f t="shared" si="0"/>
        <v>19</v>
      </c>
      <c r="V8" s="262">
        <f t="shared" si="0"/>
        <v>3</v>
      </c>
      <c r="W8" s="263">
        <f t="shared" si="0"/>
        <v>22</v>
      </c>
      <c r="X8" s="9"/>
      <c r="Y8" s="112">
        <f>L8+R8</f>
        <v>31031</v>
      </c>
      <c r="Z8" s="112">
        <f>M8+S8</f>
        <v>8051</v>
      </c>
      <c r="AA8" s="112">
        <f t="shared" ref="AA8" si="3">N8+T8</f>
        <v>39082</v>
      </c>
      <c r="AB8" s="112">
        <f>O8+U8</f>
        <v>33</v>
      </c>
      <c r="AC8" s="112">
        <f t="shared" ref="AC8:AD8" si="4">P8+V8</f>
        <v>6</v>
      </c>
      <c r="AD8" s="112">
        <f t="shared" si="4"/>
        <v>39</v>
      </c>
      <c r="AE8" s="266">
        <f>Y8-F8</f>
        <v>0</v>
      </c>
      <c r="AF8" s="266">
        <f t="shared" ref="AF8:AG8" si="5">Z8-G8</f>
        <v>0</v>
      </c>
      <c r="AG8" s="266">
        <f t="shared" si="5"/>
        <v>0</v>
      </c>
      <c r="AH8" s="266">
        <f>AB8-I8</f>
        <v>0</v>
      </c>
      <c r="AI8" s="266">
        <f t="shared" ref="AI8:AJ8" si="6">AC8-J8</f>
        <v>0</v>
      </c>
      <c r="AJ8" s="266">
        <f t="shared" si="6"/>
        <v>0</v>
      </c>
    </row>
    <row r="9" spans="2:36" ht="21.6" customHeight="1" thickBot="1" x14ac:dyDescent="0.25">
      <c r="B9" s="52"/>
      <c r="C9" s="53"/>
      <c r="D9" s="267"/>
      <c r="E9" s="268"/>
      <c r="F9" s="269"/>
      <c r="G9" s="270"/>
      <c r="H9" s="270"/>
      <c r="I9" s="275">
        <f>I8/F8</f>
        <v>1.0634526763559022E-3</v>
      </c>
      <c r="J9" s="275">
        <f>J8/G8</f>
        <v>7.4524903738666009E-4</v>
      </c>
      <c r="K9" s="276">
        <f>K8/H8</f>
        <v>9.9790184739777894E-4</v>
      </c>
      <c r="L9" s="273"/>
      <c r="M9" s="274"/>
      <c r="N9" s="270"/>
      <c r="O9" s="275">
        <f>O8/L8</f>
        <v>7.0860960672166826E-4</v>
      </c>
      <c r="P9" s="275">
        <f>P8/M8</f>
        <v>1.0559662090813093E-3</v>
      </c>
      <c r="Q9" s="276">
        <f>Q8/N8</f>
        <v>7.5227896274006551E-4</v>
      </c>
      <c r="R9" s="273"/>
      <c r="S9" s="274"/>
      <c r="T9" s="270"/>
      <c r="U9" s="275">
        <f>U8/R8</f>
        <v>1.6852935958843356E-3</v>
      </c>
      <c r="V9" s="275">
        <f>V8/S8</f>
        <v>5.7581573896353167E-4</v>
      </c>
      <c r="W9" s="276">
        <f>W8/T8</f>
        <v>1.3346275175928173E-3</v>
      </c>
      <c r="X9" s="9"/>
      <c r="AB9" s="51"/>
      <c r="AC9" s="51"/>
      <c r="AD9" s="51"/>
      <c r="AE9" s="277"/>
      <c r="AF9" s="277"/>
      <c r="AG9" s="277"/>
      <c r="AH9" s="266"/>
      <c r="AI9" s="266"/>
      <c r="AJ9" s="266"/>
    </row>
    <row r="10" spans="2:36" ht="21.6" customHeight="1" thickTop="1" x14ac:dyDescent="0.2">
      <c r="B10" s="59" t="s">
        <v>199</v>
      </c>
      <c r="C10" s="67" t="s">
        <v>244</v>
      </c>
      <c r="D10" s="308">
        <f>[1]表13!E15</f>
        <v>49</v>
      </c>
      <c r="E10" s="309">
        <f>[1]表13!R15</f>
        <v>20</v>
      </c>
      <c r="F10" s="280">
        <f t="shared" ref="F10:K10" si="7">L10+R10</f>
        <v>1007</v>
      </c>
      <c r="G10" s="281">
        <f t="shared" si="7"/>
        <v>45</v>
      </c>
      <c r="H10" s="281">
        <f t="shared" si="7"/>
        <v>1052</v>
      </c>
      <c r="I10" s="282">
        <f t="shared" si="7"/>
        <v>6</v>
      </c>
      <c r="J10" s="282">
        <f t="shared" si="7"/>
        <v>6</v>
      </c>
      <c r="K10" s="283">
        <f t="shared" si="7"/>
        <v>12</v>
      </c>
      <c r="L10" s="284">
        <f>[1]表2!I18</f>
        <v>835</v>
      </c>
      <c r="M10" s="285">
        <f>[1]表2!O18</f>
        <v>21</v>
      </c>
      <c r="N10" s="286">
        <f>L10+M10</f>
        <v>856</v>
      </c>
      <c r="O10" s="282">
        <v>3</v>
      </c>
      <c r="P10" s="282">
        <v>3</v>
      </c>
      <c r="Q10" s="283">
        <f>O10+P10</f>
        <v>6</v>
      </c>
      <c r="R10" s="284">
        <f>[1]表2!J18</f>
        <v>172</v>
      </c>
      <c r="S10" s="285">
        <f>[1]表2!P18</f>
        <v>24</v>
      </c>
      <c r="T10" s="286">
        <f>R10+S10</f>
        <v>196</v>
      </c>
      <c r="U10" s="282">
        <v>3</v>
      </c>
      <c r="V10" s="282">
        <v>3</v>
      </c>
      <c r="W10" s="283">
        <f>U10+V10</f>
        <v>6</v>
      </c>
      <c r="X10" s="9"/>
      <c r="Y10" s="112">
        <f t="shared" ref="Y10:AD10" si="8">L10+R10</f>
        <v>1007</v>
      </c>
      <c r="Z10" s="112">
        <f t="shared" si="8"/>
        <v>45</v>
      </c>
      <c r="AA10" s="112">
        <f t="shared" si="8"/>
        <v>1052</v>
      </c>
      <c r="AB10" s="112">
        <f t="shared" si="8"/>
        <v>6</v>
      </c>
      <c r="AC10" s="112">
        <f t="shared" si="8"/>
        <v>6</v>
      </c>
      <c r="AD10" s="112">
        <f t="shared" si="8"/>
        <v>12</v>
      </c>
      <c r="AE10" s="266">
        <f t="shared" ref="AE10:AJ10" si="9">Y10-F10</f>
        <v>0</v>
      </c>
      <c r="AF10" s="266">
        <f t="shared" si="9"/>
        <v>0</v>
      </c>
      <c r="AG10" s="266">
        <f t="shared" si="9"/>
        <v>0</v>
      </c>
      <c r="AH10" s="266">
        <f t="shared" si="9"/>
        <v>0</v>
      </c>
      <c r="AI10" s="266">
        <f t="shared" si="9"/>
        <v>0</v>
      </c>
      <c r="AJ10" s="266">
        <f t="shared" si="9"/>
        <v>0</v>
      </c>
    </row>
    <row r="11" spans="2:36" ht="21.6" customHeight="1" x14ac:dyDescent="0.2">
      <c r="B11" s="66"/>
      <c r="C11" s="67"/>
      <c r="D11" s="287"/>
      <c r="E11" s="288"/>
      <c r="F11" s="289"/>
      <c r="G11" s="290"/>
      <c r="H11" s="290"/>
      <c r="I11" s="296">
        <f>I10/F10</f>
        <v>5.9582919563058593E-3</v>
      </c>
      <c r="J11" s="296">
        <f>J10/G10</f>
        <v>0.13333333333333333</v>
      </c>
      <c r="K11" s="297">
        <f>K10/H10</f>
        <v>1.1406844106463879E-2</v>
      </c>
      <c r="L11" s="293"/>
      <c r="M11" s="294"/>
      <c r="N11" s="295"/>
      <c r="O11" s="296">
        <f>O10/L10</f>
        <v>3.592814371257485E-3</v>
      </c>
      <c r="P11" s="296">
        <f>P10/M10</f>
        <v>0.14285714285714285</v>
      </c>
      <c r="Q11" s="297">
        <f>Q10/N10</f>
        <v>7.0093457943925233E-3</v>
      </c>
      <c r="R11" s="293"/>
      <c r="S11" s="294"/>
      <c r="T11" s="295"/>
      <c r="U11" s="296">
        <f>U10/R10</f>
        <v>1.7441860465116279E-2</v>
      </c>
      <c r="V11" s="296">
        <f>V10/S10</f>
        <v>0.125</v>
      </c>
      <c r="W11" s="297">
        <f>W10/T10</f>
        <v>3.0612244897959183E-2</v>
      </c>
      <c r="X11" s="9"/>
      <c r="AB11" s="51"/>
      <c r="AC11" s="51"/>
      <c r="AD11" s="51"/>
      <c r="AE11" s="277"/>
      <c r="AF11" s="277"/>
      <c r="AG11" s="277"/>
      <c r="AH11" s="266"/>
      <c r="AI11" s="266"/>
      <c r="AJ11" s="266"/>
    </row>
    <row r="12" spans="2:36" ht="21.6" customHeight="1" x14ac:dyDescent="0.2">
      <c r="B12" s="66"/>
      <c r="C12" s="75" t="s">
        <v>245</v>
      </c>
      <c r="D12" s="310">
        <f>[1]表13!E18</f>
        <v>85</v>
      </c>
      <c r="E12" s="327">
        <f>[1]表13!R18</f>
        <v>64</v>
      </c>
      <c r="F12" s="260">
        <f t="shared" ref="F12:K12" si="10">L12+R12</f>
        <v>14482</v>
      </c>
      <c r="G12" s="261">
        <f t="shared" si="10"/>
        <v>2067</v>
      </c>
      <c r="H12" s="261">
        <f t="shared" si="10"/>
        <v>16549</v>
      </c>
      <c r="I12" s="262">
        <f t="shared" si="10"/>
        <v>0</v>
      </c>
      <c r="J12" s="262">
        <f t="shared" si="10"/>
        <v>0</v>
      </c>
      <c r="K12" s="263">
        <f t="shared" si="10"/>
        <v>0</v>
      </c>
      <c r="L12" s="300">
        <f>[1]表2!I21</f>
        <v>11291</v>
      </c>
      <c r="M12" s="301">
        <f>[1]表2!O21</f>
        <v>1092</v>
      </c>
      <c r="N12" s="295">
        <f>L12+M12</f>
        <v>12383</v>
      </c>
      <c r="O12" s="262">
        <v>0</v>
      </c>
      <c r="P12" s="262">
        <v>0</v>
      </c>
      <c r="Q12" s="263">
        <f t="shared" ref="Q12" si="11">O12+P12</f>
        <v>0</v>
      </c>
      <c r="R12" s="300">
        <f>[1]表2!J21</f>
        <v>3191</v>
      </c>
      <c r="S12" s="301">
        <f>[1]表2!P21</f>
        <v>975</v>
      </c>
      <c r="T12" s="295">
        <f>R12+S12</f>
        <v>4166</v>
      </c>
      <c r="U12" s="262">
        <v>0</v>
      </c>
      <c r="V12" s="262">
        <v>0</v>
      </c>
      <c r="W12" s="263">
        <f t="shared" ref="W12" si="12">U12+V12</f>
        <v>0</v>
      </c>
      <c r="X12" s="9"/>
      <c r="Y12" s="112">
        <f t="shared" ref="Y12:AD12" si="13">L12+R12</f>
        <v>14482</v>
      </c>
      <c r="Z12" s="112">
        <f t="shared" si="13"/>
        <v>2067</v>
      </c>
      <c r="AA12" s="112">
        <f t="shared" si="13"/>
        <v>16549</v>
      </c>
      <c r="AB12" s="112">
        <f t="shared" si="13"/>
        <v>0</v>
      </c>
      <c r="AC12" s="112">
        <f t="shared" si="13"/>
        <v>0</v>
      </c>
      <c r="AD12" s="112">
        <f t="shared" si="13"/>
        <v>0</v>
      </c>
      <c r="AE12" s="266">
        <f t="shared" ref="AE12:AJ12" si="14">Y12-F12</f>
        <v>0</v>
      </c>
      <c r="AF12" s="266">
        <f t="shared" si="14"/>
        <v>0</v>
      </c>
      <c r="AG12" s="266">
        <f t="shared" si="14"/>
        <v>0</v>
      </c>
      <c r="AH12" s="266">
        <f t="shared" si="14"/>
        <v>0</v>
      </c>
      <c r="AI12" s="266">
        <f t="shared" si="14"/>
        <v>0</v>
      </c>
      <c r="AJ12" s="266">
        <f t="shared" si="14"/>
        <v>0</v>
      </c>
    </row>
    <row r="13" spans="2:36" ht="21.6" customHeight="1" x14ac:dyDescent="0.2">
      <c r="B13" s="66"/>
      <c r="C13" s="67"/>
      <c r="D13" s="287"/>
      <c r="E13" s="288"/>
      <c r="F13" s="289"/>
      <c r="G13" s="290"/>
      <c r="H13" s="290"/>
      <c r="I13" s="296">
        <f t="shared" ref="I13:K13" si="15">I12/F12</f>
        <v>0</v>
      </c>
      <c r="J13" s="296">
        <f t="shared" si="15"/>
        <v>0</v>
      </c>
      <c r="K13" s="297">
        <f t="shared" si="15"/>
        <v>0</v>
      </c>
      <c r="L13" s="293"/>
      <c r="M13" s="294"/>
      <c r="N13" s="295"/>
      <c r="O13" s="296">
        <f t="shared" ref="O13:Q13" si="16">O12/L12</f>
        <v>0</v>
      </c>
      <c r="P13" s="296">
        <f t="shared" si="16"/>
        <v>0</v>
      </c>
      <c r="Q13" s="297">
        <f t="shared" si="16"/>
        <v>0</v>
      </c>
      <c r="R13" s="293"/>
      <c r="S13" s="294"/>
      <c r="T13" s="295"/>
      <c r="U13" s="296">
        <f t="shared" ref="U13:W13" si="17">U12/R12</f>
        <v>0</v>
      </c>
      <c r="V13" s="296">
        <f t="shared" si="17"/>
        <v>0</v>
      </c>
      <c r="W13" s="297">
        <f t="shared" si="17"/>
        <v>0</v>
      </c>
      <c r="X13" s="9"/>
      <c r="AB13" s="51"/>
      <c r="AC13" s="51"/>
      <c r="AD13" s="51"/>
      <c r="AE13" s="277"/>
      <c r="AF13" s="277"/>
      <c r="AG13" s="277"/>
      <c r="AH13" s="266"/>
      <c r="AI13" s="266"/>
      <c r="AJ13" s="266"/>
    </row>
    <row r="14" spans="2:36" ht="21.6" customHeight="1" x14ac:dyDescent="0.2">
      <c r="B14" s="66"/>
      <c r="C14" s="75" t="s">
        <v>202</v>
      </c>
      <c r="D14" s="310">
        <f>[1]表13!E21</f>
        <v>25</v>
      </c>
      <c r="E14" s="327">
        <f>[1]表13!R21</f>
        <v>16</v>
      </c>
      <c r="F14" s="260">
        <f t="shared" ref="F14:K14" si="18">L14+R14</f>
        <v>2215</v>
      </c>
      <c r="G14" s="261">
        <f t="shared" si="18"/>
        <v>162</v>
      </c>
      <c r="H14" s="261">
        <f t="shared" si="18"/>
        <v>2377</v>
      </c>
      <c r="I14" s="262">
        <f t="shared" si="18"/>
        <v>0</v>
      </c>
      <c r="J14" s="262">
        <f t="shared" si="18"/>
        <v>0</v>
      </c>
      <c r="K14" s="263">
        <f t="shared" si="18"/>
        <v>0</v>
      </c>
      <c r="L14" s="300">
        <f>[1]表2!I24</f>
        <v>2038</v>
      </c>
      <c r="M14" s="301">
        <f>[1]表2!O24</f>
        <v>104</v>
      </c>
      <c r="N14" s="295">
        <f t="shared" ref="N14" si="19">L14+M14</f>
        <v>2142</v>
      </c>
      <c r="O14" s="262">
        <v>0</v>
      </c>
      <c r="P14" s="262">
        <v>0</v>
      </c>
      <c r="Q14" s="263">
        <f t="shared" ref="Q14" si="20">O14+P14</f>
        <v>0</v>
      </c>
      <c r="R14" s="300">
        <f>[1]表2!J24</f>
        <v>177</v>
      </c>
      <c r="S14" s="301">
        <f>[1]表2!P24</f>
        <v>58</v>
      </c>
      <c r="T14" s="295">
        <f t="shared" ref="T14" si="21">R14+S14</f>
        <v>235</v>
      </c>
      <c r="U14" s="262">
        <v>0</v>
      </c>
      <c r="V14" s="262">
        <v>0</v>
      </c>
      <c r="W14" s="263">
        <f t="shared" ref="W14" si="22">U14+V14</f>
        <v>0</v>
      </c>
      <c r="X14" s="9"/>
      <c r="Y14" s="112">
        <f t="shared" ref="Y14:AD14" si="23">L14+R14</f>
        <v>2215</v>
      </c>
      <c r="Z14" s="112">
        <f t="shared" si="23"/>
        <v>162</v>
      </c>
      <c r="AA14" s="112">
        <f t="shared" si="23"/>
        <v>2377</v>
      </c>
      <c r="AB14" s="112">
        <f t="shared" si="23"/>
        <v>0</v>
      </c>
      <c r="AC14" s="112">
        <f t="shared" si="23"/>
        <v>0</v>
      </c>
      <c r="AD14" s="112">
        <f t="shared" si="23"/>
        <v>0</v>
      </c>
      <c r="AE14" s="266">
        <f t="shared" ref="AE14:AJ14" si="24">Y14-F14</f>
        <v>0</v>
      </c>
      <c r="AF14" s="266">
        <f t="shared" si="24"/>
        <v>0</v>
      </c>
      <c r="AG14" s="266">
        <f t="shared" si="24"/>
        <v>0</v>
      </c>
      <c r="AH14" s="266">
        <f t="shared" si="24"/>
        <v>0</v>
      </c>
      <c r="AI14" s="266">
        <f t="shared" si="24"/>
        <v>0</v>
      </c>
      <c r="AJ14" s="266">
        <f t="shared" si="24"/>
        <v>0</v>
      </c>
    </row>
    <row r="15" spans="2:36" ht="21.6" customHeight="1" x14ac:dyDescent="0.2">
      <c r="B15" s="66"/>
      <c r="C15" s="69"/>
      <c r="D15" s="287"/>
      <c r="E15" s="288"/>
      <c r="F15" s="289"/>
      <c r="G15" s="290"/>
      <c r="H15" s="290"/>
      <c r="I15" s="296">
        <f t="shared" ref="I15:K15" si="25">I14/F14</f>
        <v>0</v>
      </c>
      <c r="J15" s="296">
        <f t="shared" si="25"/>
        <v>0</v>
      </c>
      <c r="K15" s="297">
        <f t="shared" si="25"/>
        <v>0</v>
      </c>
      <c r="L15" s="293"/>
      <c r="M15" s="294"/>
      <c r="N15" s="295"/>
      <c r="O15" s="296">
        <f t="shared" ref="O15:Q15" si="26">O14/L14</f>
        <v>0</v>
      </c>
      <c r="P15" s="296">
        <f t="shared" si="26"/>
        <v>0</v>
      </c>
      <c r="Q15" s="297">
        <f t="shared" si="26"/>
        <v>0</v>
      </c>
      <c r="R15" s="293"/>
      <c r="S15" s="294"/>
      <c r="T15" s="295"/>
      <c r="U15" s="296">
        <f t="shared" ref="U15:W15" si="27">U14/R14</f>
        <v>0</v>
      </c>
      <c r="V15" s="296">
        <f t="shared" si="27"/>
        <v>0</v>
      </c>
      <c r="W15" s="297">
        <f t="shared" si="27"/>
        <v>0</v>
      </c>
      <c r="X15" s="9"/>
      <c r="AB15" s="51"/>
      <c r="AC15" s="51"/>
      <c r="AD15" s="51"/>
      <c r="AE15" s="277"/>
      <c r="AF15" s="277"/>
      <c r="AG15" s="277"/>
      <c r="AH15" s="266"/>
      <c r="AI15" s="266"/>
      <c r="AJ15" s="266"/>
    </row>
    <row r="16" spans="2:36" ht="21.6" customHeight="1" x14ac:dyDescent="0.2">
      <c r="B16" s="66"/>
      <c r="C16" s="75" t="s">
        <v>246</v>
      </c>
      <c r="D16" s="310">
        <f>[1]表13!E24</f>
        <v>75</v>
      </c>
      <c r="E16" s="327">
        <f>[1]表13!R24</f>
        <v>54</v>
      </c>
      <c r="F16" s="260">
        <f>L16+R16</f>
        <v>1558</v>
      </c>
      <c r="G16" s="261">
        <f t="shared" ref="G16:K16" si="28">M16+S16</f>
        <v>819</v>
      </c>
      <c r="H16" s="261">
        <f t="shared" si="28"/>
        <v>2377</v>
      </c>
      <c r="I16" s="262">
        <f t="shared" si="28"/>
        <v>0</v>
      </c>
      <c r="J16" s="262">
        <f t="shared" si="28"/>
        <v>0</v>
      </c>
      <c r="K16" s="263">
        <f t="shared" si="28"/>
        <v>0</v>
      </c>
      <c r="L16" s="300">
        <f>[1]表2!I27</f>
        <v>1030</v>
      </c>
      <c r="M16" s="301">
        <f>[1]表2!O27</f>
        <v>255</v>
      </c>
      <c r="N16" s="295">
        <f t="shared" ref="N16" si="29">L16+M16</f>
        <v>1285</v>
      </c>
      <c r="O16" s="262">
        <v>0</v>
      </c>
      <c r="P16" s="262">
        <v>0</v>
      </c>
      <c r="Q16" s="263">
        <f t="shared" ref="Q16" si="30">O16+P16</f>
        <v>0</v>
      </c>
      <c r="R16" s="300">
        <f>[1]表2!J27</f>
        <v>528</v>
      </c>
      <c r="S16" s="301">
        <f>[1]表2!P27</f>
        <v>564</v>
      </c>
      <c r="T16" s="295">
        <f t="shared" ref="T16" si="31">R16+S16</f>
        <v>1092</v>
      </c>
      <c r="U16" s="262">
        <v>0</v>
      </c>
      <c r="V16" s="262">
        <v>0</v>
      </c>
      <c r="W16" s="263">
        <f t="shared" ref="W16" si="32">U16+V16</f>
        <v>0</v>
      </c>
      <c r="X16" s="9"/>
      <c r="Y16" s="112">
        <f t="shared" ref="Y16:AD16" si="33">L16+R16</f>
        <v>1558</v>
      </c>
      <c r="Z16" s="112">
        <f t="shared" si="33"/>
        <v>819</v>
      </c>
      <c r="AA16" s="112">
        <f t="shared" si="33"/>
        <v>2377</v>
      </c>
      <c r="AB16" s="112">
        <f t="shared" si="33"/>
        <v>0</v>
      </c>
      <c r="AC16" s="112">
        <f t="shared" si="33"/>
        <v>0</v>
      </c>
      <c r="AD16" s="112">
        <f t="shared" si="33"/>
        <v>0</v>
      </c>
      <c r="AE16" s="266">
        <f t="shared" ref="AE16:AJ16" si="34">Y16-F16</f>
        <v>0</v>
      </c>
      <c r="AF16" s="266">
        <f t="shared" si="34"/>
        <v>0</v>
      </c>
      <c r="AG16" s="266">
        <f t="shared" si="34"/>
        <v>0</v>
      </c>
      <c r="AH16" s="266">
        <f t="shared" si="34"/>
        <v>0</v>
      </c>
      <c r="AI16" s="266">
        <f t="shared" si="34"/>
        <v>0</v>
      </c>
      <c r="AJ16" s="266">
        <f t="shared" si="34"/>
        <v>0</v>
      </c>
    </row>
    <row r="17" spans="2:36" ht="21.6" customHeight="1" x14ac:dyDescent="0.2">
      <c r="B17" s="66"/>
      <c r="C17" s="67"/>
      <c r="D17" s="287"/>
      <c r="E17" s="288"/>
      <c r="F17" s="289"/>
      <c r="G17" s="290"/>
      <c r="H17" s="290"/>
      <c r="I17" s="296">
        <f t="shared" ref="I17:K17" si="35">I16/F16</f>
        <v>0</v>
      </c>
      <c r="J17" s="296">
        <f t="shared" si="35"/>
        <v>0</v>
      </c>
      <c r="K17" s="297">
        <f t="shared" si="35"/>
        <v>0</v>
      </c>
      <c r="L17" s="293"/>
      <c r="M17" s="294"/>
      <c r="N17" s="295"/>
      <c r="O17" s="296">
        <f t="shared" ref="O17:Q17" si="36">O16/L16</f>
        <v>0</v>
      </c>
      <c r="P17" s="296">
        <f t="shared" si="36"/>
        <v>0</v>
      </c>
      <c r="Q17" s="297">
        <f t="shared" si="36"/>
        <v>0</v>
      </c>
      <c r="R17" s="293"/>
      <c r="S17" s="294"/>
      <c r="T17" s="295"/>
      <c r="U17" s="296">
        <f t="shared" ref="U17:W17" si="37">U16/R16</f>
        <v>0</v>
      </c>
      <c r="V17" s="296">
        <f t="shared" si="37"/>
        <v>0</v>
      </c>
      <c r="W17" s="297">
        <f t="shared" si="37"/>
        <v>0</v>
      </c>
      <c r="X17" s="9"/>
      <c r="AB17" s="51"/>
      <c r="AC17" s="51"/>
      <c r="AD17" s="51"/>
      <c r="AE17" s="277"/>
      <c r="AF17" s="277"/>
      <c r="AG17" s="277"/>
      <c r="AH17" s="266"/>
      <c r="AI17" s="266"/>
      <c r="AJ17" s="266"/>
    </row>
    <row r="18" spans="2:36" ht="21.6" customHeight="1" x14ac:dyDescent="0.2">
      <c r="B18" s="66"/>
      <c r="C18" s="75" t="s">
        <v>247</v>
      </c>
      <c r="D18" s="310">
        <f>[1]表13!E27</f>
        <v>8</v>
      </c>
      <c r="E18" s="327">
        <f>[1]表13!R27</f>
        <v>4</v>
      </c>
      <c r="F18" s="260">
        <f t="shared" ref="F18:K18" si="38">L18+R18</f>
        <v>1488</v>
      </c>
      <c r="G18" s="261">
        <f t="shared" si="38"/>
        <v>214</v>
      </c>
      <c r="H18" s="261">
        <f t="shared" si="38"/>
        <v>1702</v>
      </c>
      <c r="I18" s="262">
        <f t="shared" si="38"/>
        <v>0</v>
      </c>
      <c r="J18" s="262">
        <f t="shared" si="38"/>
        <v>0</v>
      </c>
      <c r="K18" s="263">
        <f t="shared" si="38"/>
        <v>0</v>
      </c>
      <c r="L18" s="300">
        <f>[1]表2!I30</f>
        <v>633</v>
      </c>
      <c r="M18" s="301">
        <f>[1]表2!O30</f>
        <v>6</v>
      </c>
      <c r="N18" s="295">
        <f t="shared" ref="N18" si="39">L18+M18</f>
        <v>639</v>
      </c>
      <c r="O18" s="262">
        <v>0</v>
      </c>
      <c r="P18" s="262">
        <v>0</v>
      </c>
      <c r="Q18" s="263">
        <f t="shared" ref="Q18" si="40">O18+P18</f>
        <v>0</v>
      </c>
      <c r="R18" s="300">
        <f>[1]表2!J30</f>
        <v>855</v>
      </c>
      <c r="S18" s="301">
        <f>[1]表2!P30</f>
        <v>208</v>
      </c>
      <c r="T18" s="295">
        <f t="shared" ref="T18" si="41">R18+S18</f>
        <v>1063</v>
      </c>
      <c r="U18" s="262">
        <v>0</v>
      </c>
      <c r="V18" s="262">
        <v>0</v>
      </c>
      <c r="W18" s="263">
        <f t="shared" ref="W18" si="42">U18+V18</f>
        <v>0</v>
      </c>
      <c r="X18" s="9"/>
      <c r="Y18" s="112">
        <f t="shared" ref="Y18:AD18" si="43">L18+R18</f>
        <v>1488</v>
      </c>
      <c r="Z18" s="112">
        <f t="shared" si="43"/>
        <v>214</v>
      </c>
      <c r="AA18" s="112">
        <f t="shared" si="43"/>
        <v>1702</v>
      </c>
      <c r="AB18" s="112">
        <f t="shared" si="43"/>
        <v>0</v>
      </c>
      <c r="AC18" s="112">
        <f t="shared" si="43"/>
        <v>0</v>
      </c>
      <c r="AD18" s="112">
        <f t="shared" si="43"/>
        <v>0</v>
      </c>
      <c r="AE18" s="266">
        <f t="shared" ref="AE18:AJ18" si="44">Y18-F18</f>
        <v>0</v>
      </c>
      <c r="AF18" s="266">
        <f t="shared" si="44"/>
        <v>0</v>
      </c>
      <c r="AG18" s="266">
        <f t="shared" si="44"/>
        <v>0</v>
      </c>
      <c r="AH18" s="266">
        <f t="shared" si="44"/>
        <v>0</v>
      </c>
      <c r="AI18" s="266">
        <f t="shared" si="44"/>
        <v>0</v>
      </c>
      <c r="AJ18" s="266">
        <f t="shared" si="44"/>
        <v>0</v>
      </c>
    </row>
    <row r="19" spans="2:36" ht="21.6" customHeight="1" x14ac:dyDescent="0.2">
      <c r="B19" s="66"/>
      <c r="C19" s="67"/>
      <c r="D19" s="287"/>
      <c r="E19" s="288"/>
      <c r="F19" s="289"/>
      <c r="G19" s="290"/>
      <c r="H19" s="290"/>
      <c r="I19" s="296">
        <f t="shared" ref="I19:K19" si="45">I18/F18</f>
        <v>0</v>
      </c>
      <c r="J19" s="296">
        <f t="shared" si="45"/>
        <v>0</v>
      </c>
      <c r="K19" s="297">
        <f t="shared" si="45"/>
        <v>0</v>
      </c>
      <c r="L19" s="293"/>
      <c r="M19" s="294"/>
      <c r="N19" s="295"/>
      <c r="O19" s="296">
        <f t="shared" ref="O19:Q19" si="46">O18/L18</f>
        <v>0</v>
      </c>
      <c r="P19" s="296">
        <f t="shared" si="46"/>
        <v>0</v>
      </c>
      <c r="Q19" s="297">
        <f t="shared" si="46"/>
        <v>0</v>
      </c>
      <c r="R19" s="293"/>
      <c r="S19" s="294"/>
      <c r="T19" s="295"/>
      <c r="U19" s="296">
        <f t="shared" ref="U19:W19" si="47">U18/R18</f>
        <v>0</v>
      </c>
      <c r="V19" s="296">
        <f t="shared" si="47"/>
        <v>0</v>
      </c>
      <c r="W19" s="297">
        <f t="shared" si="47"/>
        <v>0</v>
      </c>
      <c r="X19" s="9"/>
      <c r="AB19" s="51"/>
      <c r="AC19" s="51"/>
      <c r="AD19" s="51"/>
      <c r="AE19" s="277"/>
      <c r="AF19" s="277"/>
      <c r="AG19" s="277"/>
      <c r="AH19" s="266"/>
      <c r="AI19" s="266"/>
      <c r="AJ19" s="266"/>
    </row>
    <row r="20" spans="2:36" ht="21.6" customHeight="1" x14ac:dyDescent="0.2">
      <c r="B20" s="66"/>
      <c r="C20" s="75" t="s">
        <v>248</v>
      </c>
      <c r="D20" s="310">
        <f>[1]表13!E30</f>
        <v>162</v>
      </c>
      <c r="E20" s="327">
        <f>[1]表13!R30</f>
        <v>145</v>
      </c>
      <c r="F20" s="260">
        <f t="shared" ref="F20:K20" si="48">L20+R20</f>
        <v>10281</v>
      </c>
      <c r="G20" s="261">
        <f t="shared" si="48"/>
        <v>4744</v>
      </c>
      <c r="H20" s="261">
        <f t="shared" si="48"/>
        <v>15025</v>
      </c>
      <c r="I20" s="262">
        <f t="shared" si="48"/>
        <v>27</v>
      </c>
      <c r="J20" s="262">
        <f t="shared" si="48"/>
        <v>0</v>
      </c>
      <c r="K20" s="263">
        <f t="shared" si="48"/>
        <v>27</v>
      </c>
      <c r="L20" s="300">
        <f>[1]表2!I33</f>
        <v>3930</v>
      </c>
      <c r="M20" s="301">
        <f>[1]表2!O33</f>
        <v>1363</v>
      </c>
      <c r="N20" s="295">
        <f t="shared" ref="N20" si="49">L20+M20</f>
        <v>5293</v>
      </c>
      <c r="O20" s="262">
        <v>11</v>
      </c>
      <c r="P20" s="262">
        <v>0</v>
      </c>
      <c r="Q20" s="263">
        <f t="shared" ref="Q20" si="50">O20+P20</f>
        <v>11</v>
      </c>
      <c r="R20" s="300">
        <f>[1]表2!J33</f>
        <v>6351</v>
      </c>
      <c r="S20" s="301">
        <f>[1]表2!P33</f>
        <v>3381</v>
      </c>
      <c r="T20" s="295">
        <f t="shared" ref="T20" si="51">R20+S20</f>
        <v>9732</v>
      </c>
      <c r="U20" s="262">
        <v>16</v>
      </c>
      <c r="V20" s="262">
        <v>0</v>
      </c>
      <c r="W20" s="263">
        <f t="shared" ref="W20" si="52">U20+V20</f>
        <v>16</v>
      </c>
      <c r="X20" s="9"/>
      <c r="Y20" s="112">
        <f t="shared" ref="Y20:AD20" si="53">L20+R20</f>
        <v>10281</v>
      </c>
      <c r="Z20" s="112">
        <f t="shared" si="53"/>
        <v>4744</v>
      </c>
      <c r="AA20" s="112">
        <f t="shared" si="53"/>
        <v>15025</v>
      </c>
      <c r="AB20" s="112">
        <f t="shared" si="53"/>
        <v>27</v>
      </c>
      <c r="AC20" s="112">
        <f t="shared" si="53"/>
        <v>0</v>
      </c>
      <c r="AD20" s="112">
        <f t="shared" si="53"/>
        <v>27</v>
      </c>
      <c r="AE20" s="266">
        <f t="shared" ref="AE20:AJ20" si="54">Y20-F20</f>
        <v>0</v>
      </c>
      <c r="AF20" s="266">
        <f t="shared" si="54"/>
        <v>0</v>
      </c>
      <c r="AG20" s="266">
        <f t="shared" si="54"/>
        <v>0</v>
      </c>
      <c r="AH20" s="266">
        <f t="shared" si="54"/>
        <v>0</v>
      </c>
      <c r="AI20" s="266">
        <f t="shared" si="54"/>
        <v>0</v>
      </c>
      <c r="AJ20" s="266">
        <f t="shared" si="54"/>
        <v>0</v>
      </c>
    </row>
    <row r="21" spans="2:36" ht="21.6" customHeight="1" thickBot="1" x14ac:dyDescent="0.25">
      <c r="B21" s="83"/>
      <c r="C21" s="84"/>
      <c r="D21" s="302"/>
      <c r="E21" s="303"/>
      <c r="F21" s="289"/>
      <c r="G21" s="290"/>
      <c r="H21" s="290"/>
      <c r="I21" s="296">
        <f t="shared" ref="I21:K21" si="55">I20/F20</f>
        <v>2.6262036766851473E-3</v>
      </c>
      <c r="J21" s="296">
        <f t="shared" si="55"/>
        <v>0</v>
      </c>
      <c r="K21" s="297">
        <f t="shared" si="55"/>
        <v>1.7970049916805324E-3</v>
      </c>
      <c r="L21" s="293"/>
      <c r="M21" s="294"/>
      <c r="N21" s="295"/>
      <c r="O21" s="296">
        <f t="shared" ref="O21:Q21" si="56">O20/L20</f>
        <v>2.7989821882951653E-3</v>
      </c>
      <c r="P21" s="296">
        <f t="shared" si="56"/>
        <v>0</v>
      </c>
      <c r="Q21" s="297">
        <f t="shared" si="56"/>
        <v>2.0782165123748348E-3</v>
      </c>
      <c r="R21" s="293"/>
      <c r="S21" s="294"/>
      <c r="T21" s="295"/>
      <c r="U21" s="296">
        <f t="shared" ref="U21:W21" si="57">U20/R20</f>
        <v>2.519288301054952E-3</v>
      </c>
      <c r="V21" s="296">
        <f t="shared" si="57"/>
        <v>0</v>
      </c>
      <c r="W21" s="297">
        <f t="shared" si="57"/>
        <v>1.6440608302507192E-3</v>
      </c>
      <c r="X21" s="9"/>
      <c r="AB21" s="51"/>
      <c r="AC21" s="51"/>
      <c r="AD21" s="51"/>
      <c r="AE21" s="277"/>
      <c r="AF21" s="277"/>
      <c r="AG21" s="277"/>
      <c r="AH21" s="266"/>
      <c r="AI21" s="266"/>
      <c r="AJ21" s="266"/>
    </row>
    <row r="22" spans="2:36" ht="21.6" customHeight="1" thickTop="1" x14ac:dyDescent="0.2">
      <c r="B22" s="59" t="s">
        <v>283</v>
      </c>
      <c r="C22" s="67" t="s">
        <v>207</v>
      </c>
      <c r="D22" s="308">
        <f>[1]表13!E33</f>
        <v>92</v>
      </c>
      <c r="E22" s="309">
        <f>[1]表13!R33</f>
        <v>53</v>
      </c>
      <c r="F22" s="280">
        <f t="shared" ref="F22:K22" si="58">L22+R22</f>
        <v>448</v>
      </c>
      <c r="G22" s="281">
        <f t="shared" si="58"/>
        <v>204</v>
      </c>
      <c r="H22" s="281">
        <f t="shared" si="58"/>
        <v>652</v>
      </c>
      <c r="I22" s="304">
        <f t="shared" si="58"/>
        <v>0</v>
      </c>
      <c r="J22" s="304">
        <f t="shared" si="58"/>
        <v>0</v>
      </c>
      <c r="K22" s="305">
        <f t="shared" si="58"/>
        <v>0</v>
      </c>
      <c r="L22" s="284">
        <f>[1]表2!I36</f>
        <v>246</v>
      </c>
      <c r="M22" s="285">
        <f>[1]表2!O36</f>
        <v>61</v>
      </c>
      <c r="N22" s="281">
        <f>L22+M22</f>
        <v>307</v>
      </c>
      <c r="O22" s="304">
        <v>0</v>
      </c>
      <c r="P22" s="304">
        <v>0</v>
      </c>
      <c r="Q22" s="305">
        <f t="shared" ref="Q22" si="59">O22+P22</f>
        <v>0</v>
      </c>
      <c r="R22" s="284">
        <f>[1]表2!J36</f>
        <v>202</v>
      </c>
      <c r="S22" s="285">
        <f>[1]表2!P36</f>
        <v>143</v>
      </c>
      <c r="T22" s="281">
        <f>R22+S22</f>
        <v>345</v>
      </c>
      <c r="U22" s="304">
        <v>0</v>
      </c>
      <c r="V22" s="304">
        <v>0</v>
      </c>
      <c r="W22" s="305">
        <f t="shared" ref="W22" si="60">U22+V22</f>
        <v>0</v>
      </c>
      <c r="X22" s="9"/>
      <c r="Y22" s="112">
        <f t="shared" ref="Y22:AD22" si="61">L22+R22</f>
        <v>448</v>
      </c>
      <c r="Z22" s="112">
        <f t="shared" si="61"/>
        <v>204</v>
      </c>
      <c r="AA22" s="112">
        <f t="shared" si="61"/>
        <v>652</v>
      </c>
      <c r="AB22" s="112">
        <f t="shared" si="61"/>
        <v>0</v>
      </c>
      <c r="AC22" s="112">
        <f t="shared" si="61"/>
        <v>0</v>
      </c>
      <c r="AD22" s="112">
        <f t="shared" si="61"/>
        <v>0</v>
      </c>
      <c r="AE22" s="266">
        <f t="shared" ref="AE22:AJ22" si="62">Y22-F22</f>
        <v>0</v>
      </c>
      <c r="AF22" s="266">
        <f t="shared" si="62"/>
        <v>0</v>
      </c>
      <c r="AG22" s="266">
        <f t="shared" si="62"/>
        <v>0</v>
      </c>
      <c r="AH22" s="266">
        <f t="shared" si="62"/>
        <v>0</v>
      </c>
      <c r="AI22" s="266">
        <f t="shared" si="62"/>
        <v>0</v>
      </c>
      <c r="AJ22" s="266">
        <f t="shared" si="62"/>
        <v>0</v>
      </c>
    </row>
    <row r="23" spans="2:36" ht="21.6" customHeight="1" x14ac:dyDescent="0.2">
      <c r="B23" s="66"/>
      <c r="C23" s="67"/>
      <c r="D23" s="287"/>
      <c r="E23" s="288"/>
      <c r="F23" s="289"/>
      <c r="G23" s="290"/>
      <c r="H23" s="290"/>
      <c r="I23" s="296">
        <f t="shared" ref="I23:K23" si="63">I22/F22</f>
        <v>0</v>
      </c>
      <c r="J23" s="296">
        <f t="shared" si="63"/>
        <v>0</v>
      </c>
      <c r="K23" s="297">
        <f t="shared" si="63"/>
        <v>0</v>
      </c>
      <c r="L23" s="293"/>
      <c r="M23" s="294"/>
      <c r="N23" s="290"/>
      <c r="O23" s="296">
        <f t="shared" ref="O23:Q23" si="64">O22/L22</f>
        <v>0</v>
      </c>
      <c r="P23" s="296">
        <f t="shared" si="64"/>
        <v>0</v>
      </c>
      <c r="Q23" s="297">
        <f t="shared" si="64"/>
        <v>0</v>
      </c>
      <c r="R23" s="293"/>
      <c r="S23" s="294"/>
      <c r="T23" s="290"/>
      <c r="U23" s="296">
        <f t="shared" ref="U23:W23" si="65">U22/R22</f>
        <v>0</v>
      </c>
      <c r="V23" s="296">
        <f t="shared" si="65"/>
        <v>0</v>
      </c>
      <c r="W23" s="297">
        <f t="shared" si="65"/>
        <v>0</v>
      </c>
      <c r="X23" s="9"/>
      <c r="AB23" s="51"/>
      <c r="AC23" s="51"/>
      <c r="AD23" s="51"/>
      <c r="AE23" s="277"/>
      <c r="AF23" s="277"/>
      <c r="AG23" s="277"/>
      <c r="AH23" s="266"/>
      <c r="AI23" s="266"/>
      <c r="AJ23" s="266"/>
    </row>
    <row r="24" spans="2:36" ht="21.6" customHeight="1" x14ac:dyDescent="0.2">
      <c r="B24" s="66"/>
      <c r="C24" s="75" t="s">
        <v>208</v>
      </c>
      <c r="D24" s="310">
        <f>[1]表13!E36</f>
        <v>163</v>
      </c>
      <c r="E24" s="327">
        <f>[1]表13!R36</f>
        <v>119</v>
      </c>
      <c r="F24" s="260">
        <f t="shared" ref="F24:K24" si="66">L24+R24</f>
        <v>1888</v>
      </c>
      <c r="G24" s="261">
        <f t="shared" si="66"/>
        <v>755</v>
      </c>
      <c r="H24" s="261">
        <f t="shared" si="66"/>
        <v>2643</v>
      </c>
      <c r="I24" s="262">
        <f t="shared" si="66"/>
        <v>6</v>
      </c>
      <c r="J24" s="262">
        <f t="shared" si="66"/>
        <v>6</v>
      </c>
      <c r="K24" s="263">
        <f t="shared" si="66"/>
        <v>12</v>
      </c>
      <c r="L24" s="300">
        <f>[1]表2!I39</f>
        <v>1253</v>
      </c>
      <c r="M24" s="301">
        <f>[1]表2!O39</f>
        <v>227</v>
      </c>
      <c r="N24" s="261">
        <f>L24+M24</f>
        <v>1480</v>
      </c>
      <c r="O24" s="262">
        <v>3</v>
      </c>
      <c r="P24" s="262">
        <v>3</v>
      </c>
      <c r="Q24" s="263">
        <f t="shared" ref="Q24" si="67">O24+P24</f>
        <v>6</v>
      </c>
      <c r="R24" s="300">
        <f>[1]表2!J39</f>
        <v>635</v>
      </c>
      <c r="S24" s="301">
        <f>[1]表2!P39</f>
        <v>528</v>
      </c>
      <c r="T24" s="261">
        <f>R24+S24</f>
        <v>1163</v>
      </c>
      <c r="U24" s="262">
        <v>3</v>
      </c>
      <c r="V24" s="262">
        <v>3</v>
      </c>
      <c r="W24" s="263">
        <f t="shared" ref="W24" si="68">U24+V24</f>
        <v>6</v>
      </c>
      <c r="X24" s="9"/>
      <c r="Y24" s="112">
        <f t="shared" ref="Y24:AD24" si="69">L24+R24</f>
        <v>1888</v>
      </c>
      <c r="Z24" s="112">
        <f t="shared" si="69"/>
        <v>755</v>
      </c>
      <c r="AA24" s="112">
        <f t="shared" si="69"/>
        <v>2643</v>
      </c>
      <c r="AB24" s="112">
        <f t="shared" si="69"/>
        <v>6</v>
      </c>
      <c r="AC24" s="112">
        <f t="shared" si="69"/>
        <v>6</v>
      </c>
      <c r="AD24" s="112">
        <f t="shared" si="69"/>
        <v>12</v>
      </c>
      <c r="AE24" s="266">
        <f t="shared" ref="AE24:AJ24" si="70">Y24-F24</f>
        <v>0</v>
      </c>
      <c r="AF24" s="266">
        <f t="shared" si="70"/>
        <v>0</v>
      </c>
      <c r="AG24" s="266">
        <f t="shared" si="70"/>
        <v>0</v>
      </c>
      <c r="AH24" s="266">
        <f t="shared" si="70"/>
        <v>0</v>
      </c>
      <c r="AI24" s="266">
        <f t="shared" si="70"/>
        <v>0</v>
      </c>
      <c r="AJ24" s="266">
        <f t="shared" si="70"/>
        <v>0</v>
      </c>
    </row>
    <row r="25" spans="2:36" ht="21.6" customHeight="1" x14ac:dyDescent="0.2">
      <c r="B25" s="66"/>
      <c r="C25" s="67"/>
      <c r="D25" s="287"/>
      <c r="E25" s="288"/>
      <c r="F25" s="289"/>
      <c r="G25" s="290"/>
      <c r="H25" s="290"/>
      <c r="I25" s="296">
        <f t="shared" ref="I25:K25" si="71">I24/F24</f>
        <v>3.1779661016949155E-3</v>
      </c>
      <c r="J25" s="296">
        <f t="shared" si="71"/>
        <v>7.9470198675496689E-3</v>
      </c>
      <c r="K25" s="297">
        <f t="shared" si="71"/>
        <v>4.5402951191827468E-3</v>
      </c>
      <c r="L25" s="293"/>
      <c r="M25" s="294"/>
      <c r="N25" s="290"/>
      <c r="O25" s="296">
        <f t="shared" ref="O25:Q25" si="72">O24/L24</f>
        <v>2.3942537909018356E-3</v>
      </c>
      <c r="P25" s="296">
        <f t="shared" si="72"/>
        <v>1.3215859030837005E-2</v>
      </c>
      <c r="Q25" s="297">
        <f t="shared" si="72"/>
        <v>4.0540540540540543E-3</v>
      </c>
      <c r="R25" s="293"/>
      <c r="S25" s="294"/>
      <c r="T25" s="290"/>
      <c r="U25" s="296">
        <f t="shared" ref="U25:W25" si="73">U24/R24</f>
        <v>4.7244094488188976E-3</v>
      </c>
      <c r="V25" s="296">
        <f t="shared" si="73"/>
        <v>5.681818181818182E-3</v>
      </c>
      <c r="W25" s="297">
        <f t="shared" si="73"/>
        <v>5.1590713671539126E-3</v>
      </c>
      <c r="X25" s="9"/>
      <c r="AB25" s="51"/>
      <c r="AC25" s="51"/>
      <c r="AD25" s="51"/>
      <c r="AE25" s="277"/>
      <c r="AF25" s="277"/>
      <c r="AG25" s="277"/>
      <c r="AH25" s="266"/>
      <c r="AI25" s="266"/>
      <c r="AJ25" s="266"/>
    </row>
    <row r="26" spans="2:36" ht="21.6" customHeight="1" x14ac:dyDescent="0.2">
      <c r="B26" s="66"/>
      <c r="C26" s="75" t="s">
        <v>209</v>
      </c>
      <c r="D26" s="310">
        <f>[1]表13!E39</f>
        <v>48</v>
      </c>
      <c r="E26" s="327">
        <f>[1]表13!R39</f>
        <v>42</v>
      </c>
      <c r="F26" s="260">
        <f t="shared" ref="F26:K26" si="74">L26+R26</f>
        <v>1180</v>
      </c>
      <c r="G26" s="261">
        <f t="shared" si="74"/>
        <v>643</v>
      </c>
      <c r="H26" s="261">
        <f t="shared" si="74"/>
        <v>1823</v>
      </c>
      <c r="I26" s="262">
        <f t="shared" si="74"/>
        <v>0</v>
      </c>
      <c r="J26" s="262">
        <f t="shared" si="74"/>
        <v>0</v>
      </c>
      <c r="K26" s="263">
        <f t="shared" si="74"/>
        <v>0</v>
      </c>
      <c r="L26" s="300">
        <f>[1]表2!I42</f>
        <v>620</v>
      </c>
      <c r="M26" s="301">
        <f>[1]表2!O42</f>
        <v>242</v>
      </c>
      <c r="N26" s="261">
        <f t="shared" ref="N26" si="75">L26+M26</f>
        <v>862</v>
      </c>
      <c r="O26" s="262">
        <v>0</v>
      </c>
      <c r="P26" s="262">
        <v>0</v>
      </c>
      <c r="Q26" s="263">
        <f t="shared" ref="Q26" si="76">O26+P26</f>
        <v>0</v>
      </c>
      <c r="R26" s="300">
        <f>[1]表2!J42</f>
        <v>560</v>
      </c>
      <c r="S26" s="301">
        <f>[1]表2!P42</f>
        <v>401</v>
      </c>
      <c r="T26" s="261">
        <f t="shared" ref="T26" si="77">R26+S26</f>
        <v>961</v>
      </c>
      <c r="U26" s="262">
        <v>0</v>
      </c>
      <c r="V26" s="262">
        <v>0</v>
      </c>
      <c r="W26" s="263">
        <f t="shared" ref="W26" si="78">U26+V26</f>
        <v>0</v>
      </c>
      <c r="X26" s="9"/>
      <c r="Y26" s="112">
        <f t="shared" ref="Y26:AD26" si="79">L26+R26</f>
        <v>1180</v>
      </c>
      <c r="Z26" s="112">
        <f t="shared" si="79"/>
        <v>643</v>
      </c>
      <c r="AA26" s="112">
        <f t="shared" si="79"/>
        <v>1823</v>
      </c>
      <c r="AB26" s="112">
        <f t="shared" si="79"/>
        <v>0</v>
      </c>
      <c r="AC26" s="112">
        <f t="shared" si="79"/>
        <v>0</v>
      </c>
      <c r="AD26" s="112">
        <f t="shared" si="79"/>
        <v>0</v>
      </c>
      <c r="AE26" s="266">
        <f t="shared" ref="AE26:AJ26" si="80">Y26-F26</f>
        <v>0</v>
      </c>
      <c r="AF26" s="266">
        <f t="shared" si="80"/>
        <v>0</v>
      </c>
      <c r="AG26" s="266">
        <f t="shared" si="80"/>
        <v>0</v>
      </c>
      <c r="AH26" s="266">
        <f t="shared" si="80"/>
        <v>0</v>
      </c>
      <c r="AI26" s="266">
        <f t="shared" si="80"/>
        <v>0</v>
      </c>
      <c r="AJ26" s="266">
        <f t="shared" si="80"/>
        <v>0</v>
      </c>
    </row>
    <row r="27" spans="2:36" ht="21.6" customHeight="1" x14ac:dyDescent="0.2">
      <c r="B27" s="66"/>
      <c r="C27" s="67"/>
      <c r="D27" s="287"/>
      <c r="E27" s="288"/>
      <c r="F27" s="289"/>
      <c r="G27" s="290"/>
      <c r="H27" s="290"/>
      <c r="I27" s="296">
        <f t="shared" ref="I27:K27" si="81">I26/F26</f>
        <v>0</v>
      </c>
      <c r="J27" s="296">
        <f t="shared" si="81"/>
        <v>0</v>
      </c>
      <c r="K27" s="297">
        <f t="shared" si="81"/>
        <v>0</v>
      </c>
      <c r="L27" s="293"/>
      <c r="M27" s="294"/>
      <c r="N27" s="290"/>
      <c r="O27" s="296">
        <f t="shared" ref="O27:Q27" si="82">O26/L26</f>
        <v>0</v>
      </c>
      <c r="P27" s="296">
        <f t="shared" si="82"/>
        <v>0</v>
      </c>
      <c r="Q27" s="297">
        <f t="shared" si="82"/>
        <v>0</v>
      </c>
      <c r="R27" s="293"/>
      <c r="S27" s="294"/>
      <c r="T27" s="290"/>
      <c r="U27" s="296">
        <f t="shared" ref="U27:W27" si="83">U26/R26</f>
        <v>0</v>
      </c>
      <c r="V27" s="296">
        <f t="shared" si="83"/>
        <v>0</v>
      </c>
      <c r="W27" s="297">
        <f t="shared" si="83"/>
        <v>0</v>
      </c>
      <c r="X27" s="9"/>
      <c r="AB27" s="51"/>
      <c r="AC27" s="51"/>
      <c r="AD27" s="51"/>
      <c r="AE27" s="277"/>
      <c r="AF27" s="277"/>
      <c r="AG27" s="277"/>
      <c r="AH27" s="266"/>
      <c r="AI27" s="266"/>
      <c r="AJ27" s="266"/>
    </row>
    <row r="28" spans="2:36" ht="21.6" customHeight="1" x14ac:dyDescent="0.2">
      <c r="B28" s="66"/>
      <c r="C28" s="75" t="s">
        <v>210</v>
      </c>
      <c r="D28" s="310">
        <f>[1]表13!E42</f>
        <v>38</v>
      </c>
      <c r="E28" s="327">
        <f>[1]表13!R42</f>
        <v>36</v>
      </c>
      <c r="F28" s="260">
        <f t="shared" ref="F28:K28" si="84">L28+R28</f>
        <v>1731</v>
      </c>
      <c r="G28" s="261">
        <f t="shared" si="84"/>
        <v>881</v>
      </c>
      <c r="H28" s="261">
        <f t="shared" si="84"/>
        <v>2612</v>
      </c>
      <c r="I28" s="262">
        <f t="shared" si="84"/>
        <v>0</v>
      </c>
      <c r="J28" s="262">
        <f t="shared" si="84"/>
        <v>0</v>
      </c>
      <c r="K28" s="263">
        <f t="shared" si="84"/>
        <v>0</v>
      </c>
      <c r="L28" s="300">
        <f>[1]表2!I45</f>
        <v>969</v>
      </c>
      <c r="M28" s="301">
        <f>[1]表2!O45</f>
        <v>379</v>
      </c>
      <c r="N28" s="261">
        <f t="shared" ref="N28" si="85">L28+M28</f>
        <v>1348</v>
      </c>
      <c r="O28" s="262">
        <v>0</v>
      </c>
      <c r="P28" s="262">
        <v>0</v>
      </c>
      <c r="Q28" s="263">
        <f t="shared" ref="Q28" si="86">O28+P28</f>
        <v>0</v>
      </c>
      <c r="R28" s="300">
        <f>[1]表2!J45</f>
        <v>762</v>
      </c>
      <c r="S28" s="301">
        <f>[1]表2!P45</f>
        <v>502</v>
      </c>
      <c r="T28" s="261">
        <f t="shared" ref="T28" si="87">R28+S28</f>
        <v>1264</v>
      </c>
      <c r="U28" s="262">
        <v>0</v>
      </c>
      <c r="V28" s="262">
        <v>0</v>
      </c>
      <c r="W28" s="263">
        <f t="shared" ref="W28" si="88">U28+V28</f>
        <v>0</v>
      </c>
      <c r="X28" s="9"/>
      <c r="Y28" s="112">
        <f t="shared" ref="Y28:AD28" si="89">L28+R28</f>
        <v>1731</v>
      </c>
      <c r="Z28" s="112">
        <f t="shared" si="89"/>
        <v>881</v>
      </c>
      <c r="AA28" s="112">
        <f t="shared" si="89"/>
        <v>2612</v>
      </c>
      <c r="AB28" s="112">
        <f t="shared" si="89"/>
        <v>0</v>
      </c>
      <c r="AC28" s="112">
        <f t="shared" si="89"/>
        <v>0</v>
      </c>
      <c r="AD28" s="112">
        <f t="shared" si="89"/>
        <v>0</v>
      </c>
      <c r="AE28" s="266">
        <f t="shared" ref="AE28:AJ28" si="90">Y28-F28</f>
        <v>0</v>
      </c>
      <c r="AF28" s="266">
        <f t="shared" si="90"/>
        <v>0</v>
      </c>
      <c r="AG28" s="266">
        <f t="shared" si="90"/>
        <v>0</v>
      </c>
      <c r="AH28" s="266">
        <f t="shared" si="90"/>
        <v>0</v>
      </c>
      <c r="AI28" s="266">
        <f t="shared" si="90"/>
        <v>0</v>
      </c>
      <c r="AJ28" s="266">
        <f t="shared" si="90"/>
        <v>0</v>
      </c>
    </row>
    <row r="29" spans="2:36" ht="21.6" customHeight="1" x14ac:dyDescent="0.2">
      <c r="B29" s="66"/>
      <c r="C29" s="67"/>
      <c r="D29" s="287"/>
      <c r="E29" s="288"/>
      <c r="F29" s="289"/>
      <c r="G29" s="290"/>
      <c r="H29" s="290"/>
      <c r="I29" s="296">
        <f t="shared" ref="I29:K29" si="91">I28/F28</f>
        <v>0</v>
      </c>
      <c r="J29" s="296">
        <f t="shared" si="91"/>
        <v>0</v>
      </c>
      <c r="K29" s="297">
        <f t="shared" si="91"/>
        <v>0</v>
      </c>
      <c r="L29" s="293"/>
      <c r="M29" s="294"/>
      <c r="N29" s="290"/>
      <c r="O29" s="296">
        <f t="shared" ref="O29:Q29" si="92">O28/L28</f>
        <v>0</v>
      </c>
      <c r="P29" s="296">
        <f t="shared" si="92"/>
        <v>0</v>
      </c>
      <c r="Q29" s="297">
        <f t="shared" si="92"/>
        <v>0</v>
      </c>
      <c r="R29" s="293"/>
      <c r="S29" s="294"/>
      <c r="T29" s="290"/>
      <c r="U29" s="296">
        <f t="shared" ref="U29:W29" si="93">U28/R28</f>
        <v>0</v>
      </c>
      <c r="V29" s="296">
        <f t="shared" si="93"/>
        <v>0</v>
      </c>
      <c r="W29" s="297">
        <f t="shared" si="93"/>
        <v>0</v>
      </c>
      <c r="X29" s="9"/>
      <c r="AB29" s="51"/>
      <c r="AC29" s="51"/>
      <c r="AD29" s="51"/>
      <c r="AE29" s="277"/>
      <c r="AF29" s="277"/>
      <c r="AG29" s="277"/>
      <c r="AH29" s="266"/>
      <c r="AI29" s="266"/>
      <c r="AJ29" s="266"/>
    </row>
    <row r="30" spans="2:36" ht="21.6" customHeight="1" x14ac:dyDescent="0.2">
      <c r="B30" s="66"/>
      <c r="C30" s="75" t="s">
        <v>211</v>
      </c>
      <c r="D30" s="310">
        <f>[1]表13!E45</f>
        <v>33</v>
      </c>
      <c r="E30" s="327">
        <f>[1]表13!R45</f>
        <v>26</v>
      </c>
      <c r="F30" s="260">
        <f t="shared" ref="F30:K30" si="94">L30+R30</f>
        <v>3467</v>
      </c>
      <c r="G30" s="261">
        <f t="shared" si="94"/>
        <v>990</v>
      </c>
      <c r="H30" s="261">
        <f t="shared" si="94"/>
        <v>4457</v>
      </c>
      <c r="I30" s="262">
        <f t="shared" si="94"/>
        <v>0</v>
      </c>
      <c r="J30" s="262">
        <f t="shared" si="94"/>
        <v>0</v>
      </c>
      <c r="K30" s="263">
        <f t="shared" si="94"/>
        <v>0</v>
      </c>
      <c r="L30" s="300">
        <f>[1]表2!I48</f>
        <v>1998</v>
      </c>
      <c r="M30" s="301">
        <f>[1]表2!O48</f>
        <v>260</v>
      </c>
      <c r="N30" s="261">
        <f t="shared" ref="N30" si="95">L30+M30</f>
        <v>2258</v>
      </c>
      <c r="O30" s="262">
        <v>0</v>
      </c>
      <c r="P30" s="262">
        <v>0</v>
      </c>
      <c r="Q30" s="263">
        <f t="shared" ref="Q30" si="96">O30+P30</f>
        <v>0</v>
      </c>
      <c r="R30" s="300">
        <f>[1]表2!J48</f>
        <v>1469</v>
      </c>
      <c r="S30" s="301">
        <f>[1]表2!P48</f>
        <v>730</v>
      </c>
      <c r="T30" s="261">
        <f t="shared" ref="T30" si="97">R30+S30</f>
        <v>2199</v>
      </c>
      <c r="U30" s="262">
        <v>0</v>
      </c>
      <c r="V30" s="262">
        <v>0</v>
      </c>
      <c r="W30" s="263">
        <f t="shared" ref="W30" si="98">U30+V30</f>
        <v>0</v>
      </c>
      <c r="X30" s="9"/>
      <c r="Y30" s="112">
        <f t="shared" ref="Y30:AD30" si="99">L30+R30</f>
        <v>3467</v>
      </c>
      <c r="Z30" s="112">
        <f t="shared" si="99"/>
        <v>990</v>
      </c>
      <c r="AA30" s="112">
        <f t="shared" si="99"/>
        <v>4457</v>
      </c>
      <c r="AB30" s="112">
        <f t="shared" si="99"/>
        <v>0</v>
      </c>
      <c r="AC30" s="112">
        <f t="shared" si="99"/>
        <v>0</v>
      </c>
      <c r="AD30" s="112">
        <f t="shared" si="99"/>
        <v>0</v>
      </c>
      <c r="AE30" s="266">
        <f t="shared" ref="AE30:AJ30" si="100">Y30-F30</f>
        <v>0</v>
      </c>
      <c r="AF30" s="266">
        <f t="shared" si="100"/>
        <v>0</v>
      </c>
      <c r="AG30" s="266">
        <f t="shared" si="100"/>
        <v>0</v>
      </c>
      <c r="AH30" s="266">
        <f t="shared" si="100"/>
        <v>0</v>
      </c>
      <c r="AI30" s="266">
        <f t="shared" si="100"/>
        <v>0</v>
      </c>
      <c r="AJ30" s="266">
        <f t="shared" si="100"/>
        <v>0</v>
      </c>
    </row>
    <row r="31" spans="2:36" ht="21.6" customHeight="1" x14ac:dyDescent="0.2">
      <c r="B31" s="66"/>
      <c r="C31" s="69"/>
      <c r="D31" s="287"/>
      <c r="E31" s="288"/>
      <c r="F31" s="289"/>
      <c r="G31" s="290"/>
      <c r="H31" s="290"/>
      <c r="I31" s="296">
        <f t="shared" ref="I31:K31" si="101">I30/F30</f>
        <v>0</v>
      </c>
      <c r="J31" s="296">
        <f t="shared" si="101"/>
        <v>0</v>
      </c>
      <c r="K31" s="297">
        <f t="shared" si="101"/>
        <v>0</v>
      </c>
      <c r="L31" s="293"/>
      <c r="M31" s="294"/>
      <c r="N31" s="290"/>
      <c r="O31" s="296">
        <f t="shared" ref="O31:Q31" si="102">O30/L30</f>
        <v>0</v>
      </c>
      <c r="P31" s="296">
        <f t="shared" si="102"/>
        <v>0</v>
      </c>
      <c r="Q31" s="297">
        <f t="shared" si="102"/>
        <v>0</v>
      </c>
      <c r="R31" s="293"/>
      <c r="S31" s="294"/>
      <c r="T31" s="290"/>
      <c r="U31" s="296">
        <f t="shared" ref="U31:W31" si="103">U30/R30</f>
        <v>0</v>
      </c>
      <c r="V31" s="296">
        <f t="shared" si="103"/>
        <v>0</v>
      </c>
      <c r="W31" s="297">
        <f t="shared" si="103"/>
        <v>0</v>
      </c>
      <c r="X31" s="9"/>
      <c r="AB31" s="51"/>
      <c r="AC31" s="51"/>
      <c r="AD31" s="51"/>
      <c r="AE31" s="277"/>
      <c r="AF31" s="277"/>
      <c r="AG31" s="277"/>
      <c r="AH31" s="266"/>
      <c r="AI31" s="266"/>
      <c r="AJ31" s="266"/>
    </row>
    <row r="32" spans="2:36" ht="21.6" customHeight="1" x14ac:dyDescent="0.2">
      <c r="B32" s="66"/>
      <c r="C32" s="67" t="s">
        <v>212</v>
      </c>
      <c r="D32" s="310">
        <f>[1]表13!E48</f>
        <v>30</v>
      </c>
      <c r="E32" s="327">
        <f>[1]表13!R48</f>
        <v>27</v>
      </c>
      <c r="F32" s="260">
        <f t="shared" ref="F32:K32" si="104">L32+R32</f>
        <v>22317</v>
      </c>
      <c r="G32" s="261">
        <f t="shared" si="104"/>
        <v>4578</v>
      </c>
      <c r="H32" s="261">
        <f t="shared" si="104"/>
        <v>26895</v>
      </c>
      <c r="I32" s="262">
        <f t="shared" si="104"/>
        <v>27</v>
      </c>
      <c r="J32" s="262">
        <f t="shared" si="104"/>
        <v>0</v>
      </c>
      <c r="K32" s="263">
        <f t="shared" si="104"/>
        <v>27</v>
      </c>
      <c r="L32" s="300">
        <f>[1]表2!I51</f>
        <v>14671</v>
      </c>
      <c r="M32" s="301">
        <f>[1]表2!O51</f>
        <v>1672</v>
      </c>
      <c r="N32" s="261">
        <f>L32+M32</f>
        <v>16343</v>
      </c>
      <c r="O32" s="262">
        <v>11</v>
      </c>
      <c r="P32" s="262">
        <v>0</v>
      </c>
      <c r="Q32" s="263">
        <f t="shared" ref="Q32" si="105">O32+P32</f>
        <v>11</v>
      </c>
      <c r="R32" s="300">
        <f>[1]表2!J51</f>
        <v>7646</v>
      </c>
      <c r="S32" s="301">
        <f>[1]表2!P51</f>
        <v>2906</v>
      </c>
      <c r="T32" s="261">
        <f>R32+S32</f>
        <v>10552</v>
      </c>
      <c r="U32" s="262">
        <v>16</v>
      </c>
      <c r="V32" s="262">
        <v>0</v>
      </c>
      <c r="W32" s="263">
        <f t="shared" ref="W32" si="106">U32+V32</f>
        <v>16</v>
      </c>
      <c r="X32" s="9"/>
      <c r="Y32" s="112">
        <f t="shared" ref="Y32:AD32" si="107">L32+R32</f>
        <v>22317</v>
      </c>
      <c r="Z32" s="112">
        <f t="shared" si="107"/>
        <v>4578</v>
      </c>
      <c r="AA32" s="112">
        <f t="shared" si="107"/>
        <v>26895</v>
      </c>
      <c r="AB32" s="112">
        <f t="shared" si="107"/>
        <v>27</v>
      </c>
      <c r="AC32" s="112">
        <f t="shared" si="107"/>
        <v>0</v>
      </c>
      <c r="AD32" s="112">
        <f t="shared" si="107"/>
        <v>27</v>
      </c>
      <c r="AE32" s="266">
        <f t="shared" ref="AE32:AJ32" si="108">Y32-F32</f>
        <v>0</v>
      </c>
      <c r="AF32" s="266">
        <f t="shared" si="108"/>
        <v>0</v>
      </c>
      <c r="AG32" s="266">
        <f t="shared" si="108"/>
        <v>0</v>
      </c>
      <c r="AH32" s="266">
        <f t="shared" si="108"/>
        <v>0</v>
      </c>
      <c r="AI32" s="266">
        <f t="shared" si="108"/>
        <v>0</v>
      </c>
      <c r="AJ32" s="266">
        <f t="shared" si="108"/>
        <v>0</v>
      </c>
    </row>
    <row r="33" spans="2:36" ht="21.6" customHeight="1" thickBot="1" x14ac:dyDescent="0.25">
      <c r="B33" s="66"/>
      <c r="C33" s="84"/>
      <c r="D33" s="302"/>
      <c r="E33" s="303"/>
      <c r="F33" s="269"/>
      <c r="G33" s="270"/>
      <c r="H33" s="270"/>
      <c r="I33" s="275">
        <f t="shared" ref="I33:K33" si="109">I32/F32</f>
        <v>1.2098400322624009E-3</v>
      </c>
      <c r="J33" s="275">
        <f t="shared" si="109"/>
        <v>0</v>
      </c>
      <c r="K33" s="276">
        <f t="shared" si="109"/>
        <v>1.003904071388734E-3</v>
      </c>
      <c r="L33" s="306"/>
      <c r="M33" s="307"/>
      <c r="N33" s="270"/>
      <c r="O33" s="275">
        <f t="shared" ref="O33:Q33" si="110">O32/L32</f>
        <v>7.497784745416127E-4</v>
      </c>
      <c r="P33" s="275">
        <f t="shared" si="110"/>
        <v>0</v>
      </c>
      <c r="Q33" s="276">
        <f t="shared" si="110"/>
        <v>6.7307103958881478E-4</v>
      </c>
      <c r="R33" s="306"/>
      <c r="S33" s="307"/>
      <c r="T33" s="270"/>
      <c r="U33" s="275">
        <f t="shared" ref="U33:W33" si="111">U32/R32</f>
        <v>2.09259743656814E-3</v>
      </c>
      <c r="V33" s="275">
        <f t="shared" si="111"/>
        <v>0</v>
      </c>
      <c r="W33" s="276">
        <f t="shared" si="111"/>
        <v>1.5163002274450341E-3</v>
      </c>
      <c r="X33" s="9"/>
      <c r="AB33" s="51"/>
      <c r="AC33" s="51"/>
      <c r="AD33" s="51"/>
      <c r="AE33" s="277"/>
      <c r="AF33" s="277"/>
      <c r="AG33" s="277"/>
      <c r="AH33" s="266"/>
      <c r="AI33" s="266"/>
      <c r="AJ33" s="266"/>
    </row>
    <row r="34" spans="2:36" ht="21.6" customHeight="1" thickTop="1" x14ac:dyDescent="0.2">
      <c r="B34" s="66"/>
      <c r="C34" s="91" t="s">
        <v>213</v>
      </c>
      <c r="D34" s="308">
        <f>D24+D26+D28+D30</f>
        <v>282</v>
      </c>
      <c r="E34" s="309">
        <f>E24+E26+E28+E30</f>
        <v>223</v>
      </c>
      <c r="F34" s="300">
        <f t="shared" ref="F34:W34" si="112">F24+F26+F28+F30</f>
        <v>8266</v>
      </c>
      <c r="G34" s="301">
        <f t="shared" si="112"/>
        <v>3269</v>
      </c>
      <c r="H34" s="301">
        <f t="shared" si="112"/>
        <v>11535</v>
      </c>
      <c r="I34" s="262">
        <f t="shared" si="112"/>
        <v>6</v>
      </c>
      <c r="J34" s="262">
        <f t="shared" si="112"/>
        <v>6</v>
      </c>
      <c r="K34" s="263">
        <f t="shared" si="112"/>
        <v>12</v>
      </c>
      <c r="L34" s="300">
        <f t="shared" si="112"/>
        <v>4840</v>
      </c>
      <c r="M34" s="301">
        <f t="shared" si="112"/>
        <v>1108</v>
      </c>
      <c r="N34" s="301">
        <f>L34+M34</f>
        <v>5948</v>
      </c>
      <c r="O34" s="262">
        <f t="shared" si="112"/>
        <v>3</v>
      </c>
      <c r="P34" s="262">
        <f t="shared" si="112"/>
        <v>3</v>
      </c>
      <c r="Q34" s="263">
        <f t="shared" si="112"/>
        <v>6</v>
      </c>
      <c r="R34" s="300">
        <f t="shared" si="112"/>
        <v>3426</v>
      </c>
      <c r="S34" s="301">
        <f t="shared" si="112"/>
        <v>2161</v>
      </c>
      <c r="T34" s="301">
        <f>R34+S34</f>
        <v>5587</v>
      </c>
      <c r="U34" s="262">
        <f t="shared" si="112"/>
        <v>3</v>
      </c>
      <c r="V34" s="262">
        <f t="shared" si="112"/>
        <v>3</v>
      </c>
      <c r="W34" s="263">
        <f t="shared" si="112"/>
        <v>6</v>
      </c>
      <c r="Y34" s="112">
        <f t="shared" ref="Y34:AD34" si="113">L34+R34</f>
        <v>8266</v>
      </c>
      <c r="Z34" s="112">
        <f t="shared" si="113"/>
        <v>3269</v>
      </c>
      <c r="AA34" s="112">
        <f t="shared" si="113"/>
        <v>11535</v>
      </c>
      <c r="AB34" s="112">
        <f t="shared" si="113"/>
        <v>6</v>
      </c>
      <c r="AC34" s="112">
        <f t="shared" si="113"/>
        <v>6</v>
      </c>
      <c r="AD34" s="112">
        <f t="shared" si="113"/>
        <v>12</v>
      </c>
      <c r="AE34" s="266">
        <f t="shared" ref="AE34:AJ34" si="114">Y34-F34</f>
        <v>0</v>
      </c>
      <c r="AF34" s="266">
        <f t="shared" si="114"/>
        <v>0</v>
      </c>
      <c r="AG34" s="266">
        <f t="shared" si="114"/>
        <v>0</v>
      </c>
      <c r="AH34" s="266">
        <f t="shared" si="114"/>
        <v>0</v>
      </c>
      <c r="AI34" s="266">
        <f t="shared" si="114"/>
        <v>0</v>
      </c>
      <c r="AJ34" s="266">
        <f t="shared" si="114"/>
        <v>0</v>
      </c>
    </row>
    <row r="35" spans="2:36" ht="21.6" customHeight="1" x14ac:dyDescent="0.2">
      <c r="B35" s="66"/>
      <c r="C35" s="95" t="s">
        <v>214</v>
      </c>
      <c r="D35" s="287"/>
      <c r="E35" s="288"/>
      <c r="F35" s="293"/>
      <c r="G35" s="294"/>
      <c r="H35" s="294"/>
      <c r="I35" s="296">
        <f>I34/F34</f>
        <v>7.2586498911202514E-4</v>
      </c>
      <c r="J35" s="296">
        <f>J34/G34</f>
        <v>1.8354236769654328E-3</v>
      </c>
      <c r="K35" s="297">
        <f>K34/H34</f>
        <v>1.0403120936280884E-3</v>
      </c>
      <c r="L35" s="293"/>
      <c r="M35" s="294"/>
      <c r="N35" s="294"/>
      <c r="O35" s="296">
        <f>O34/L34</f>
        <v>6.1983471074380169E-4</v>
      </c>
      <c r="P35" s="296">
        <f>P34/M34</f>
        <v>2.707581227436823E-3</v>
      </c>
      <c r="Q35" s="297">
        <f>Q34/N34</f>
        <v>1.0087424344317419E-3</v>
      </c>
      <c r="R35" s="293"/>
      <c r="S35" s="294"/>
      <c r="T35" s="294"/>
      <c r="U35" s="296">
        <f>U34/R34</f>
        <v>8.7565674255691769E-4</v>
      </c>
      <c r="V35" s="296">
        <f>V34/S34</f>
        <v>1.3882461823229986E-3</v>
      </c>
      <c r="W35" s="297">
        <f>W34/T34</f>
        <v>1.0739216037229282E-3</v>
      </c>
      <c r="AB35" s="51"/>
      <c r="AC35" s="51"/>
      <c r="AD35" s="51"/>
      <c r="AE35" s="277"/>
      <c r="AF35" s="277"/>
      <c r="AG35" s="277"/>
      <c r="AH35" s="266"/>
      <c r="AI35" s="266"/>
      <c r="AJ35" s="266"/>
    </row>
    <row r="36" spans="2:36" ht="21.6" customHeight="1" x14ac:dyDescent="0.2">
      <c r="B36" s="66"/>
      <c r="C36" s="91" t="s">
        <v>213</v>
      </c>
      <c r="D36" s="310">
        <f>D26+D28+D30+D32</f>
        <v>149</v>
      </c>
      <c r="E36" s="327">
        <f>E26+E28+E30+E32</f>
        <v>131</v>
      </c>
      <c r="F36" s="311">
        <f t="shared" ref="F36:W36" si="115">F26+F28+F30+F32</f>
        <v>28695</v>
      </c>
      <c r="G36" s="312">
        <f t="shared" si="115"/>
        <v>7092</v>
      </c>
      <c r="H36" s="312">
        <f t="shared" si="115"/>
        <v>35787</v>
      </c>
      <c r="I36" s="282">
        <f t="shared" si="115"/>
        <v>27</v>
      </c>
      <c r="J36" s="282">
        <f t="shared" si="115"/>
        <v>0</v>
      </c>
      <c r="K36" s="283">
        <f t="shared" si="115"/>
        <v>27</v>
      </c>
      <c r="L36" s="311">
        <f t="shared" si="115"/>
        <v>18258</v>
      </c>
      <c r="M36" s="312">
        <f t="shared" si="115"/>
        <v>2553</v>
      </c>
      <c r="N36" s="312">
        <f>L36+M36</f>
        <v>20811</v>
      </c>
      <c r="O36" s="282">
        <f t="shared" si="115"/>
        <v>11</v>
      </c>
      <c r="P36" s="282">
        <f t="shared" si="115"/>
        <v>0</v>
      </c>
      <c r="Q36" s="283">
        <f t="shared" si="115"/>
        <v>11</v>
      </c>
      <c r="R36" s="311">
        <f t="shared" si="115"/>
        <v>10437</v>
      </c>
      <c r="S36" s="312">
        <f t="shared" si="115"/>
        <v>4539</v>
      </c>
      <c r="T36" s="312">
        <f>R36+S36</f>
        <v>14976</v>
      </c>
      <c r="U36" s="282">
        <f t="shared" si="115"/>
        <v>16</v>
      </c>
      <c r="V36" s="282">
        <f t="shared" si="115"/>
        <v>0</v>
      </c>
      <c r="W36" s="283">
        <f t="shared" si="115"/>
        <v>16</v>
      </c>
      <c r="Y36" s="112">
        <f t="shared" ref="Y36:AD36" si="116">L36+R36</f>
        <v>28695</v>
      </c>
      <c r="Z36" s="112">
        <f t="shared" si="116"/>
        <v>7092</v>
      </c>
      <c r="AA36" s="112">
        <f t="shared" si="116"/>
        <v>35787</v>
      </c>
      <c r="AB36" s="112">
        <f t="shared" si="116"/>
        <v>27</v>
      </c>
      <c r="AC36" s="112">
        <f t="shared" si="116"/>
        <v>0</v>
      </c>
      <c r="AD36" s="112">
        <f t="shared" si="116"/>
        <v>27</v>
      </c>
      <c r="AE36" s="266">
        <f t="shared" ref="AE36:AJ36" si="117">Y36-F36</f>
        <v>0</v>
      </c>
      <c r="AF36" s="266">
        <f t="shared" si="117"/>
        <v>0</v>
      </c>
      <c r="AG36" s="266">
        <f t="shared" si="117"/>
        <v>0</v>
      </c>
      <c r="AH36" s="266">
        <f t="shared" si="117"/>
        <v>0</v>
      </c>
      <c r="AI36" s="266">
        <f t="shared" si="117"/>
        <v>0</v>
      </c>
      <c r="AJ36" s="266">
        <f t="shared" si="117"/>
        <v>0</v>
      </c>
    </row>
    <row r="37" spans="2:36" ht="21.6" customHeight="1" thickBot="1" x14ac:dyDescent="0.25">
      <c r="B37" s="100"/>
      <c r="C37" s="95" t="s">
        <v>215</v>
      </c>
      <c r="D37" s="287"/>
      <c r="E37" s="288"/>
      <c r="F37" s="313"/>
      <c r="G37" s="314"/>
      <c r="H37" s="314"/>
      <c r="I37" s="315">
        <f>I36/F36</f>
        <v>9.4093047569262936E-4</v>
      </c>
      <c r="J37" s="315">
        <f>J36/G36</f>
        <v>0</v>
      </c>
      <c r="K37" s="316">
        <f>K36/H36</f>
        <v>7.5446391147623436E-4</v>
      </c>
      <c r="L37" s="313"/>
      <c r="M37" s="314"/>
      <c r="N37" s="314"/>
      <c r="O37" s="315">
        <f>O36/L36</f>
        <v>6.0247562712235729E-4</v>
      </c>
      <c r="P37" s="315">
        <f>P36/M36</f>
        <v>0</v>
      </c>
      <c r="Q37" s="316">
        <f>Q36/N36</f>
        <v>5.2856662342030654E-4</v>
      </c>
      <c r="R37" s="313"/>
      <c r="S37" s="314"/>
      <c r="T37" s="314"/>
      <c r="U37" s="315">
        <f>U36/R36</f>
        <v>1.533007569224873E-3</v>
      </c>
      <c r="V37" s="315">
        <f>V36/S36</f>
        <v>0</v>
      </c>
      <c r="W37" s="316">
        <f>W36/T36</f>
        <v>1.0683760683760685E-3</v>
      </c>
      <c r="AB37" s="51"/>
      <c r="AC37" s="51"/>
      <c r="AD37" s="51"/>
      <c r="AH37" s="317"/>
      <c r="AI37" s="317"/>
      <c r="AJ37" s="317"/>
    </row>
    <row r="38" spans="2:36" x14ac:dyDescent="0.2">
      <c r="K38" s="9"/>
      <c r="Q38" s="9"/>
      <c r="R38" s="9"/>
      <c r="S38" s="9"/>
      <c r="T38" s="9"/>
      <c r="U38" s="9"/>
      <c r="V38" s="9"/>
      <c r="Y38" s="11"/>
      <c r="Z38" s="11"/>
      <c r="AA38" s="11"/>
      <c r="AB38" s="11"/>
      <c r="AC38" s="11"/>
      <c r="AD38" s="11"/>
      <c r="AE38" s="11"/>
    </row>
    <row r="39" spans="2:36" x14ac:dyDescent="0.2">
      <c r="B39" s="9" t="s">
        <v>284</v>
      </c>
      <c r="D39" s="9">
        <f>D22+D24+D26+D28+D30+D32</f>
        <v>404</v>
      </c>
      <c r="E39" s="9">
        <f t="shared" ref="E39:W39" si="118">E22+E24+E26+E28+E30+E32</f>
        <v>303</v>
      </c>
      <c r="F39" s="9">
        <f t="shared" si="118"/>
        <v>31031</v>
      </c>
      <c r="G39" s="9">
        <f t="shared" si="118"/>
        <v>8051</v>
      </c>
      <c r="H39" s="9">
        <f t="shared" si="118"/>
        <v>39082</v>
      </c>
      <c r="I39" s="9">
        <f t="shared" si="118"/>
        <v>33</v>
      </c>
      <c r="J39" s="9">
        <f t="shared" si="118"/>
        <v>6</v>
      </c>
      <c r="K39" s="9">
        <f t="shared" si="118"/>
        <v>39</v>
      </c>
      <c r="L39" s="9">
        <f t="shared" si="118"/>
        <v>19757</v>
      </c>
      <c r="M39" s="9">
        <f t="shared" si="118"/>
        <v>2841</v>
      </c>
      <c r="N39" s="9">
        <f t="shared" si="118"/>
        <v>22598</v>
      </c>
      <c r="O39" s="9">
        <f t="shared" si="118"/>
        <v>14</v>
      </c>
      <c r="P39" s="9">
        <f t="shared" si="118"/>
        <v>3</v>
      </c>
      <c r="Q39" s="9">
        <f t="shared" si="118"/>
        <v>17</v>
      </c>
      <c r="R39" s="9">
        <f t="shared" si="118"/>
        <v>11274</v>
      </c>
      <c r="S39" s="9">
        <f t="shared" si="118"/>
        <v>5210</v>
      </c>
      <c r="T39" s="9">
        <f t="shared" si="118"/>
        <v>16484</v>
      </c>
      <c r="U39" s="9">
        <f t="shared" si="118"/>
        <v>19</v>
      </c>
      <c r="V39" s="9">
        <f t="shared" si="118"/>
        <v>3</v>
      </c>
      <c r="W39" s="9">
        <f t="shared" si="118"/>
        <v>22</v>
      </c>
      <c r="Y39" s="11"/>
      <c r="Z39" s="11"/>
      <c r="AA39" s="11"/>
      <c r="AB39" s="11"/>
      <c r="AC39" s="11"/>
      <c r="AD39" s="11"/>
      <c r="AE39" s="11"/>
    </row>
    <row r="40" spans="2:36" x14ac:dyDescent="0.2">
      <c r="B40" t="s">
        <v>285</v>
      </c>
      <c r="I40" s="51">
        <f>I39/F39</f>
        <v>1.0634526763559022E-3</v>
      </c>
      <c r="J40" s="51">
        <f>J39/G39</f>
        <v>7.4524903738666009E-4</v>
      </c>
      <c r="K40" s="51">
        <f>K39/H39</f>
        <v>9.9790184739777894E-4</v>
      </c>
      <c r="L40" s="51"/>
      <c r="M40" s="51"/>
      <c r="N40" s="51"/>
      <c r="O40" s="51">
        <f>O39/L39</f>
        <v>7.0860960672166826E-4</v>
      </c>
      <c r="P40" s="51">
        <f>P39/M39</f>
        <v>1.0559662090813093E-3</v>
      </c>
      <c r="Q40" s="51">
        <f>Q39/N39</f>
        <v>7.5227896274006551E-4</v>
      </c>
      <c r="R40" s="51"/>
      <c r="S40" s="51"/>
      <c r="T40" s="51"/>
      <c r="U40" s="51">
        <f>U39/R39</f>
        <v>1.6852935958843356E-3</v>
      </c>
      <c r="V40" s="51">
        <f>V39/S39</f>
        <v>5.7581573896353167E-4</v>
      </c>
      <c r="W40" s="51">
        <f>W39/T39</f>
        <v>1.3346275175928173E-3</v>
      </c>
      <c r="Y40" s="11"/>
      <c r="Z40" s="11"/>
      <c r="AA40" s="11"/>
      <c r="AB40" s="11"/>
      <c r="AC40" s="11"/>
      <c r="AD40" s="11"/>
      <c r="AE40" s="11"/>
    </row>
    <row r="41" spans="2:36" x14ac:dyDescent="0.2">
      <c r="B41"/>
      <c r="Y41" s="11"/>
      <c r="Z41" s="11"/>
      <c r="AA41" s="11"/>
      <c r="AB41" s="11"/>
      <c r="AC41" s="11"/>
      <c r="AD41" s="11"/>
      <c r="AE41" s="11"/>
    </row>
    <row r="42" spans="2:36" x14ac:dyDescent="0.2">
      <c r="B42" t="s">
        <v>286</v>
      </c>
      <c r="D42" s="9">
        <f>D34+D32+D22</f>
        <v>404</v>
      </c>
      <c r="E42" s="9">
        <f t="shared" ref="E42:W42" si="119">E34+E32+E22</f>
        <v>303</v>
      </c>
      <c r="F42" s="9">
        <f t="shared" si="119"/>
        <v>31031</v>
      </c>
      <c r="G42" s="9">
        <f t="shared" si="119"/>
        <v>8051</v>
      </c>
      <c r="H42" s="9">
        <f t="shared" si="119"/>
        <v>39082</v>
      </c>
      <c r="I42" s="9">
        <f t="shared" si="119"/>
        <v>33</v>
      </c>
      <c r="J42" s="9">
        <f t="shared" si="119"/>
        <v>6</v>
      </c>
      <c r="K42" s="9">
        <f t="shared" si="119"/>
        <v>39</v>
      </c>
      <c r="L42" s="9">
        <f t="shared" si="119"/>
        <v>19757</v>
      </c>
      <c r="M42" s="9">
        <f t="shared" si="119"/>
        <v>2841</v>
      </c>
      <c r="N42" s="9">
        <f t="shared" si="119"/>
        <v>22598</v>
      </c>
      <c r="O42" s="9">
        <f t="shared" si="119"/>
        <v>14</v>
      </c>
      <c r="P42" s="9">
        <f t="shared" si="119"/>
        <v>3</v>
      </c>
      <c r="Q42" s="9">
        <f t="shared" si="119"/>
        <v>17</v>
      </c>
      <c r="R42" s="9">
        <f t="shared" si="119"/>
        <v>11274</v>
      </c>
      <c r="S42" s="9">
        <f t="shared" si="119"/>
        <v>5210</v>
      </c>
      <c r="T42" s="9">
        <f t="shared" si="119"/>
        <v>16484</v>
      </c>
      <c r="U42" s="9">
        <f t="shared" si="119"/>
        <v>19</v>
      </c>
      <c r="V42" s="9">
        <f t="shared" si="119"/>
        <v>3</v>
      </c>
      <c r="W42" s="9">
        <f t="shared" si="119"/>
        <v>22</v>
      </c>
      <c r="Y42" s="11"/>
      <c r="Z42" s="11"/>
      <c r="AA42" s="11"/>
      <c r="AB42" s="11"/>
      <c r="AC42" s="11"/>
      <c r="AD42" s="11"/>
      <c r="AE42" s="11"/>
    </row>
    <row r="43" spans="2:36" x14ac:dyDescent="0.2">
      <c r="B43"/>
      <c r="D43" s="9">
        <f>D36+D22+D24</f>
        <v>404</v>
      </c>
      <c r="E43" s="9">
        <f t="shared" ref="E43:W43" si="120">E36+E22+E24</f>
        <v>303</v>
      </c>
      <c r="F43" s="9">
        <f t="shared" si="120"/>
        <v>31031</v>
      </c>
      <c r="G43" s="9">
        <f t="shared" si="120"/>
        <v>8051</v>
      </c>
      <c r="H43" s="9">
        <f t="shared" si="120"/>
        <v>39082</v>
      </c>
      <c r="I43" s="9">
        <f t="shared" si="120"/>
        <v>33</v>
      </c>
      <c r="J43" s="9">
        <f t="shared" si="120"/>
        <v>6</v>
      </c>
      <c r="K43" s="9">
        <f t="shared" si="120"/>
        <v>39</v>
      </c>
      <c r="L43" s="9">
        <f t="shared" si="120"/>
        <v>19757</v>
      </c>
      <c r="M43" s="9">
        <f t="shared" si="120"/>
        <v>2841</v>
      </c>
      <c r="N43" s="9">
        <f t="shared" si="120"/>
        <v>22598</v>
      </c>
      <c r="O43" s="9">
        <f t="shared" si="120"/>
        <v>14</v>
      </c>
      <c r="P43" s="9">
        <f t="shared" si="120"/>
        <v>3</v>
      </c>
      <c r="Q43" s="9">
        <f t="shared" si="120"/>
        <v>17</v>
      </c>
      <c r="R43" s="9">
        <f t="shared" si="120"/>
        <v>11274</v>
      </c>
      <c r="S43" s="9">
        <f t="shared" si="120"/>
        <v>5210</v>
      </c>
      <c r="T43" s="9">
        <f t="shared" si="120"/>
        <v>16484</v>
      </c>
      <c r="U43" s="9">
        <f t="shared" si="120"/>
        <v>19</v>
      </c>
      <c r="V43" s="9">
        <f t="shared" si="120"/>
        <v>3</v>
      </c>
      <c r="W43" s="9">
        <f t="shared" si="120"/>
        <v>22</v>
      </c>
      <c r="Y43" s="11"/>
      <c r="Z43" s="11"/>
      <c r="AA43" s="11"/>
      <c r="AB43" s="11"/>
      <c r="AC43" s="11"/>
      <c r="AD43" s="11"/>
      <c r="AE43" s="11"/>
    </row>
    <row r="44" spans="2:36" x14ac:dyDescent="0.2">
      <c r="B44"/>
      <c r="Y44" s="11"/>
      <c r="Z44" s="11"/>
      <c r="AA44" s="11"/>
      <c r="AB44" s="11"/>
      <c r="AC44" s="11"/>
      <c r="AD44" s="11"/>
      <c r="AE44" s="11"/>
    </row>
    <row r="45" spans="2:36" x14ac:dyDescent="0.2">
      <c r="B45" s="328" t="s">
        <v>220</v>
      </c>
      <c r="D45" s="329">
        <f>D39-D8</f>
        <v>0</v>
      </c>
      <c r="E45" s="329">
        <f t="shared" ref="E45:W46" si="121">E39-E8</f>
        <v>0</v>
      </c>
      <c r="F45" s="329">
        <f t="shared" si="121"/>
        <v>0</v>
      </c>
      <c r="G45" s="329">
        <f t="shared" si="121"/>
        <v>0</v>
      </c>
      <c r="H45" s="329">
        <f t="shared" si="121"/>
        <v>0</v>
      </c>
      <c r="I45" s="329">
        <f t="shared" si="121"/>
        <v>0</v>
      </c>
      <c r="J45" s="329">
        <f t="shared" si="121"/>
        <v>0</v>
      </c>
      <c r="K45" s="329">
        <f t="shared" si="121"/>
        <v>0</v>
      </c>
      <c r="L45" s="329">
        <f t="shared" si="121"/>
        <v>0</v>
      </c>
      <c r="M45" s="329">
        <f t="shared" si="121"/>
        <v>0</v>
      </c>
      <c r="N45" s="329">
        <f t="shared" si="121"/>
        <v>0</v>
      </c>
      <c r="O45" s="329">
        <f t="shared" si="121"/>
        <v>0</v>
      </c>
      <c r="P45" s="329">
        <f t="shared" si="121"/>
        <v>0</v>
      </c>
      <c r="Q45" s="329">
        <f t="shared" si="121"/>
        <v>0</v>
      </c>
      <c r="R45" s="329">
        <f t="shared" si="121"/>
        <v>0</v>
      </c>
      <c r="S45" s="329">
        <f t="shared" si="121"/>
        <v>0</v>
      </c>
      <c r="T45" s="329">
        <f t="shared" si="121"/>
        <v>0</v>
      </c>
      <c r="U45" s="329">
        <f t="shared" si="121"/>
        <v>0</v>
      </c>
      <c r="V45" s="329">
        <f t="shared" si="121"/>
        <v>0</v>
      </c>
      <c r="W45" s="329">
        <f t="shared" si="121"/>
        <v>0</v>
      </c>
      <c r="Y45" s="11"/>
      <c r="Z45" s="11"/>
      <c r="AA45" s="11"/>
      <c r="AB45" s="11"/>
      <c r="AC45" s="11"/>
      <c r="AD45" s="11"/>
      <c r="AE45" s="11"/>
    </row>
    <row r="46" spans="2:36" x14ac:dyDescent="0.2">
      <c r="D46" s="329"/>
      <c r="E46" s="329"/>
      <c r="F46" s="329"/>
      <c r="G46" s="329"/>
      <c r="H46" s="329"/>
      <c r="I46" s="329">
        <f t="shared" si="121"/>
        <v>0</v>
      </c>
      <c r="J46" s="329">
        <f t="shared" si="121"/>
        <v>0</v>
      </c>
      <c r="K46" s="329">
        <f t="shared" si="121"/>
        <v>0</v>
      </c>
      <c r="L46" s="329"/>
      <c r="M46" s="329"/>
      <c r="N46" s="329"/>
      <c r="O46" s="329">
        <f t="shared" si="121"/>
        <v>0</v>
      </c>
      <c r="P46" s="329">
        <f t="shared" si="121"/>
        <v>0</v>
      </c>
      <c r="Q46" s="329">
        <f t="shared" si="121"/>
        <v>0</v>
      </c>
      <c r="R46" s="329"/>
      <c r="S46" s="329"/>
      <c r="T46" s="329"/>
      <c r="U46" s="329">
        <f t="shared" si="121"/>
        <v>0</v>
      </c>
      <c r="V46" s="329">
        <f t="shared" si="121"/>
        <v>0</v>
      </c>
      <c r="W46" s="329">
        <f t="shared" si="121"/>
        <v>0</v>
      </c>
      <c r="Y46" s="11"/>
      <c r="Z46" s="11"/>
      <c r="AA46" s="11"/>
      <c r="AB46" s="11"/>
      <c r="AC46" s="11"/>
      <c r="AD46" s="11"/>
      <c r="AE46" s="11"/>
    </row>
    <row r="47" spans="2:36" x14ac:dyDescent="0.2">
      <c r="D47" s="329"/>
      <c r="E47" s="329"/>
      <c r="F47" s="329"/>
      <c r="G47" s="329"/>
      <c r="H47" s="329"/>
      <c r="I47" s="329"/>
      <c r="J47" s="329"/>
      <c r="K47" s="329"/>
      <c r="L47" s="329"/>
      <c r="M47" s="329"/>
      <c r="N47" s="329"/>
      <c r="O47" s="329"/>
      <c r="P47" s="329"/>
      <c r="Q47" s="329"/>
      <c r="R47" s="329"/>
      <c r="S47" s="329"/>
      <c r="T47" s="329"/>
      <c r="U47" s="329"/>
      <c r="V47" s="329"/>
      <c r="W47" s="329"/>
      <c r="Y47" s="11"/>
      <c r="Z47" s="11"/>
      <c r="AA47" s="11"/>
      <c r="AB47" s="11"/>
      <c r="AC47" s="11"/>
      <c r="AD47" s="11"/>
      <c r="AE47" s="11"/>
    </row>
    <row r="48" spans="2:36" x14ac:dyDescent="0.2">
      <c r="D48" s="329">
        <f>D42-D39</f>
        <v>0</v>
      </c>
      <c r="E48" s="329">
        <f t="shared" ref="E48:W48" si="122">E42-E39</f>
        <v>0</v>
      </c>
      <c r="F48" s="329">
        <f t="shared" si="122"/>
        <v>0</v>
      </c>
      <c r="G48" s="329">
        <f t="shared" si="122"/>
        <v>0</v>
      </c>
      <c r="H48" s="329">
        <f t="shared" si="122"/>
        <v>0</v>
      </c>
      <c r="I48" s="329">
        <f t="shared" si="122"/>
        <v>0</v>
      </c>
      <c r="J48" s="329">
        <f t="shared" si="122"/>
        <v>0</v>
      </c>
      <c r="K48" s="329">
        <f t="shared" si="122"/>
        <v>0</v>
      </c>
      <c r="L48" s="329">
        <f t="shared" si="122"/>
        <v>0</v>
      </c>
      <c r="M48" s="329">
        <f t="shared" si="122"/>
        <v>0</v>
      </c>
      <c r="N48" s="329">
        <f t="shared" si="122"/>
        <v>0</v>
      </c>
      <c r="O48" s="329">
        <f t="shared" si="122"/>
        <v>0</v>
      </c>
      <c r="P48" s="329">
        <f t="shared" si="122"/>
        <v>0</v>
      </c>
      <c r="Q48" s="329">
        <f t="shared" si="122"/>
        <v>0</v>
      </c>
      <c r="R48" s="329">
        <f t="shared" si="122"/>
        <v>0</v>
      </c>
      <c r="S48" s="329">
        <f t="shared" si="122"/>
        <v>0</v>
      </c>
      <c r="T48" s="329">
        <f t="shared" si="122"/>
        <v>0</v>
      </c>
      <c r="U48" s="329">
        <f t="shared" si="122"/>
        <v>0</v>
      </c>
      <c r="V48" s="329">
        <f t="shared" si="122"/>
        <v>0</v>
      </c>
      <c r="W48" s="329">
        <f t="shared" si="122"/>
        <v>0</v>
      </c>
      <c r="Y48" s="11"/>
      <c r="Z48" s="11"/>
      <c r="AA48" s="11"/>
      <c r="AB48" s="11"/>
      <c r="AC48" s="11"/>
      <c r="AD48" s="11"/>
      <c r="AE48" s="11"/>
    </row>
    <row r="49" spans="3:31" x14ac:dyDescent="0.2">
      <c r="D49" s="329">
        <f>D43-D39</f>
        <v>0</v>
      </c>
      <c r="E49" s="329">
        <f t="shared" ref="E49:W49" si="123">E43-E39</f>
        <v>0</v>
      </c>
      <c r="F49" s="329">
        <f t="shared" si="123"/>
        <v>0</v>
      </c>
      <c r="G49" s="329">
        <f t="shared" si="123"/>
        <v>0</v>
      </c>
      <c r="H49" s="329">
        <f t="shared" si="123"/>
        <v>0</v>
      </c>
      <c r="I49" s="329">
        <f t="shared" si="123"/>
        <v>0</v>
      </c>
      <c r="J49" s="329">
        <f t="shared" si="123"/>
        <v>0</v>
      </c>
      <c r="K49" s="329">
        <f t="shared" si="123"/>
        <v>0</v>
      </c>
      <c r="L49" s="329">
        <f t="shared" si="123"/>
        <v>0</v>
      </c>
      <c r="M49" s="329">
        <f t="shared" si="123"/>
        <v>0</v>
      </c>
      <c r="N49" s="329">
        <f t="shared" si="123"/>
        <v>0</v>
      </c>
      <c r="O49" s="329">
        <f t="shared" si="123"/>
        <v>0</v>
      </c>
      <c r="P49" s="329">
        <f t="shared" si="123"/>
        <v>0</v>
      </c>
      <c r="Q49" s="329">
        <f t="shared" si="123"/>
        <v>0</v>
      </c>
      <c r="R49" s="329">
        <f t="shared" si="123"/>
        <v>0</v>
      </c>
      <c r="S49" s="329">
        <f t="shared" si="123"/>
        <v>0</v>
      </c>
      <c r="T49" s="329">
        <f t="shared" si="123"/>
        <v>0</v>
      </c>
      <c r="U49" s="329">
        <f t="shared" si="123"/>
        <v>0</v>
      </c>
      <c r="V49" s="329">
        <f t="shared" si="123"/>
        <v>0</v>
      </c>
      <c r="W49" s="329">
        <f t="shared" si="123"/>
        <v>0</v>
      </c>
      <c r="Y49" s="11"/>
      <c r="Z49" s="11"/>
      <c r="AA49" s="11"/>
      <c r="AB49" s="11"/>
      <c r="AC49" s="11"/>
      <c r="AD49" s="11"/>
      <c r="AE49" s="11"/>
    </row>
    <row r="50" spans="3:31" x14ac:dyDescent="0.2">
      <c r="Y50" s="11"/>
      <c r="Z50" s="11"/>
      <c r="AA50" s="11"/>
      <c r="AB50" s="11"/>
      <c r="AC50" s="11"/>
      <c r="AD50" s="11"/>
      <c r="AE50" s="11"/>
    </row>
    <row r="51" spans="3:31" x14ac:dyDescent="0.2">
      <c r="Y51" s="11"/>
      <c r="Z51" s="11"/>
      <c r="AA51" s="11"/>
      <c r="AB51" s="11"/>
      <c r="AC51" s="11"/>
      <c r="AD51" s="11"/>
      <c r="AE51" s="11"/>
    </row>
    <row r="52" spans="3:31" x14ac:dyDescent="0.2">
      <c r="Y52" s="11"/>
      <c r="Z52" s="11"/>
      <c r="AA52" s="11"/>
      <c r="AB52" s="11"/>
      <c r="AC52" s="11"/>
      <c r="AD52" s="11"/>
      <c r="AE52" s="11"/>
    </row>
    <row r="53" spans="3:31" x14ac:dyDescent="0.2">
      <c r="Y53" s="11"/>
      <c r="Z53" s="11"/>
      <c r="AA53" s="11"/>
      <c r="AB53" s="11"/>
      <c r="AC53" s="11"/>
      <c r="AD53" s="11"/>
      <c r="AE53" s="11"/>
    </row>
    <row r="54" spans="3:31" x14ac:dyDescent="0.2">
      <c r="Y54" s="11"/>
      <c r="Z54" s="11"/>
      <c r="AA54" s="11"/>
      <c r="AB54" s="11"/>
      <c r="AC54" s="11"/>
      <c r="AD54" s="11"/>
      <c r="AE54" s="11"/>
    </row>
    <row r="55" spans="3:31" x14ac:dyDescent="0.2">
      <c r="Y55" s="11"/>
      <c r="Z55" s="11"/>
      <c r="AA55" s="11"/>
      <c r="AB55" s="11"/>
      <c r="AC55" s="11"/>
      <c r="AD55" s="11"/>
      <c r="AE55" s="11"/>
    </row>
    <row r="56" spans="3:31" x14ac:dyDescent="0.2">
      <c r="Y56" s="11"/>
      <c r="Z56" s="11"/>
      <c r="AA56" s="11"/>
      <c r="AB56" s="11"/>
      <c r="AC56" s="11"/>
      <c r="AD56" s="11"/>
      <c r="AE56" s="11"/>
    </row>
    <row r="57" spans="3:31" x14ac:dyDescent="0.2">
      <c r="Y57" s="11"/>
      <c r="Z57" s="11"/>
      <c r="AA57" s="11"/>
      <c r="AB57" s="11"/>
      <c r="AC57" s="11"/>
      <c r="AD57" s="11"/>
      <c r="AE57" s="11"/>
    </row>
    <row r="58" spans="3:31" x14ac:dyDescent="0.2">
      <c r="Y58" s="11"/>
      <c r="Z58" s="11"/>
      <c r="AA58" s="11"/>
      <c r="AB58" s="11"/>
      <c r="AC58" s="11"/>
      <c r="AD58" s="11"/>
      <c r="AE58" s="11"/>
    </row>
    <row r="59" spans="3:31" x14ac:dyDescent="0.2">
      <c r="Y59" s="11"/>
      <c r="Z59" s="11"/>
      <c r="AA59" s="11"/>
      <c r="AB59" s="11"/>
      <c r="AC59" s="11"/>
      <c r="AD59" s="11"/>
      <c r="AE59" s="11"/>
    </row>
    <row r="60" spans="3:31" x14ac:dyDescent="0.2">
      <c r="Y60" s="11"/>
      <c r="Z60" s="11"/>
      <c r="AA60" s="11"/>
      <c r="AB60" s="11"/>
      <c r="AC60" s="11"/>
      <c r="AD60" s="11"/>
      <c r="AE60" s="11"/>
    </row>
    <row r="61" spans="3:31" x14ac:dyDescent="0.2">
      <c r="Y61" s="11"/>
      <c r="Z61" s="11"/>
      <c r="AA61" s="11"/>
      <c r="AB61" s="11"/>
      <c r="AC61" s="11"/>
      <c r="AD61" s="11"/>
      <c r="AE61" s="11"/>
    </row>
    <row r="62" spans="3:31" x14ac:dyDescent="0.2">
      <c r="Y62" s="11"/>
      <c r="Z62" s="11"/>
      <c r="AA62" s="11"/>
      <c r="AB62" s="11"/>
      <c r="AC62" s="11"/>
      <c r="AD62" s="11"/>
      <c r="AE62" s="11"/>
    </row>
    <row r="63" spans="3:31" x14ac:dyDescent="0.2">
      <c r="Y63" s="11"/>
      <c r="Z63" s="11"/>
      <c r="AA63" s="11"/>
      <c r="AB63" s="11"/>
      <c r="AC63" s="11"/>
      <c r="AD63" s="11"/>
      <c r="AE63" s="11"/>
    </row>
    <row r="64" spans="3:31" x14ac:dyDescent="0.2">
      <c r="C64" s="323"/>
      <c r="H64" s="323"/>
      <c r="N64" s="323"/>
      <c r="W64" s="11"/>
      <c r="X64" s="9"/>
      <c r="Y64" s="11"/>
      <c r="Z64" s="11"/>
      <c r="AA64" s="11"/>
      <c r="AB64" s="11"/>
      <c r="AC64" s="11"/>
      <c r="AD64" s="11"/>
      <c r="AE64" s="11"/>
    </row>
    <row r="65" spans="9:31" x14ac:dyDescent="0.2">
      <c r="I65" s="9" t="e">
        <f>SUM(#REF!)</f>
        <v>#REF!</v>
      </c>
      <c r="J65" s="9" t="e">
        <f>SUM(#REF!)</f>
        <v>#REF!</v>
      </c>
      <c r="K65" s="9" t="e">
        <f>SUM(#REF!)</f>
        <v>#REF!</v>
      </c>
      <c r="O65" s="9" t="e">
        <f>SUM(#REF!)</f>
        <v>#REF!</v>
      </c>
      <c r="P65" s="9" t="e">
        <f>SUM(#REF!)</f>
        <v>#REF!</v>
      </c>
      <c r="Q65" s="9" t="e">
        <f>SUM(#REF!)</f>
        <v>#REF!</v>
      </c>
      <c r="R65" s="9"/>
      <c r="S65" s="9"/>
      <c r="T65" s="9"/>
      <c r="U65" s="9" t="e">
        <f>SUM(#REF!)</f>
        <v>#REF!</v>
      </c>
      <c r="V65" s="9"/>
      <c r="X65" s="9"/>
      <c r="Y65" s="11"/>
      <c r="Z65" s="11"/>
      <c r="AA65" s="11"/>
      <c r="AB65" s="11"/>
      <c r="AC65" s="11"/>
      <c r="AD65" s="11"/>
      <c r="AE65" s="11"/>
    </row>
  </sheetData>
  <mergeCells count="192">
    <mergeCell ref="L36:L37"/>
    <mergeCell ref="M36:M37"/>
    <mergeCell ref="N36:N37"/>
    <mergeCell ref="R36:R37"/>
    <mergeCell ref="S36:S37"/>
    <mergeCell ref="T36:T37"/>
    <mergeCell ref="M34:M35"/>
    <mergeCell ref="N34:N35"/>
    <mergeCell ref="R34:R35"/>
    <mergeCell ref="S34:S35"/>
    <mergeCell ref="T34:T35"/>
    <mergeCell ref="D36:D37"/>
    <mergeCell ref="E36:E37"/>
    <mergeCell ref="F36:F37"/>
    <mergeCell ref="G36:G37"/>
    <mergeCell ref="H36:H37"/>
    <mergeCell ref="D34:D35"/>
    <mergeCell ref="E34:E35"/>
    <mergeCell ref="F34:F35"/>
    <mergeCell ref="G34:G35"/>
    <mergeCell ref="H34:H35"/>
    <mergeCell ref="L34:L35"/>
    <mergeCell ref="L32:L33"/>
    <mergeCell ref="M32:M33"/>
    <mergeCell ref="N32:N33"/>
    <mergeCell ref="R32:R33"/>
    <mergeCell ref="S32:S33"/>
    <mergeCell ref="T32:T33"/>
    <mergeCell ref="C32:C33"/>
    <mergeCell ref="D32:D33"/>
    <mergeCell ref="E32:E33"/>
    <mergeCell ref="F32:F33"/>
    <mergeCell ref="G32:G33"/>
    <mergeCell ref="H32:H33"/>
    <mergeCell ref="L30:L31"/>
    <mergeCell ref="M30:M31"/>
    <mergeCell ref="N30:N31"/>
    <mergeCell ref="R30:R31"/>
    <mergeCell ref="S30:S31"/>
    <mergeCell ref="T30:T31"/>
    <mergeCell ref="C30:C31"/>
    <mergeCell ref="D30:D31"/>
    <mergeCell ref="E30:E31"/>
    <mergeCell ref="F30:F31"/>
    <mergeCell ref="G30:G31"/>
    <mergeCell ref="H30:H31"/>
    <mergeCell ref="L28:L29"/>
    <mergeCell ref="M28:M29"/>
    <mergeCell ref="N28:N29"/>
    <mergeCell ref="R28:R29"/>
    <mergeCell ref="S28:S29"/>
    <mergeCell ref="T28:T29"/>
    <mergeCell ref="C28:C29"/>
    <mergeCell ref="D28:D29"/>
    <mergeCell ref="E28:E29"/>
    <mergeCell ref="F28:F29"/>
    <mergeCell ref="G28:G29"/>
    <mergeCell ref="H28:H29"/>
    <mergeCell ref="L26:L27"/>
    <mergeCell ref="M26:M27"/>
    <mergeCell ref="N26:N27"/>
    <mergeCell ref="R26:R27"/>
    <mergeCell ref="S26:S27"/>
    <mergeCell ref="T26:T27"/>
    <mergeCell ref="N24:N25"/>
    <mergeCell ref="R24:R25"/>
    <mergeCell ref="S24:S25"/>
    <mergeCell ref="T24:T25"/>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M20:M21"/>
    <mergeCell ref="N20:N21"/>
    <mergeCell ref="R20:R21"/>
    <mergeCell ref="S20:S21"/>
    <mergeCell ref="T20:T21"/>
    <mergeCell ref="B22:B37"/>
    <mergeCell ref="C22:C23"/>
    <mergeCell ref="D22:D23"/>
    <mergeCell ref="E22:E23"/>
    <mergeCell ref="F22:F23"/>
    <mergeCell ref="R18:R19"/>
    <mergeCell ref="S18:S19"/>
    <mergeCell ref="T18:T19"/>
    <mergeCell ref="C20:C21"/>
    <mergeCell ref="D20:D21"/>
    <mergeCell ref="E20:E21"/>
    <mergeCell ref="F20:F21"/>
    <mergeCell ref="G20:G21"/>
    <mergeCell ref="H20:H21"/>
    <mergeCell ref="L20:L21"/>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M14:M15"/>
    <mergeCell ref="N14:N15"/>
    <mergeCell ref="R14:R15"/>
    <mergeCell ref="S14:S15"/>
    <mergeCell ref="T14:T15"/>
    <mergeCell ref="C16:C17"/>
    <mergeCell ref="D16:D17"/>
    <mergeCell ref="E16:E17"/>
    <mergeCell ref="F16:F17"/>
    <mergeCell ref="G16:G17"/>
    <mergeCell ref="R12:R13"/>
    <mergeCell ref="S12:S13"/>
    <mergeCell ref="T12:T13"/>
    <mergeCell ref="C14:C15"/>
    <mergeCell ref="D14:D15"/>
    <mergeCell ref="E14:E15"/>
    <mergeCell ref="F14:F15"/>
    <mergeCell ref="G14:G15"/>
    <mergeCell ref="H14:H15"/>
    <mergeCell ref="L14:L15"/>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N8:N9"/>
    <mergeCell ref="R8:R9"/>
    <mergeCell ref="S8:S9"/>
    <mergeCell ref="T8:T9"/>
    <mergeCell ref="B10:B21"/>
    <mergeCell ref="C10:C11"/>
    <mergeCell ref="D10:D11"/>
    <mergeCell ref="E10:E11"/>
    <mergeCell ref="F10:F11"/>
    <mergeCell ref="G10:G11"/>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s>
  <phoneticPr fontId="3"/>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FF8CE-4FC4-4966-B6E9-9368821A6AC9}">
  <sheetPr>
    <tabColor rgb="FF00B0F0"/>
  </sheetPr>
  <dimension ref="B2:S94"/>
  <sheetViews>
    <sheetView view="pageBreakPreview" topLeftCell="A5" zoomScaleNormal="75" zoomScaleSheetLayoutView="100" workbookViewId="0"/>
  </sheetViews>
  <sheetFormatPr defaultColWidth="9" defaultRowHeight="13.2" x14ac:dyDescent="0.2"/>
  <cols>
    <col min="1" max="1" width="4.6640625" style="9" customWidth="1"/>
    <col min="2" max="2" width="4.6640625" style="11" customWidth="1"/>
    <col min="3" max="3" width="16.6640625" style="9" customWidth="1"/>
    <col min="4" max="4" width="9.33203125" style="9" customWidth="1"/>
    <col min="5" max="11" width="9" style="9"/>
    <col min="12" max="12" width="8.88671875" style="9" customWidth="1"/>
    <col min="13" max="14" width="9" style="9"/>
    <col min="15" max="16" width="9.6640625" style="9" customWidth="1"/>
    <col min="17" max="17" width="8.6640625" style="9" customWidth="1"/>
    <col min="18" max="16384" width="9" style="9"/>
  </cols>
  <sheetData>
    <row r="2" spans="2:19" x14ac:dyDescent="0.2">
      <c r="B2" s="9" t="s">
        <v>299</v>
      </c>
    </row>
    <row r="3" spans="2:19" x14ac:dyDescent="0.2">
      <c r="B3" s="9"/>
    </row>
    <row r="4" spans="2:19" x14ac:dyDescent="0.2">
      <c r="B4" s="9"/>
      <c r="K4" s="333" t="s">
        <v>178</v>
      </c>
    </row>
    <row r="5" spans="2:19" ht="13.5" customHeight="1" x14ac:dyDescent="0.2">
      <c r="B5" s="9"/>
      <c r="K5" s="333" t="s">
        <v>179</v>
      </c>
    </row>
    <row r="6" spans="2:19" ht="15.75" customHeight="1" x14ac:dyDescent="0.2">
      <c r="B6" s="9"/>
      <c r="K6" s="333" t="s">
        <v>300</v>
      </c>
    </row>
    <row r="7" spans="2:19" ht="15.75" customHeight="1" x14ac:dyDescent="0.2">
      <c r="B7" s="9"/>
      <c r="K7" s="333"/>
    </row>
    <row r="8" spans="2:19" ht="21.75" customHeight="1" thickBot="1" x14ac:dyDescent="0.25">
      <c r="B8" s="9"/>
      <c r="O8" s="12"/>
      <c r="P8" s="12" t="s">
        <v>182</v>
      </c>
    </row>
    <row r="9" spans="2:19" ht="15.75" customHeight="1" x14ac:dyDescent="0.2">
      <c r="B9" s="13"/>
      <c r="C9" s="13"/>
      <c r="D9" s="121" t="s">
        <v>183</v>
      </c>
      <c r="E9" s="334" t="s">
        <v>301</v>
      </c>
      <c r="F9" s="16"/>
      <c r="G9" s="16"/>
      <c r="H9" s="16"/>
      <c r="I9" s="16"/>
      <c r="J9" s="16"/>
      <c r="K9" s="16"/>
      <c r="L9" s="17"/>
      <c r="M9" s="17"/>
      <c r="N9" s="17"/>
      <c r="O9" s="335" t="s">
        <v>302</v>
      </c>
      <c r="P9" s="335" t="s">
        <v>233</v>
      </c>
    </row>
    <row r="10" spans="2:19" ht="15.75" customHeight="1" x14ac:dyDescent="0.2">
      <c r="B10" s="13"/>
      <c r="C10" s="13"/>
      <c r="D10" s="126"/>
      <c r="E10" s="336"/>
      <c r="F10" s="22" t="s">
        <v>303</v>
      </c>
      <c r="G10" s="22" t="s">
        <v>304</v>
      </c>
      <c r="H10" s="22" t="s">
        <v>305</v>
      </c>
      <c r="I10" s="22" t="s">
        <v>306</v>
      </c>
      <c r="J10" s="22" t="s">
        <v>307</v>
      </c>
      <c r="K10" s="22" t="s">
        <v>308</v>
      </c>
      <c r="L10" s="22" t="s">
        <v>309</v>
      </c>
      <c r="M10" s="23" t="s">
        <v>310</v>
      </c>
      <c r="N10" s="23" t="s">
        <v>311</v>
      </c>
      <c r="O10" s="337"/>
      <c r="P10" s="337"/>
    </row>
    <row r="11" spans="2:19" ht="15.75" customHeight="1" x14ac:dyDescent="0.2">
      <c r="B11" s="13"/>
      <c r="C11" s="13"/>
      <c r="D11" s="126"/>
      <c r="E11" s="336"/>
      <c r="F11" s="26"/>
      <c r="G11" s="26"/>
      <c r="H11" s="26"/>
      <c r="I11" s="26"/>
      <c r="J11" s="26"/>
      <c r="K11" s="26"/>
      <c r="L11" s="26"/>
      <c r="M11" s="27"/>
      <c r="N11" s="27"/>
      <c r="O11" s="337"/>
      <c r="P11" s="337"/>
    </row>
    <row r="12" spans="2:19" ht="65.25" customHeight="1" x14ac:dyDescent="0.2">
      <c r="B12" s="13"/>
      <c r="C12" s="13"/>
      <c r="D12" s="134"/>
      <c r="E12" s="338"/>
      <c r="F12" s="31"/>
      <c r="G12" s="31"/>
      <c r="H12" s="31"/>
      <c r="I12" s="31"/>
      <c r="J12" s="31"/>
      <c r="K12" s="31"/>
      <c r="L12" s="31"/>
      <c r="M12" s="32"/>
      <c r="N12" s="32"/>
      <c r="O12" s="339"/>
      <c r="P12" s="339"/>
      <c r="R12" s="9" t="s">
        <v>196</v>
      </c>
      <c r="S12" s="35" t="s">
        <v>197</v>
      </c>
    </row>
    <row r="13" spans="2:19" s="341" customFormat="1" ht="15.75" customHeight="1" x14ac:dyDescent="0.2">
      <c r="B13" s="36" t="s">
        <v>198</v>
      </c>
      <c r="C13" s="37"/>
      <c r="D13" s="38">
        <f>D16+D19+D22+D25+D28+D31</f>
        <v>427</v>
      </c>
      <c r="E13" s="39">
        <f>E16+E19+E22+E25+E28+E31</f>
        <v>165</v>
      </c>
      <c r="F13" s="40">
        <f t="shared" ref="F13:M13" si="0">F16+F19+F22+F25+F28+F31</f>
        <v>30</v>
      </c>
      <c r="G13" s="40">
        <f t="shared" si="0"/>
        <v>66</v>
      </c>
      <c r="H13" s="40">
        <f t="shared" si="0"/>
        <v>46</v>
      </c>
      <c r="I13" s="40">
        <f t="shared" si="0"/>
        <v>13</v>
      </c>
      <c r="J13" s="40">
        <f t="shared" si="0"/>
        <v>17</v>
      </c>
      <c r="K13" s="40">
        <f t="shared" si="0"/>
        <v>22</v>
      </c>
      <c r="L13" s="40">
        <f t="shared" si="0"/>
        <v>45</v>
      </c>
      <c r="M13" s="40">
        <f t="shared" si="0"/>
        <v>3</v>
      </c>
      <c r="N13" s="340">
        <f>N16+N19+N22+N25+N28+N31</f>
        <v>19</v>
      </c>
      <c r="O13" s="42">
        <f>O16+O19+O22+O25+O28+O31</f>
        <v>212</v>
      </c>
      <c r="P13" s="42">
        <f>P16+P19+P22+P25+P28+P31</f>
        <v>50</v>
      </c>
      <c r="R13" s="9">
        <f>E13+O13+P13</f>
        <v>427</v>
      </c>
      <c r="S13" s="329">
        <f>R13-D13</f>
        <v>0</v>
      </c>
    </row>
    <row r="14" spans="2:19" s="341" customFormat="1" ht="15.75" customHeight="1" x14ac:dyDescent="0.2">
      <c r="B14" s="44"/>
      <c r="C14" s="45"/>
      <c r="D14" s="46"/>
      <c r="E14" s="342">
        <f>E13/D13</f>
        <v>0.38641686182669788</v>
      </c>
      <c r="F14" s="343">
        <f>F13/D13</f>
        <v>7.0257611241217793E-2</v>
      </c>
      <c r="G14" s="343">
        <f>G13/D13</f>
        <v>0.15456674473067916</v>
      </c>
      <c r="H14" s="343">
        <f>H13/D13</f>
        <v>0.10772833723653395</v>
      </c>
      <c r="I14" s="343">
        <f>I13/D13</f>
        <v>3.0444964871194378E-2</v>
      </c>
      <c r="J14" s="343">
        <f>J13/D13</f>
        <v>3.9812646370023422E-2</v>
      </c>
      <c r="K14" s="343">
        <f>K13/D13</f>
        <v>5.1522248243559721E-2</v>
      </c>
      <c r="L14" s="343">
        <f>L13/D13</f>
        <v>0.1053864168618267</v>
      </c>
      <c r="M14" s="343">
        <f>M13/D13</f>
        <v>7.0257611241217799E-3</v>
      </c>
      <c r="N14" s="344">
        <f>N13/D13</f>
        <v>4.449648711943794E-2</v>
      </c>
      <c r="O14" s="345">
        <f>O13/D13</f>
        <v>0.49648711943793911</v>
      </c>
      <c r="P14" s="345">
        <f>P13/D13</f>
        <v>0.117096018735363</v>
      </c>
      <c r="Q14" s="9"/>
      <c r="R14" s="51">
        <f>E14+O14+P14</f>
        <v>1</v>
      </c>
      <c r="S14" s="329">
        <f>1-R14</f>
        <v>0</v>
      </c>
    </row>
    <row r="15" spans="2:19" s="341" customFormat="1" ht="15.75" customHeight="1" thickBot="1" x14ac:dyDescent="0.25">
      <c r="B15" s="52"/>
      <c r="C15" s="53"/>
      <c r="D15" s="54"/>
      <c r="E15" s="346"/>
      <c r="F15" s="347">
        <f>F13/E13</f>
        <v>0.18181818181818182</v>
      </c>
      <c r="G15" s="347">
        <f>G13/E13</f>
        <v>0.4</v>
      </c>
      <c r="H15" s="347">
        <f>H13/E13</f>
        <v>0.27878787878787881</v>
      </c>
      <c r="I15" s="347">
        <f>I13/E13</f>
        <v>7.8787878787878782E-2</v>
      </c>
      <c r="J15" s="347">
        <f>J13/E13</f>
        <v>0.10303030303030303</v>
      </c>
      <c r="K15" s="347">
        <f>K13/E13</f>
        <v>0.13333333333333333</v>
      </c>
      <c r="L15" s="347">
        <f>L13/E13</f>
        <v>0.27272727272727271</v>
      </c>
      <c r="M15" s="347">
        <f>M13/E13</f>
        <v>1.8181818181818181E-2</v>
      </c>
      <c r="N15" s="348">
        <f>N13/E13</f>
        <v>0.11515151515151516</v>
      </c>
      <c r="O15" s="349"/>
      <c r="P15" s="349"/>
      <c r="Q15" s="9"/>
    </row>
    <row r="16" spans="2:19" s="341" customFormat="1" ht="15.75" customHeight="1" thickTop="1" x14ac:dyDescent="0.2">
      <c r="B16" s="59" t="s">
        <v>199</v>
      </c>
      <c r="C16" s="60" t="s">
        <v>200</v>
      </c>
      <c r="D16" s="61">
        <f>[1]表1!D14</f>
        <v>49</v>
      </c>
      <c r="E16" s="350">
        <f>D16-O16-P16</f>
        <v>17</v>
      </c>
      <c r="F16" s="63">
        <v>5</v>
      </c>
      <c r="G16" s="63">
        <v>5</v>
      </c>
      <c r="H16" s="63">
        <v>3</v>
      </c>
      <c r="I16" s="63">
        <v>4</v>
      </c>
      <c r="J16" s="63">
        <v>1</v>
      </c>
      <c r="K16" s="63">
        <v>3</v>
      </c>
      <c r="L16" s="63">
        <v>4</v>
      </c>
      <c r="M16" s="63">
        <v>1</v>
      </c>
      <c r="N16" s="351">
        <v>1</v>
      </c>
      <c r="O16" s="65">
        <v>26</v>
      </c>
      <c r="P16" s="65">
        <v>6</v>
      </c>
      <c r="R16" s="9">
        <f t="shared" ref="R16:R17" si="1">E16+O16+P16</f>
        <v>49</v>
      </c>
      <c r="S16" s="329">
        <f t="shared" ref="S16" si="2">R16-D16</f>
        <v>0</v>
      </c>
    </row>
    <row r="17" spans="2:19" s="341" customFormat="1" ht="15.75" customHeight="1" x14ac:dyDescent="0.2">
      <c r="B17" s="66"/>
      <c r="C17" s="67"/>
      <c r="D17" s="68"/>
      <c r="E17" s="342">
        <f>E16/D16</f>
        <v>0.34693877551020408</v>
      </c>
      <c r="F17" s="48">
        <f>F16/D16</f>
        <v>0.10204081632653061</v>
      </c>
      <c r="G17" s="48">
        <f>G16/D16</f>
        <v>0.10204081632653061</v>
      </c>
      <c r="H17" s="48">
        <f>H16/D16</f>
        <v>6.1224489795918366E-2</v>
      </c>
      <c r="I17" s="48">
        <f>I16/D16</f>
        <v>8.1632653061224483E-2</v>
      </c>
      <c r="J17" s="48">
        <f>J16/D16</f>
        <v>2.0408163265306121E-2</v>
      </c>
      <c r="K17" s="48">
        <f>K16/D16</f>
        <v>6.1224489795918366E-2</v>
      </c>
      <c r="L17" s="48">
        <f>L16/D16</f>
        <v>8.1632653061224483E-2</v>
      </c>
      <c r="M17" s="48">
        <f>M16/D16</f>
        <v>2.0408163265306121E-2</v>
      </c>
      <c r="N17" s="352">
        <f>N16/D16</f>
        <v>2.0408163265306121E-2</v>
      </c>
      <c r="O17" s="50">
        <f>O16/D16</f>
        <v>0.53061224489795922</v>
      </c>
      <c r="P17" s="50">
        <f>P16/D16</f>
        <v>0.12244897959183673</v>
      </c>
      <c r="Q17" s="9"/>
      <c r="R17" s="51">
        <f t="shared" si="1"/>
        <v>1</v>
      </c>
      <c r="S17" s="329">
        <f t="shared" ref="S17" si="3">1-R17</f>
        <v>0</v>
      </c>
    </row>
    <row r="18" spans="2:19" s="341" customFormat="1" ht="15.75" customHeight="1" x14ac:dyDescent="0.2">
      <c r="B18" s="66"/>
      <c r="C18" s="69"/>
      <c r="D18" s="70"/>
      <c r="E18" s="353"/>
      <c r="F18" s="72">
        <f>F16/E16</f>
        <v>0.29411764705882354</v>
      </c>
      <c r="G18" s="72">
        <f>G16/E16</f>
        <v>0.29411764705882354</v>
      </c>
      <c r="H18" s="72">
        <f>H16/E16</f>
        <v>0.17647058823529413</v>
      </c>
      <c r="I18" s="72">
        <f>I16/E16</f>
        <v>0.23529411764705882</v>
      </c>
      <c r="J18" s="72">
        <f>J16/E16</f>
        <v>5.8823529411764705E-2</v>
      </c>
      <c r="K18" s="72">
        <f>K16/E16</f>
        <v>0.17647058823529413</v>
      </c>
      <c r="L18" s="72">
        <f>L16/E16</f>
        <v>0.23529411764705882</v>
      </c>
      <c r="M18" s="72">
        <f>M16/E16</f>
        <v>5.8823529411764705E-2</v>
      </c>
      <c r="N18" s="354">
        <f>N16/E16</f>
        <v>5.8823529411764705E-2</v>
      </c>
      <c r="O18" s="74"/>
      <c r="P18" s="74"/>
      <c r="Q18" s="9"/>
    </row>
    <row r="19" spans="2:19" s="341" customFormat="1" ht="15.75" customHeight="1" x14ac:dyDescent="0.2">
      <c r="B19" s="66"/>
      <c r="C19" s="75" t="s">
        <v>201</v>
      </c>
      <c r="D19" s="76">
        <f>[1]表1!D17</f>
        <v>87</v>
      </c>
      <c r="E19" s="62">
        <f>D19-O19-P19</f>
        <v>32</v>
      </c>
      <c r="F19" s="77">
        <v>7</v>
      </c>
      <c r="G19" s="77">
        <v>17</v>
      </c>
      <c r="H19" s="77">
        <v>9</v>
      </c>
      <c r="I19" s="77">
        <v>3</v>
      </c>
      <c r="J19" s="77">
        <v>4</v>
      </c>
      <c r="K19" s="77">
        <v>5</v>
      </c>
      <c r="L19" s="77">
        <v>8</v>
      </c>
      <c r="M19" s="77">
        <v>0</v>
      </c>
      <c r="N19" s="355">
        <v>1</v>
      </c>
      <c r="O19" s="79">
        <v>48</v>
      </c>
      <c r="P19" s="79">
        <v>7</v>
      </c>
      <c r="R19" s="9">
        <f t="shared" ref="R19:R20" si="4">E19+O19+P19</f>
        <v>87</v>
      </c>
      <c r="S19" s="329">
        <f t="shared" ref="S19" si="5">R19-D19</f>
        <v>0</v>
      </c>
    </row>
    <row r="20" spans="2:19" s="341" customFormat="1" ht="15.75" customHeight="1" x14ac:dyDescent="0.2">
      <c r="B20" s="66"/>
      <c r="C20" s="67"/>
      <c r="D20" s="68"/>
      <c r="E20" s="342">
        <f>E19/D19</f>
        <v>0.36781609195402298</v>
      </c>
      <c r="F20" s="48">
        <f>F19/D19</f>
        <v>8.0459770114942528E-2</v>
      </c>
      <c r="G20" s="48">
        <f>G19/D19</f>
        <v>0.19540229885057472</v>
      </c>
      <c r="H20" s="48">
        <f>H19/D19</f>
        <v>0.10344827586206896</v>
      </c>
      <c r="I20" s="48">
        <f>I19/D19</f>
        <v>3.4482758620689655E-2</v>
      </c>
      <c r="J20" s="48">
        <f>J19/D19</f>
        <v>4.5977011494252873E-2</v>
      </c>
      <c r="K20" s="48">
        <f>K19/D19</f>
        <v>5.7471264367816091E-2</v>
      </c>
      <c r="L20" s="48">
        <f>L19/D19</f>
        <v>9.1954022988505746E-2</v>
      </c>
      <c r="M20" s="48">
        <f>M19/D19</f>
        <v>0</v>
      </c>
      <c r="N20" s="352">
        <f>N19/D19</f>
        <v>1.1494252873563218E-2</v>
      </c>
      <c r="O20" s="50">
        <f>O19/D19</f>
        <v>0.55172413793103448</v>
      </c>
      <c r="P20" s="50">
        <f>P19/D19</f>
        <v>8.0459770114942528E-2</v>
      </c>
      <c r="Q20" s="9"/>
      <c r="R20" s="51">
        <f t="shared" si="4"/>
        <v>1</v>
      </c>
      <c r="S20" s="329">
        <f t="shared" ref="S20" si="6">1-R20</f>
        <v>0</v>
      </c>
    </row>
    <row r="21" spans="2:19" s="341" customFormat="1" ht="15.75" customHeight="1" x14ac:dyDescent="0.2">
      <c r="B21" s="66"/>
      <c r="C21" s="69"/>
      <c r="D21" s="80"/>
      <c r="E21" s="353"/>
      <c r="F21" s="72">
        <f>F19/E19</f>
        <v>0.21875</v>
      </c>
      <c r="G21" s="72">
        <f>G19/E19</f>
        <v>0.53125</v>
      </c>
      <c r="H21" s="72">
        <f>H19/E19</f>
        <v>0.28125</v>
      </c>
      <c r="I21" s="72">
        <f>I19/E19</f>
        <v>9.375E-2</v>
      </c>
      <c r="J21" s="72">
        <f>J19/E19</f>
        <v>0.125</v>
      </c>
      <c r="K21" s="72">
        <f>K19/E19</f>
        <v>0.15625</v>
      </c>
      <c r="L21" s="72">
        <f>L19/E19</f>
        <v>0.25</v>
      </c>
      <c r="M21" s="72">
        <f>M19/E19</f>
        <v>0</v>
      </c>
      <c r="N21" s="354">
        <f>N19/E19</f>
        <v>3.125E-2</v>
      </c>
      <c r="O21" s="74"/>
      <c r="P21" s="74"/>
      <c r="Q21" s="9"/>
    </row>
    <row r="22" spans="2:19" s="341" customFormat="1" ht="15.75" customHeight="1" x14ac:dyDescent="0.2">
      <c r="B22" s="66"/>
      <c r="C22" s="75" t="s">
        <v>202</v>
      </c>
      <c r="D22" s="81">
        <f>[1]表1!D20</f>
        <v>25</v>
      </c>
      <c r="E22" s="62">
        <f>D22-O22-P22</f>
        <v>6</v>
      </c>
      <c r="F22" s="77">
        <v>1</v>
      </c>
      <c r="G22" s="77">
        <v>2</v>
      </c>
      <c r="H22" s="77">
        <v>2</v>
      </c>
      <c r="I22" s="77">
        <v>1</v>
      </c>
      <c r="J22" s="77">
        <v>2</v>
      </c>
      <c r="K22" s="77">
        <v>0</v>
      </c>
      <c r="L22" s="77">
        <v>0</v>
      </c>
      <c r="M22" s="77">
        <v>0</v>
      </c>
      <c r="N22" s="355">
        <v>1</v>
      </c>
      <c r="O22" s="79">
        <v>16</v>
      </c>
      <c r="P22" s="79">
        <v>3</v>
      </c>
      <c r="R22" s="9">
        <f t="shared" ref="R22:R23" si="7">E22+O22+P22</f>
        <v>25</v>
      </c>
      <c r="S22" s="329">
        <f t="shared" ref="S22" si="8">R22-D22</f>
        <v>0</v>
      </c>
    </row>
    <row r="23" spans="2:19" s="341" customFormat="1" ht="15.75" customHeight="1" x14ac:dyDescent="0.2">
      <c r="B23" s="66"/>
      <c r="C23" s="67"/>
      <c r="D23" s="68"/>
      <c r="E23" s="342">
        <f>E22/D22</f>
        <v>0.24</v>
      </c>
      <c r="F23" s="48">
        <f>F22/D22</f>
        <v>0.04</v>
      </c>
      <c r="G23" s="48">
        <f>G22/D22</f>
        <v>0.08</v>
      </c>
      <c r="H23" s="48">
        <f>H22/D22</f>
        <v>0.08</v>
      </c>
      <c r="I23" s="48">
        <f>I22/D22</f>
        <v>0.04</v>
      </c>
      <c r="J23" s="48">
        <f>J22/D22</f>
        <v>0.08</v>
      </c>
      <c r="K23" s="48">
        <f>K22/D22</f>
        <v>0</v>
      </c>
      <c r="L23" s="48">
        <f>L22/D22</f>
        <v>0</v>
      </c>
      <c r="M23" s="48">
        <f>M22/D22</f>
        <v>0</v>
      </c>
      <c r="N23" s="352">
        <f>N22/D22</f>
        <v>0.04</v>
      </c>
      <c r="O23" s="50">
        <f>O22/D22</f>
        <v>0.64</v>
      </c>
      <c r="P23" s="50">
        <f>P22/D22</f>
        <v>0.12</v>
      </c>
      <c r="Q23" s="9"/>
      <c r="R23" s="51">
        <f t="shared" si="7"/>
        <v>1</v>
      </c>
      <c r="S23" s="329">
        <f t="shared" ref="S23" si="9">1-R23</f>
        <v>0</v>
      </c>
    </row>
    <row r="24" spans="2:19" s="341" customFormat="1" ht="15.75" customHeight="1" x14ac:dyDescent="0.2">
      <c r="B24" s="66"/>
      <c r="C24" s="69"/>
      <c r="D24" s="80"/>
      <c r="E24" s="353"/>
      <c r="F24" s="72">
        <f>F22/E22</f>
        <v>0.16666666666666666</v>
      </c>
      <c r="G24" s="72">
        <f>G22/E22</f>
        <v>0.33333333333333331</v>
      </c>
      <c r="H24" s="72">
        <f>H22/E22</f>
        <v>0.33333333333333331</v>
      </c>
      <c r="I24" s="72">
        <f>I22/E22</f>
        <v>0.16666666666666666</v>
      </c>
      <c r="J24" s="72">
        <f>J22/E22</f>
        <v>0.33333333333333331</v>
      </c>
      <c r="K24" s="72">
        <f>K22/E22</f>
        <v>0</v>
      </c>
      <c r="L24" s="72">
        <f>L22/E22</f>
        <v>0</v>
      </c>
      <c r="M24" s="72">
        <f>M22/E22</f>
        <v>0</v>
      </c>
      <c r="N24" s="354">
        <f>N22/E22</f>
        <v>0.16666666666666666</v>
      </c>
      <c r="O24" s="74"/>
      <c r="P24" s="74"/>
      <c r="Q24" s="9"/>
    </row>
    <row r="25" spans="2:19" s="341" customFormat="1" ht="15.75" customHeight="1" x14ac:dyDescent="0.2">
      <c r="B25" s="66"/>
      <c r="C25" s="75" t="s">
        <v>203</v>
      </c>
      <c r="D25" s="81">
        <f>[1]表1!D23</f>
        <v>82</v>
      </c>
      <c r="E25" s="62">
        <f>D25-O25-P25</f>
        <v>28</v>
      </c>
      <c r="F25" s="77">
        <v>5</v>
      </c>
      <c r="G25" s="77">
        <v>9</v>
      </c>
      <c r="H25" s="77">
        <v>11</v>
      </c>
      <c r="I25" s="77">
        <v>2</v>
      </c>
      <c r="J25" s="77">
        <v>2</v>
      </c>
      <c r="K25" s="77">
        <v>4</v>
      </c>
      <c r="L25" s="77">
        <v>12</v>
      </c>
      <c r="M25" s="77">
        <v>1</v>
      </c>
      <c r="N25" s="355">
        <v>2</v>
      </c>
      <c r="O25" s="79">
        <v>42</v>
      </c>
      <c r="P25" s="79">
        <v>12</v>
      </c>
      <c r="R25" s="9">
        <f t="shared" ref="R25:R26" si="10">E25+O25+P25</f>
        <v>82</v>
      </c>
      <c r="S25" s="329">
        <f t="shared" ref="S25" si="11">R25-D25</f>
        <v>0</v>
      </c>
    </row>
    <row r="26" spans="2:19" s="341" customFormat="1" ht="15.75" customHeight="1" x14ac:dyDescent="0.2">
      <c r="B26" s="66"/>
      <c r="C26" s="67"/>
      <c r="D26" s="68"/>
      <c r="E26" s="342">
        <f>E25/D25</f>
        <v>0.34146341463414637</v>
      </c>
      <c r="F26" s="48">
        <f>F25/D25</f>
        <v>6.097560975609756E-2</v>
      </c>
      <c r="G26" s="48">
        <f>G25/D25</f>
        <v>0.10975609756097561</v>
      </c>
      <c r="H26" s="48">
        <f>H25/D25</f>
        <v>0.13414634146341464</v>
      </c>
      <c r="I26" s="48">
        <f>I25/D25</f>
        <v>2.4390243902439025E-2</v>
      </c>
      <c r="J26" s="48">
        <f>J25/D25</f>
        <v>2.4390243902439025E-2</v>
      </c>
      <c r="K26" s="48">
        <f>K25/D25</f>
        <v>4.878048780487805E-2</v>
      </c>
      <c r="L26" s="48">
        <f>L25/D25</f>
        <v>0.14634146341463414</v>
      </c>
      <c r="M26" s="48">
        <f>M25/D25</f>
        <v>1.2195121951219513E-2</v>
      </c>
      <c r="N26" s="352">
        <f>N25/D25</f>
        <v>2.4390243902439025E-2</v>
      </c>
      <c r="O26" s="50">
        <f>O25/D25</f>
        <v>0.51219512195121952</v>
      </c>
      <c r="P26" s="50">
        <f>P25/D25</f>
        <v>0.14634146341463414</v>
      </c>
      <c r="Q26" s="9"/>
      <c r="R26" s="51">
        <f t="shared" si="10"/>
        <v>1</v>
      </c>
      <c r="S26" s="329">
        <f t="shared" ref="S26" si="12">1-R26</f>
        <v>0</v>
      </c>
    </row>
    <row r="27" spans="2:19" s="341" customFormat="1" ht="15.75" customHeight="1" x14ac:dyDescent="0.2">
      <c r="B27" s="66"/>
      <c r="C27" s="69"/>
      <c r="D27" s="80"/>
      <c r="E27" s="353"/>
      <c r="F27" s="72">
        <f>F25/E25</f>
        <v>0.17857142857142858</v>
      </c>
      <c r="G27" s="72">
        <f>G25/E25</f>
        <v>0.32142857142857145</v>
      </c>
      <c r="H27" s="72">
        <f>H25/E25</f>
        <v>0.39285714285714285</v>
      </c>
      <c r="I27" s="72">
        <f>I25/E25</f>
        <v>7.1428571428571425E-2</v>
      </c>
      <c r="J27" s="72">
        <f>J25/E25</f>
        <v>7.1428571428571425E-2</v>
      </c>
      <c r="K27" s="72">
        <f>K25/E25</f>
        <v>0.14285714285714285</v>
      </c>
      <c r="L27" s="72">
        <f>L25/E25</f>
        <v>0.42857142857142855</v>
      </c>
      <c r="M27" s="72">
        <f>M25/E25</f>
        <v>3.5714285714285712E-2</v>
      </c>
      <c r="N27" s="354">
        <f>N25/E25</f>
        <v>7.1428571428571425E-2</v>
      </c>
      <c r="O27" s="74"/>
      <c r="P27" s="74"/>
      <c r="Q27" s="9"/>
    </row>
    <row r="28" spans="2:19" s="341" customFormat="1" ht="15.75" customHeight="1" x14ac:dyDescent="0.2">
      <c r="B28" s="66"/>
      <c r="C28" s="75" t="s">
        <v>204</v>
      </c>
      <c r="D28" s="81">
        <f>[1]表1!D26</f>
        <v>8</v>
      </c>
      <c r="E28" s="39">
        <f>D28-O28-P28</f>
        <v>1</v>
      </c>
      <c r="F28" s="40">
        <v>0</v>
      </c>
      <c r="G28" s="40">
        <v>0</v>
      </c>
      <c r="H28" s="40">
        <v>1</v>
      </c>
      <c r="I28" s="40">
        <v>0</v>
      </c>
      <c r="J28" s="40">
        <v>0</v>
      </c>
      <c r="K28" s="40">
        <v>0</v>
      </c>
      <c r="L28" s="40">
        <v>0</v>
      </c>
      <c r="M28" s="40">
        <v>0</v>
      </c>
      <c r="N28" s="340">
        <v>0</v>
      </c>
      <c r="O28" s="42">
        <v>7</v>
      </c>
      <c r="P28" s="42">
        <v>0</v>
      </c>
      <c r="R28" s="9">
        <f t="shared" ref="R28:R29" si="13">E28+O28+P28</f>
        <v>8</v>
      </c>
      <c r="S28" s="329">
        <f t="shared" ref="S28" si="14">R28-D28</f>
        <v>0</v>
      </c>
    </row>
    <row r="29" spans="2:19" s="341" customFormat="1" ht="15.75" customHeight="1" x14ac:dyDescent="0.2">
      <c r="B29" s="66"/>
      <c r="C29" s="67"/>
      <c r="D29" s="68"/>
      <c r="E29" s="342">
        <f>E28/D28</f>
        <v>0.125</v>
      </c>
      <c r="F29" s="48">
        <f>F28/D28</f>
        <v>0</v>
      </c>
      <c r="G29" s="48">
        <f>G28/D28</f>
        <v>0</v>
      </c>
      <c r="H29" s="48">
        <f>H28/D28</f>
        <v>0.125</v>
      </c>
      <c r="I29" s="48">
        <f>I28/D28</f>
        <v>0</v>
      </c>
      <c r="J29" s="48">
        <f>J28/D28</f>
        <v>0</v>
      </c>
      <c r="K29" s="48">
        <f>K28/D28</f>
        <v>0</v>
      </c>
      <c r="L29" s="48">
        <f>L28/D28</f>
        <v>0</v>
      </c>
      <c r="M29" s="48">
        <f>M28/D28</f>
        <v>0</v>
      </c>
      <c r="N29" s="352">
        <f>N28/D28</f>
        <v>0</v>
      </c>
      <c r="O29" s="50">
        <f>O28/D28</f>
        <v>0.875</v>
      </c>
      <c r="P29" s="50">
        <f>P28/D28</f>
        <v>0</v>
      </c>
      <c r="Q29" s="9"/>
      <c r="R29" s="51">
        <f t="shared" si="13"/>
        <v>1</v>
      </c>
      <c r="S29" s="329">
        <f t="shared" ref="S29" si="15">1-R29</f>
        <v>0</v>
      </c>
    </row>
    <row r="30" spans="2:19" s="341" customFormat="1" ht="15.75" customHeight="1" x14ac:dyDescent="0.2">
      <c r="B30" s="66"/>
      <c r="C30" s="69"/>
      <c r="D30" s="80"/>
      <c r="E30" s="353"/>
      <c r="F30" s="72">
        <f>F28/E28</f>
        <v>0</v>
      </c>
      <c r="G30" s="72">
        <f>G28/E28</f>
        <v>0</v>
      </c>
      <c r="H30" s="72">
        <f>H28/E28</f>
        <v>1</v>
      </c>
      <c r="I30" s="72">
        <f>I28/E28</f>
        <v>0</v>
      </c>
      <c r="J30" s="72">
        <f>J28/E28</f>
        <v>0</v>
      </c>
      <c r="K30" s="72">
        <f>K28/E28</f>
        <v>0</v>
      </c>
      <c r="L30" s="72">
        <f>L28/E28</f>
        <v>0</v>
      </c>
      <c r="M30" s="72">
        <f>M28/E28</f>
        <v>0</v>
      </c>
      <c r="N30" s="354">
        <f>N28/E28</f>
        <v>0</v>
      </c>
      <c r="O30" s="74"/>
      <c r="P30" s="74"/>
      <c r="Q30" s="9"/>
    </row>
    <row r="31" spans="2:19" s="341" customFormat="1" ht="15.75" customHeight="1" x14ac:dyDescent="0.2">
      <c r="B31" s="66"/>
      <c r="C31" s="75" t="s">
        <v>205</v>
      </c>
      <c r="D31" s="81">
        <f>[1]表1!D29</f>
        <v>176</v>
      </c>
      <c r="E31" s="62">
        <f>D31-O31-P31</f>
        <v>81</v>
      </c>
      <c r="F31" s="77">
        <v>12</v>
      </c>
      <c r="G31" s="77">
        <v>33</v>
      </c>
      <c r="H31" s="77">
        <v>20</v>
      </c>
      <c r="I31" s="77">
        <v>3</v>
      </c>
      <c r="J31" s="77">
        <v>8</v>
      </c>
      <c r="K31" s="77">
        <v>10</v>
      </c>
      <c r="L31" s="77">
        <v>21</v>
      </c>
      <c r="M31" s="77">
        <v>1</v>
      </c>
      <c r="N31" s="355">
        <v>14</v>
      </c>
      <c r="O31" s="79">
        <v>73</v>
      </c>
      <c r="P31" s="79">
        <v>22</v>
      </c>
      <c r="R31" s="9">
        <f t="shared" ref="R31:R32" si="16">E31+O31+P31</f>
        <v>176</v>
      </c>
      <c r="S31" s="329">
        <f t="shared" ref="S31" si="17">R31-D31</f>
        <v>0</v>
      </c>
    </row>
    <row r="32" spans="2:19" s="341" customFormat="1" ht="15.75" customHeight="1" x14ac:dyDescent="0.2">
      <c r="B32" s="66"/>
      <c r="C32" s="67"/>
      <c r="D32" s="68"/>
      <c r="E32" s="342">
        <f>E31/D31</f>
        <v>0.46022727272727271</v>
      </c>
      <c r="F32" s="48">
        <f>F31/D31</f>
        <v>6.8181818181818177E-2</v>
      </c>
      <c r="G32" s="48">
        <f>G31/D31</f>
        <v>0.1875</v>
      </c>
      <c r="H32" s="48">
        <f>H31/D31</f>
        <v>0.11363636363636363</v>
      </c>
      <c r="I32" s="48">
        <f>I31/D31</f>
        <v>1.7045454545454544E-2</v>
      </c>
      <c r="J32" s="48">
        <f>J31/D31</f>
        <v>4.5454545454545456E-2</v>
      </c>
      <c r="K32" s="48">
        <f>K31/D31</f>
        <v>5.6818181818181816E-2</v>
      </c>
      <c r="L32" s="48">
        <f>L31/D31</f>
        <v>0.11931818181818182</v>
      </c>
      <c r="M32" s="48">
        <f>M31/D31</f>
        <v>5.681818181818182E-3</v>
      </c>
      <c r="N32" s="352">
        <f>N31/D31</f>
        <v>7.9545454545454544E-2</v>
      </c>
      <c r="O32" s="50">
        <f>O31/D31</f>
        <v>0.41477272727272729</v>
      </c>
      <c r="P32" s="50">
        <f>P31/D31</f>
        <v>0.125</v>
      </c>
      <c r="Q32" s="9"/>
      <c r="R32" s="51">
        <f t="shared" si="16"/>
        <v>1</v>
      </c>
      <c r="S32" s="329">
        <f t="shared" ref="S32" si="18">1-R32</f>
        <v>0</v>
      </c>
    </row>
    <row r="33" spans="2:19" s="341" customFormat="1" ht="15.75" customHeight="1" thickBot="1" x14ac:dyDescent="0.25">
      <c r="B33" s="83"/>
      <c r="C33" s="84"/>
      <c r="D33" s="85"/>
      <c r="E33" s="356"/>
      <c r="F33" s="87">
        <f>F31/E31</f>
        <v>0.14814814814814814</v>
      </c>
      <c r="G33" s="87">
        <f>G31/E31</f>
        <v>0.40740740740740738</v>
      </c>
      <c r="H33" s="87">
        <f>H31/E31</f>
        <v>0.24691358024691357</v>
      </c>
      <c r="I33" s="87">
        <f>I31/E31</f>
        <v>3.7037037037037035E-2</v>
      </c>
      <c r="J33" s="87">
        <f>J31/E31</f>
        <v>9.8765432098765427E-2</v>
      </c>
      <c r="K33" s="87">
        <f>K31/E31</f>
        <v>0.12345679012345678</v>
      </c>
      <c r="L33" s="87">
        <f>L31/E31</f>
        <v>0.25925925925925924</v>
      </c>
      <c r="M33" s="87">
        <f>M31/E31</f>
        <v>1.2345679012345678E-2</v>
      </c>
      <c r="N33" s="357">
        <f>N31/E31</f>
        <v>0.1728395061728395</v>
      </c>
      <c r="O33" s="89"/>
      <c r="P33" s="89"/>
      <c r="Q33" s="9"/>
    </row>
    <row r="34" spans="2:19" s="341" customFormat="1" ht="15.75" customHeight="1" thickTop="1" x14ac:dyDescent="0.2">
      <c r="B34" s="59" t="s">
        <v>206</v>
      </c>
      <c r="C34" s="60" t="s">
        <v>207</v>
      </c>
      <c r="D34" s="81">
        <f>[1]表1!D32</f>
        <v>106</v>
      </c>
      <c r="E34" s="62">
        <f t="shared" ref="E34" si="19">D34-O34-P34</f>
        <v>22</v>
      </c>
      <c r="F34" s="77">
        <v>4</v>
      </c>
      <c r="G34" s="77">
        <v>5</v>
      </c>
      <c r="H34" s="77">
        <v>5</v>
      </c>
      <c r="I34" s="77">
        <v>2</v>
      </c>
      <c r="J34" s="77">
        <v>1</v>
      </c>
      <c r="K34" s="77">
        <v>0</v>
      </c>
      <c r="L34" s="77">
        <v>5</v>
      </c>
      <c r="M34" s="77">
        <v>0</v>
      </c>
      <c r="N34" s="355">
        <v>3</v>
      </c>
      <c r="O34" s="79">
        <v>56</v>
      </c>
      <c r="P34" s="79">
        <v>28</v>
      </c>
      <c r="R34" s="9">
        <f t="shared" ref="R34:R35" si="20">E34+O34+P34</f>
        <v>106</v>
      </c>
      <c r="S34" s="329">
        <f t="shared" ref="S34" si="21">R34-D34</f>
        <v>0</v>
      </c>
    </row>
    <row r="35" spans="2:19" s="341" customFormat="1" ht="15.75" customHeight="1" x14ac:dyDescent="0.2">
      <c r="B35" s="66"/>
      <c r="C35" s="67"/>
      <c r="D35" s="68"/>
      <c r="E35" s="47">
        <f>E34/D34</f>
        <v>0.20754716981132076</v>
      </c>
      <c r="F35" s="48">
        <f>F34/D34</f>
        <v>3.7735849056603772E-2</v>
      </c>
      <c r="G35" s="48">
        <f>G34/D34</f>
        <v>4.716981132075472E-2</v>
      </c>
      <c r="H35" s="48">
        <f>H34/D34</f>
        <v>4.716981132075472E-2</v>
      </c>
      <c r="I35" s="48">
        <f>I34/D34</f>
        <v>1.8867924528301886E-2</v>
      </c>
      <c r="J35" s="48">
        <f>J34/D34</f>
        <v>9.433962264150943E-3</v>
      </c>
      <c r="K35" s="48">
        <f>K34/D34</f>
        <v>0</v>
      </c>
      <c r="L35" s="48">
        <f>L34/D34</f>
        <v>4.716981132075472E-2</v>
      </c>
      <c r="M35" s="48">
        <f>M34/D34</f>
        <v>0</v>
      </c>
      <c r="N35" s="352">
        <f>N34/D34</f>
        <v>2.8301886792452831E-2</v>
      </c>
      <c r="O35" s="50">
        <f>O34/D34</f>
        <v>0.52830188679245282</v>
      </c>
      <c r="P35" s="50">
        <f>P34/D34</f>
        <v>0.26415094339622641</v>
      </c>
      <c r="Q35" s="9"/>
      <c r="R35" s="51">
        <f t="shared" si="20"/>
        <v>1</v>
      </c>
      <c r="S35" s="329">
        <f t="shared" ref="S35" si="22">1-R35</f>
        <v>0</v>
      </c>
    </row>
    <row r="36" spans="2:19" s="341" customFormat="1" ht="15.75" customHeight="1" x14ac:dyDescent="0.2">
      <c r="B36" s="66"/>
      <c r="C36" s="69"/>
      <c r="D36" s="80"/>
      <c r="E36" s="71"/>
      <c r="F36" s="72">
        <f>F34/E34</f>
        <v>0.18181818181818182</v>
      </c>
      <c r="G36" s="72">
        <f>G34/E34</f>
        <v>0.22727272727272727</v>
      </c>
      <c r="H36" s="72">
        <f>H34/E34</f>
        <v>0.22727272727272727</v>
      </c>
      <c r="I36" s="72">
        <f>I34/E34</f>
        <v>9.0909090909090912E-2</v>
      </c>
      <c r="J36" s="72">
        <f>J34/E34</f>
        <v>4.5454545454545456E-2</v>
      </c>
      <c r="K36" s="72">
        <f>K34/E34</f>
        <v>0</v>
      </c>
      <c r="L36" s="72">
        <f>L34/E34</f>
        <v>0.22727272727272727</v>
      </c>
      <c r="M36" s="72">
        <f>M34/E34</f>
        <v>0</v>
      </c>
      <c r="N36" s="354">
        <f>N34/E34</f>
        <v>0.13636363636363635</v>
      </c>
      <c r="O36" s="74"/>
      <c r="P36" s="74"/>
      <c r="Q36" s="9"/>
    </row>
    <row r="37" spans="2:19" s="341" customFormat="1" ht="15.75" customHeight="1" x14ac:dyDescent="0.2">
      <c r="B37" s="66"/>
      <c r="C37" s="75" t="s">
        <v>208</v>
      </c>
      <c r="D37" s="81">
        <f>[1]表1!D35</f>
        <v>171</v>
      </c>
      <c r="E37" s="62">
        <f t="shared" ref="E37" si="23">D37-O37-P37</f>
        <v>72</v>
      </c>
      <c r="F37" s="77">
        <v>15</v>
      </c>
      <c r="G37" s="77">
        <v>31</v>
      </c>
      <c r="H37" s="77">
        <v>17</v>
      </c>
      <c r="I37" s="77">
        <v>10</v>
      </c>
      <c r="J37" s="77">
        <v>13</v>
      </c>
      <c r="K37" s="77">
        <v>11</v>
      </c>
      <c r="L37" s="77">
        <v>18</v>
      </c>
      <c r="M37" s="77">
        <v>0</v>
      </c>
      <c r="N37" s="355">
        <v>4</v>
      </c>
      <c r="O37" s="79">
        <v>85</v>
      </c>
      <c r="P37" s="79">
        <v>14</v>
      </c>
      <c r="R37" s="9">
        <f t="shared" ref="R37:R38" si="24">E37+O37+P37</f>
        <v>171</v>
      </c>
      <c r="S37" s="329">
        <f t="shared" ref="S37" si="25">R37-D37</f>
        <v>0</v>
      </c>
    </row>
    <row r="38" spans="2:19" s="341" customFormat="1" ht="15.75" customHeight="1" x14ac:dyDescent="0.2">
      <c r="B38" s="66"/>
      <c r="C38" s="67"/>
      <c r="D38" s="68"/>
      <c r="E38" s="47">
        <f>E37/D37</f>
        <v>0.42105263157894735</v>
      </c>
      <c r="F38" s="48">
        <f>F37/D37</f>
        <v>8.771929824561403E-2</v>
      </c>
      <c r="G38" s="48">
        <f>G37/D37</f>
        <v>0.18128654970760233</v>
      </c>
      <c r="H38" s="48">
        <f>H37/D37</f>
        <v>9.9415204678362568E-2</v>
      </c>
      <c r="I38" s="48">
        <f>I37/D37</f>
        <v>5.8479532163742687E-2</v>
      </c>
      <c r="J38" s="48">
        <f>J37/D37</f>
        <v>7.6023391812865493E-2</v>
      </c>
      <c r="K38" s="48">
        <f>K37/D37</f>
        <v>6.4327485380116955E-2</v>
      </c>
      <c r="L38" s="48">
        <f>L37/D37</f>
        <v>0.10526315789473684</v>
      </c>
      <c r="M38" s="48">
        <f>M37/D37</f>
        <v>0</v>
      </c>
      <c r="N38" s="352">
        <f>N37/D37</f>
        <v>2.3391812865497075E-2</v>
      </c>
      <c r="O38" s="50">
        <f>O37/D37</f>
        <v>0.49707602339181284</v>
      </c>
      <c r="P38" s="50">
        <f>P37/D37</f>
        <v>8.1871345029239762E-2</v>
      </c>
      <c r="Q38" s="9"/>
      <c r="R38" s="51">
        <f t="shared" si="24"/>
        <v>0.99999999999999989</v>
      </c>
      <c r="S38" s="329">
        <f t="shared" ref="S38" si="26">1-R38</f>
        <v>0</v>
      </c>
    </row>
    <row r="39" spans="2:19" x14ac:dyDescent="0.2">
      <c r="B39" s="66"/>
      <c r="C39" s="69"/>
      <c r="D39" s="80"/>
      <c r="E39" s="71"/>
      <c r="F39" s="72">
        <f>F37/E37</f>
        <v>0.20833333333333334</v>
      </c>
      <c r="G39" s="72">
        <f>G37/E37</f>
        <v>0.43055555555555558</v>
      </c>
      <c r="H39" s="72">
        <f>H37/E37</f>
        <v>0.2361111111111111</v>
      </c>
      <c r="I39" s="72">
        <f>I37/E37</f>
        <v>0.1388888888888889</v>
      </c>
      <c r="J39" s="72">
        <f>J37/E37</f>
        <v>0.18055555555555555</v>
      </c>
      <c r="K39" s="72">
        <f>K37/E37</f>
        <v>0.15277777777777779</v>
      </c>
      <c r="L39" s="72">
        <f>L37/E37</f>
        <v>0.25</v>
      </c>
      <c r="M39" s="72">
        <f>M37/E37</f>
        <v>0</v>
      </c>
      <c r="N39" s="354">
        <f>N37/E37</f>
        <v>5.5555555555555552E-2</v>
      </c>
      <c r="O39" s="74"/>
      <c r="P39" s="74"/>
      <c r="R39" s="341"/>
      <c r="S39" s="341"/>
    </row>
    <row r="40" spans="2:19" ht="13.5" customHeight="1" x14ac:dyDescent="0.2">
      <c r="B40" s="66"/>
      <c r="C40" s="75" t="s">
        <v>209</v>
      </c>
      <c r="D40" s="81">
        <f>[1]表1!D38</f>
        <v>49</v>
      </c>
      <c r="E40" s="39">
        <f t="shared" ref="E40" si="27">D40-O40-P40</f>
        <v>25</v>
      </c>
      <c r="F40" s="40">
        <v>2</v>
      </c>
      <c r="G40" s="40">
        <v>14</v>
      </c>
      <c r="H40" s="40">
        <v>11</v>
      </c>
      <c r="I40" s="40">
        <v>1</v>
      </c>
      <c r="J40" s="40">
        <v>1</v>
      </c>
      <c r="K40" s="40">
        <v>4</v>
      </c>
      <c r="L40" s="40">
        <v>6</v>
      </c>
      <c r="M40" s="40">
        <v>2</v>
      </c>
      <c r="N40" s="340">
        <v>3</v>
      </c>
      <c r="O40" s="42">
        <v>18</v>
      </c>
      <c r="P40" s="42">
        <v>6</v>
      </c>
      <c r="Q40" s="341"/>
      <c r="R40" s="9">
        <f t="shared" ref="R40:R41" si="28">E40+O40+P40</f>
        <v>49</v>
      </c>
      <c r="S40" s="329">
        <f t="shared" ref="S40" si="29">R40-D40</f>
        <v>0</v>
      </c>
    </row>
    <row r="41" spans="2:19" ht="13.5" customHeight="1" x14ac:dyDescent="0.2">
      <c r="B41" s="66"/>
      <c r="C41" s="67"/>
      <c r="D41" s="68"/>
      <c r="E41" s="47">
        <f>E40/D40</f>
        <v>0.51020408163265307</v>
      </c>
      <c r="F41" s="48">
        <f>F40/D40</f>
        <v>4.0816326530612242E-2</v>
      </c>
      <c r="G41" s="48">
        <f>G40/D40</f>
        <v>0.2857142857142857</v>
      </c>
      <c r="H41" s="48">
        <f>H40/D40</f>
        <v>0.22448979591836735</v>
      </c>
      <c r="I41" s="48">
        <f>I40/D40</f>
        <v>2.0408163265306121E-2</v>
      </c>
      <c r="J41" s="48">
        <f>J40/D40</f>
        <v>2.0408163265306121E-2</v>
      </c>
      <c r="K41" s="48">
        <f>K40/D40</f>
        <v>8.1632653061224483E-2</v>
      </c>
      <c r="L41" s="48">
        <f>L40/D40</f>
        <v>0.12244897959183673</v>
      </c>
      <c r="M41" s="48">
        <f>M40/D40</f>
        <v>4.0816326530612242E-2</v>
      </c>
      <c r="N41" s="352">
        <f>N40/D40</f>
        <v>6.1224489795918366E-2</v>
      </c>
      <c r="O41" s="50">
        <f>O40/D40</f>
        <v>0.36734693877551022</v>
      </c>
      <c r="P41" s="50">
        <f>P40/D40</f>
        <v>0.12244897959183673</v>
      </c>
      <c r="R41" s="51">
        <f t="shared" si="28"/>
        <v>1</v>
      </c>
      <c r="S41" s="329">
        <f t="shared" ref="S41" si="30">1-R41</f>
        <v>0</v>
      </c>
    </row>
    <row r="42" spans="2:19" ht="14.25" customHeight="1" x14ac:dyDescent="0.2">
      <c r="B42" s="66"/>
      <c r="C42" s="69"/>
      <c r="D42" s="80"/>
      <c r="E42" s="71"/>
      <c r="F42" s="72">
        <f>F40/E40</f>
        <v>0.08</v>
      </c>
      <c r="G42" s="72">
        <f>G40/E40</f>
        <v>0.56000000000000005</v>
      </c>
      <c r="H42" s="72">
        <f>H40/E40</f>
        <v>0.44</v>
      </c>
      <c r="I42" s="72">
        <f>I40/E40</f>
        <v>0.04</v>
      </c>
      <c r="J42" s="72">
        <f>J40/E40</f>
        <v>0.04</v>
      </c>
      <c r="K42" s="72">
        <f>K40/E40</f>
        <v>0.16</v>
      </c>
      <c r="L42" s="72">
        <f>L40/E40</f>
        <v>0.24</v>
      </c>
      <c r="M42" s="72">
        <f>M40/E40</f>
        <v>0.08</v>
      </c>
      <c r="N42" s="354">
        <f>N40/E40</f>
        <v>0.12</v>
      </c>
      <c r="O42" s="74"/>
      <c r="P42" s="74"/>
      <c r="R42" s="341"/>
      <c r="S42" s="341"/>
    </row>
    <row r="43" spans="2:19" x14ac:dyDescent="0.2">
      <c r="B43" s="66"/>
      <c r="C43" s="75" t="s">
        <v>210</v>
      </c>
      <c r="D43" s="81">
        <f>[1]表1!D41</f>
        <v>38</v>
      </c>
      <c r="E43" s="39">
        <f t="shared" ref="E43" si="31">D43-O43-P43</f>
        <v>16</v>
      </c>
      <c r="F43" s="40">
        <v>4</v>
      </c>
      <c r="G43" s="40">
        <v>3</v>
      </c>
      <c r="H43" s="40">
        <v>6</v>
      </c>
      <c r="I43" s="40">
        <v>0</v>
      </c>
      <c r="J43" s="40">
        <v>1</v>
      </c>
      <c r="K43" s="40">
        <v>2</v>
      </c>
      <c r="L43" s="40">
        <v>4</v>
      </c>
      <c r="M43" s="40">
        <v>1</v>
      </c>
      <c r="N43" s="340">
        <v>4</v>
      </c>
      <c r="O43" s="42">
        <v>20</v>
      </c>
      <c r="P43" s="42">
        <v>2</v>
      </c>
      <c r="Q43" s="341"/>
      <c r="R43" s="9">
        <f t="shared" ref="R43:R44" si="32">E43+O43+P43</f>
        <v>38</v>
      </c>
      <c r="S43" s="329">
        <f t="shared" ref="S43" si="33">R43-D43</f>
        <v>0</v>
      </c>
    </row>
    <row r="44" spans="2:19" x14ac:dyDescent="0.2">
      <c r="B44" s="66"/>
      <c r="C44" s="67"/>
      <c r="D44" s="68"/>
      <c r="E44" s="47">
        <f>E43/D43</f>
        <v>0.42105263157894735</v>
      </c>
      <c r="F44" s="48">
        <f>F43/D43</f>
        <v>0.10526315789473684</v>
      </c>
      <c r="G44" s="48">
        <f>G43/D43</f>
        <v>7.8947368421052627E-2</v>
      </c>
      <c r="H44" s="48">
        <f>H43/D43</f>
        <v>0.15789473684210525</v>
      </c>
      <c r="I44" s="48">
        <f>I43/D43</f>
        <v>0</v>
      </c>
      <c r="J44" s="48">
        <f>J43/D43</f>
        <v>2.6315789473684209E-2</v>
      </c>
      <c r="K44" s="48">
        <f>K43/D43</f>
        <v>5.2631578947368418E-2</v>
      </c>
      <c r="L44" s="48">
        <f>L43/D43</f>
        <v>0.10526315789473684</v>
      </c>
      <c r="M44" s="48">
        <f>M43/D43</f>
        <v>2.6315789473684209E-2</v>
      </c>
      <c r="N44" s="352">
        <f>N43/D43</f>
        <v>0.10526315789473684</v>
      </c>
      <c r="O44" s="50">
        <f>O43/D43</f>
        <v>0.52631578947368418</v>
      </c>
      <c r="P44" s="50">
        <f>P43/D43</f>
        <v>5.2631578947368418E-2</v>
      </c>
      <c r="R44" s="51">
        <f t="shared" si="32"/>
        <v>1</v>
      </c>
      <c r="S44" s="329">
        <f t="shared" ref="S44" si="34">1-R44</f>
        <v>0</v>
      </c>
    </row>
    <row r="45" spans="2:19" x14ac:dyDescent="0.2">
      <c r="B45" s="66"/>
      <c r="C45" s="69"/>
      <c r="D45" s="80"/>
      <c r="E45" s="71"/>
      <c r="F45" s="72">
        <f>F43/E43</f>
        <v>0.25</v>
      </c>
      <c r="G45" s="72">
        <f>G43/E43</f>
        <v>0.1875</v>
      </c>
      <c r="H45" s="72">
        <f>H43/E43</f>
        <v>0.375</v>
      </c>
      <c r="I45" s="72">
        <f>I43/E43</f>
        <v>0</v>
      </c>
      <c r="J45" s="72">
        <f>J43/E43</f>
        <v>6.25E-2</v>
      </c>
      <c r="K45" s="72">
        <f>K43/E43</f>
        <v>0.125</v>
      </c>
      <c r="L45" s="72">
        <f>L43/E43</f>
        <v>0.25</v>
      </c>
      <c r="M45" s="72">
        <f>M43/E43</f>
        <v>6.25E-2</v>
      </c>
      <c r="N45" s="354">
        <f>N43/E43</f>
        <v>0.25</v>
      </c>
      <c r="O45" s="74"/>
      <c r="P45" s="74"/>
      <c r="R45" s="341"/>
      <c r="S45" s="341"/>
    </row>
    <row r="46" spans="2:19" x14ac:dyDescent="0.2">
      <c r="B46" s="66"/>
      <c r="C46" s="75" t="s">
        <v>211</v>
      </c>
      <c r="D46" s="81">
        <f>[1]表1!D44</f>
        <v>33</v>
      </c>
      <c r="E46" s="39">
        <f t="shared" ref="E46" si="35">D46-O46-P46</f>
        <v>17</v>
      </c>
      <c r="F46" s="40">
        <v>4</v>
      </c>
      <c r="G46" s="40">
        <v>7</v>
      </c>
      <c r="H46" s="40">
        <v>3</v>
      </c>
      <c r="I46" s="40">
        <v>0</v>
      </c>
      <c r="J46" s="40">
        <v>0</v>
      </c>
      <c r="K46" s="40">
        <v>3</v>
      </c>
      <c r="L46" s="40">
        <v>9</v>
      </c>
      <c r="M46" s="40">
        <v>0</v>
      </c>
      <c r="N46" s="340">
        <v>2</v>
      </c>
      <c r="O46" s="42">
        <v>16</v>
      </c>
      <c r="P46" s="42">
        <v>0</v>
      </c>
      <c r="Q46" s="341"/>
      <c r="R46" s="9">
        <f t="shared" ref="R46:R47" si="36">E46+O46+P46</f>
        <v>33</v>
      </c>
      <c r="S46" s="329">
        <f t="shared" ref="S46" si="37">R46-D46</f>
        <v>0</v>
      </c>
    </row>
    <row r="47" spans="2:19" x14ac:dyDescent="0.2">
      <c r="B47" s="66"/>
      <c r="C47" s="67"/>
      <c r="D47" s="68"/>
      <c r="E47" s="47">
        <f>E46/D46</f>
        <v>0.51515151515151514</v>
      </c>
      <c r="F47" s="48">
        <f>F46/D46</f>
        <v>0.12121212121212122</v>
      </c>
      <c r="G47" s="48">
        <f>G46/D46</f>
        <v>0.21212121212121213</v>
      </c>
      <c r="H47" s="48">
        <f>H46/D46</f>
        <v>9.0909090909090912E-2</v>
      </c>
      <c r="I47" s="48">
        <f>I46/D46</f>
        <v>0</v>
      </c>
      <c r="J47" s="48">
        <f>J46/D46</f>
        <v>0</v>
      </c>
      <c r="K47" s="48">
        <f>K46/D46</f>
        <v>9.0909090909090912E-2</v>
      </c>
      <c r="L47" s="48">
        <f>L46/D46</f>
        <v>0.27272727272727271</v>
      </c>
      <c r="M47" s="48">
        <f>M46/D46</f>
        <v>0</v>
      </c>
      <c r="N47" s="352">
        <f>N46/D46</f>
        <v>6.0606060606060608E-2</v>
      </c>
      <c r="O47" s="50">
        <f>O46/D46</f>
        <v>0.48484848484848486</v>
      </c>
      <c r="P47" s="50">
        <f>P46/D46</f>
        <v>0</v>
      </c>
      <c r="R47" s="51">
        <f t="shared" si="36"/>
        <v>1</v>
      </c>
      <c r="S47" s="329">
        <f t="shared" ref="S47" si="38">1-R47</f>
        <v>0</v>
      </c>
    </row>
    <row r="48" spans="2:19" x14ac:dyDescent="0.2">
      <c r="B48" s="66"/>
      <c r="C48" s="69"/>
      <c r="D48" s="80"/>
      <c r="E48" s="71"/>
      <c r="F48" s="72">
        <f>F46/E46</f>
        <v>0.23529411764705882</v>
      </c>
      <c r="G48" s="72">
        <f>G46/E46</f>
        <v>0.41176470588235292</v>
      </c>
      <c r="H48" s="72">
        <f>H46/E46</f>
        <v>0.17647058823529413</v>
      </c>
      <c r="I48" s="72">
        <f>I46/E46</f>
        <v>0</v>
      </c>
      <c r="J48" s="72">
        <f>J46/E46</f>
        <v>0</v>
      </c>
      <c r="K48" s="72">
        <f>K46/E46</f>
        <v>0.17647058823529413</v>
      </c>
      <c r="L48" s="72">
        <f>L46/E46</f>
        <v>0.52941176470588236</v>
      </c>
      <c r="M48" s="72">
        <f>M46/E46</f>
        <v>0</v>
      </c>
      <c r="N48" s="354">
        <f>N46/E46</f>
        <v>0.11764705882352941</v>
      </c>
      <c r="O48" s="74"/>
      <c r="P48" s="74"/>
      <c r="R48" s="341"/>
      <c r="S48" s="341"/>
    </row>
    <row r="49" spans="2:19" x14ac:dyDescent="0.2">
      <c r="B49" s="66"/>
      <c r="C49" s="75" t="s">
        <v>212</v>
      </c>
      <c r="D49" s="81">
        <f>[1]表1!D47</f>
        <v>30</v>
      </c>
      <c r="E49" s="39">
        <f t="shared" ref="E49" si="39">D49-O49-P49</f>
        <v>13</v>
      </c>
      <c r="F49" s="40">
        <v>1</v>
      </c>
      <c r="G49" s="40">
        <v>6</v>
      </c>
      <c r="H49" s="40">
        <v>4</v>
      </c>
      <c r="I49" s="40">
        <v>0</v>
      </c>
      <c r="J49" s="40">
        <v>1</v>
      </c>
      <c r="K49" s="40">
        <v>2</v>
      </c>
      <c r="L49" s="40">
        <v>3</v>
      </c>
      <c r="M49" s="40">
        <v>0</v>
      </c>
      <c r="N49" s="340">
        <v>3</v>
      </c>
      <c r="O49" s="42">
        <v>17</v>
      </c>
      <c r="P49" s="42">
        <v>0</v>
      </c>
      <c r="Q49" s="341"/>
      <c r="R49" s="9">
        <f t="shared" ref="R49:R50" si="40">E49+O49+P49</f>
        <v>30</v>
      </c>
      <c r="S49" s="329">
        <f t="shared" ref="S49" si="41">R49-D49</f>
        <v>0</v>
      </c>
    </row>
    <row r="50" spans="2:19" x14ac:dyDescent="0.2">
      <c r="B50" s="66"/>
      <c r="C50" s="67"/>
      <c r="D50" s="68"/>
      <c r="E50" s="47">
        <f>E49/D49</f>
        <v>0.43333333333333335</v>
      </c>
      <c r="F50" s="48">
        <f>F49/D49</f>
        <v>3.3333333333333333E-2</v>
      </c>
      <c r="G50" s="48">
        <f>G49/D49</f>
        <v>0.2</v>
      </c>
      <c r="H50" s="48">
        <f>H49/D49</f>
        <v>0.13333333333333333</v>
      </c>
      <c r="I50" s="48">
        <f>I49/D49</f>
        <v>0</v>
      </c>
      <c r="J50" s="48">
        <f>J49/D49</f>
        <v>3.3333333333333333E-2</v>
      </c>
      <c r="K50" s="48">
        <f>K49/D49</f>
        <v>6.6666666666666666E-2</v>
      </c>
      <c r="L50" s="48">
        <f>L49/D49</f>
        <v>0.1</v>
      </c>
      <c r="M50" s="48">
        <f>M49/D49</f>
        <v>0</v>
      </c>
      <c r="N50" s="352">
        <f>N49/D49</f>
        <v>0.1</v>
      </c>
      <c r="O50" s="50">
        <f>O49/D49</f>
        <v>0.56666666666666665</v>
      </c>
      <c r="P50" s="50">
        <f>P49/D49</f>
        <v>0</v>
      </c>
      <c r="R50" s="51">
        <f t="shared" si="40"/>
        <v>1</v>
      </c>
      <c r="S50" s="329">
        <f t="shared" ref="S50" si="42">1-R50</f>
        <v>0</v>
      </c>
    </row>
    <row r="51" spans="2:19" ht="13.8" thickBot="1" x14ac:dyDescent="0.25">
      <c r="B51" s="66"/>
      <c r="C51" s="84"/>
      <c r="D51" s="85"/>
      <c r="E51" s="86"/>
      <c r="F51" s="87">
        <f>F49/E49</f>
        <v>7.6923076923076927E-2</v>
      </c>
      <c r="G51" s="87">
        <f>G49/E49</f>
        <v>0.46153846153846156</v>
      </c>
      <c r="H51" s="87">
        <f>H49/E49</f>
        <v>0.30769230769230771</v>
      </c>
      <c r="I51" s="87">
        <f>I49/E49</f>
        <v>0</v>
      </c>
      <c r="J51" s="87">
        <f>J49/E49</f>
        <v>7.6923076923076927E-2</v>
      </c>
      <c r="K51" s="87">
        <f>K49/E49</f>
        <v>0.15384615384615385</v>
      </c>
      <c r="L51" s="87">
        <f>L49/E49</f>
        <v>0.23076923076923078</v>
      </c>
      <c r="M51" s="87">
        <f>M49/E49</f>
        <v>0</v>
      </c>
      <c r="N51" s="357">
        <f>N49/E49</f>
        <v>0.23076923076923078</v>
      </c>
      <c r="O51" s="89"/>
      <c r="P51" s="89"/>
      <c r="R51" s="341"/>
      <c r="S51" s="341"/>
    </row>
    <row r="52" spans="2:19" ht="13.8" thickTop="1" x14ac:dyDescent="0.2">
      <c r="B52" s="66"/>
      <c r="C52" s="91" t="s">
        <v>213</v>
      </c>
      <c r="D52" s="169">
        <f>D37+D40+D43+D46</f>
        <v>291</v>
      </c>
      <c r="E52" s="62">
        <f>E37+E40+E43+E46</f>
        <v>130</v>
      </c>
      <c r="F52" s="77">
        <f t="shared" ref="F52:O52" si="43">F37+F40+F43+F46</f>
        <v>25</v>
      </c>
      <c r="G52" s="77">
        <f>G37+G40+G43+G46</f>
        <v>55</v>
      </c>
      <c r="H52" s="77">
        <f t="shared" si="43"/>
        <v>37</v>
      </c>
      <c r="I52" s="77">
        <f t="shared" si="43"/>
        <v>11</v>
      </c>
      <c r="J52" s="77">
        <f t="shared" si="43"/>
        <v>15</v>
      </c>
      <c r="K52" s="77">
        <f t="shared" si="43"/>
        <v>20</v>
      </c>
      <c r="L52" s="77">
        <f t="shared" si="43"/>
        <v>37</v>
      </c>
      <c r="M52" s="77">
        <f t="shared" si="43"/>
        <v>3</v>
      </c>
      <c r="N52" s="355">
        <f t="shared" si="43"/>
        <v>13</v>
      </c>
      <c r="O52" s="79">
        <f t="shared" si="43"/>
        <v>139</v>
      </c>
      <c r="P52" s="79">
        <f>P37+P40+P43+P46</f>
        <v>22</v>
      </c>
      <c r="Q52" s="341"/>
      <c r="R52" s="9">
        <f t="shared" ref="R52:R53" si="44">E52+O52+P52</f>
        <v>291</v>
      </c>
      <c r="S52" s="329">
        <f t="shared" ref="S52" si="45">R52-D52</f>
        <v>0</v>
      </c>
    </row>
    <row r="53" spans="2:19" x14ac:dyDescent="0.2">
      <c r="B53" s="66"/>
      <c r="C53" s="93" t="s">
        <v>214</v>
      </c>
      <c r="D53" s="172"/>
      <c r="E53" s="47">
        <f>E52/D52</f>
        <v>0.44673539518900346</v>
      </c>
      <c r="F53" s="48">
        <f>F52/D52</f>
        <v>8.5910652920962199E-2</v>
      </c>
      <c r="G53" s="48">
        <f>G52/D52</f>
        <v>0.18900343642611683</v>
      </c>
      <c r="H53" s="48">
        <f>H52/D52</f>
        <v>0.12714776632302405</v>
      </c>
      <c r="I53" s="48">
        <f>I52/D52</f>
        <v>3.7800687285223365E-2</v>
      </c>
      <c r="J53" s="48">
        <f>J52/D52</f>
        <v>5.1546391752577317E-2</v>
      </c>
      <c r="K53" s="48">
        <f>K52/D52</f>
        <v>6.8728522336769765E-2</v>
      </c>
      <c r="L53" s="48">
        <f>L52/D52</f>
        <v>0.12714776632302405</v>
      </c>
      <c r="M53" s="48">
        <f>M52/D52</f>
        <v>1.0309278350515464E-2</v>
      </c>
      <c r="N53" s="352">
        <f>N52/D52</f>
        <v>4.4673539518900345E-2</v>
      </c>
      <c r="O53" s="50">
        <f>O52/D52</f>
        <v>0.47766323024054985</v>
      </c>
      <c r="P53" s="50">
        <f>P52/D52</f>
        <v>7.560137457044673E-2</v>
      </c>
      <c r="R53" s="51">
        <f t="shared" si="44"/>
        <v>1</v>
      </c>
      <c r="S53" s="329">
        <f t="shared" ref="S53" si="46">1-R53</f>
        <v>0</v>
      </c>
    </row>
    <row r="54" spans="2:19" x14ac:dyDescent="0.2">
      <c r="B54" s="66"/>
      <c r="C54" s="95"/>
      <c r="D54" s="174"/>
      <c r="E54" s="71"/>
      <c r="F54" s="72">
        <f>F52/E52</f>
        <v>0.19230769230769232</v>
      </c>
      <c r="G54" s="72">
        <f>G52/E52</f>
        <v>0.42307692307692307</v>
      </c>
      <c r="H54" s="72">
        <f>H52/E52</f>
        <v>0.2846153846153846</v>
      </c>
      <c r="I54" s="72">
        <f>I52/E52</f>
        <v>8.461538461538462E-2</v>
      </c>
      <c r="J54" s="72">
        <f>J52/E52</f>
        <v>0.11538461538461539</v>
      </c>
      <c r="K54" s="72">
        <f>K52/E52</f>
        <v>0.15384615384615385</v>
      </c>
      <c r="L54" s="72">
        <f>L52/E52</f>
        <v>0.2846153846153846</v>
      </c>
      <c r="M54" s="72">
        <f>M52/E52</f>
        <v>2.3076923076923078E-2</v>
      </c>
      <c r="N54" s="354">
        <f>N52/E52</f>
        <v>0.1</v>
      </c>
      <c r="O54" s="74"/>
      <c r="P54" s="74"/>
      <c r="R54" s="341"/>
      <c r="S54" s="341"/>
    </row>
    <row r="55" spans="2:19" x14ac:dyDescent="0.2">
      <c r="B55" s="66"/>
      <c r="C55" s="97" t="s">
        <v>213</v>
      </c>
      <c r="D55" s="176">
        <f>SUM(D40:D49)</f>
        <v>150</v>
      </c>
      <c r="E55" s="39">
        <f>E40+E43+E46+E49</f>
        <v>71</v>
      </c>
      <c r="F55" s="40">
        <f t="shared" ref="F55:O55" si="47">F40+F43+F46+F49</f>
        <v>11</v>
      </c>
      <c r="G55" s="40">
        <f t="shared" si="47"/>
        <v>30</v>
      </c>
      <c r="H55" s="40">
        <f t="shared" si="47"/>
        <v>24</v>
      </c>
      <c r="I55" s="40">
        <f t="shared" si="47"/>
        <v>1</v>
      </c>
      <c r="J55" s="40">
        <f t="shared" si="47"/>
        <v>3</v>
      </c>
      <c r="K55" s="40">
        <f t="shared" si="47"/>
        <v>11</v>
      </c>
      <c r="L55" s="40">
        <f t="shared" si="47"/>
        <v>22</v>
      </c>
      <c r="M55" s="40">
        <f t="shared" si="47"/>
        <v>3</v>
      </c>
      <c r="N55" s="340">
        <f t="shared" si="47"/>
        <v>12</v>
      </c>
      <c r="O55" s="42">
        <f t="shared" si="47"/>
        <v>71</v>
      </c>
      <c r="P55" s="42">
        <f>P40+P43+P46+P49</f>
        <v>8</v>
      </c>
      <c r="Q55" s="341"/>
      <c r="R55" s="9">
        <f t="shared" ref="R55:R56" si="48">E55+O55+P55</f>
        <v>150</v>
      </c>
      <c r="S55" s="329">
        <f t="shared" ref="S55" si="49">R55-D55</f>
        <v>0</v>
      </c>
    </row>
    <row r="56" spans="2:19" x14ac:dyDescent="0.2">
      <c r="B56" s="66"/>
      <c r="C56" s="93" t="s">
        <v>215</v>
      </c>
      <c r="D56" s="177"/>
      <c r="E56" s="47">
        <f>E55/D55</f>
        <v>0.47333333333333333</v>
      </c>
      <c r="F56" s="48">
        <f>F55/D55</f>
        <v>7.3333333333333334E-2</v>
      </c>
      <c r="G56" s="48">
        <f>G55/D55</f>
        <v>0.2</v>
      </c>
      <c r="H56" s="48">
        <f>H55/D55</f>
        <v>0.16</v>
      </c>
      <c r="I56" s="48">
        <f>I55/D55</f>
        <v>6.6666666666666671E-3</v>
      </c>
      <c r="J56" s="48">
        <f>J55/D55</f>
        <v>0.02</v>
      </c>
      <c r="K56" s="48">
        <f>K55/D55</f>
        <v>7.3333333333333334E-2</v>
      </c>
      <c r="L56" s="48">
        <f>L55/D55</f>
        <v>0.14666666666666667</v>
      </c>
      <c r="M56" s="48">
        <f>M55/D55</f>
        <v>0.02</v>
      </c>
      <c r="N56" s="352">
        <f>N55/D55</f>
        <v>0.08</v>
      </c>
      <c r="O56" s="50">
        <f>O55/D55</f>
        <v>0.47333333333333333</v>
      </c>
      <c r="P56" s="50">
        <f>P55/D55</f>
        <v>5.3333333333333337E-2</v>
      </c>
      <c r="R56" s="51">
        <f t="shared" si="48"/>
        <v>1</v>
      </c>
      <c r="S56" s="329">
        <f t="shared" ref="S56" si="50">1-R56</f>
        <v>0</v>
      </c>
    </row>
    <row r="57" spans="2:19" ht="13.8" thickBot="1" x14ac:dyDescent="0.25">
      <c r="B57" s="100"/>
      <c r="C57" s="95"/>
      <c r="D57" s="174"/>
      <c r="E57" s="101"/>
      <c r="F57" s="102">
        <f>F55/E55</f>
        <v>0.15492957746478872</v>
      </c>
      <c r="G57" s="102">
        <f>G55/E55</f>
        <v>0.42253521126760563</v>
      </c>
      <c r="H57" s="102">
        <f>H55/E55</f>
        <v>0.3380281690140845</v>
      </c>
      <c r="I57" s="102">
        <f>I55/E55</f>
        <v>1.4084507042253521E-2</v>
      </c>
      <c r="J57" s="102">
        <f>J55/E55</f>
        <v>4.2253521126760563E-2</v>
      </c>
      <c r="K57" s="102">
        <f>K55/E55</f>
        <v>0.15492957746478872</v>
      </c>
      <c r="L57" s="102">
        <f>L55/E55</f>
        <v>0.30985915492957744</v>
      </c>
      <c r="M57" s="102">
        <f>M55/E55</f>
        <v>4.2253521126760563E-2</v>
      </c>
      <c r="N57" s="358">
        <f>N55/E55</f>
        <v>0.16901408450704225</v>
      </c>
      <c r="O57" s="104"/>
      <c r="P57" s="104"/>
      <c r="R57" s="341"/>
      <c r="S57" s="341"/>
    </row>
    <row r="58" spans="2:19" x14ac:dyDescent="0.2">
      <c r="B58" s="359"/>
      <c r="C58" s="359"/>
      <c r="D58" s="359"/>
      <c r="E58" s="360"/>
      <c r="F58" s="360"/>
      <c r="G58" s="360"/>
      <c r="H58" s="360"/>
      <c r="I58" s="360"/>
      <c r="J58" s="360"/>
      <c r="K58" s="360"/>
      <c r="L58" s="360"/>
      <c r="M58" s="360"/>
      <c r="N58" s="360"/>
      <c r="O58" s="360"/>
      <c r="P58" s="361"/>
      <c r="S58" s="329"/>
    </row>
    <row r="59" spans="2:19" x14ac:dyDescent="0.2">
      <c r="B59" s="9" t="s">
        <v>216</v>
      </c>
      <c r="C59" s="106"/>
      <c r="D59" s="9">
        <f>D34+D37+D40+D43+D46+D49</f>
        <v>427</v>
      </c>
      <c r="E59" s="9">
        <f>E34+E37+E40+E43+E46+E49</f>
        <v>165</v>
      </c>
      <c r="F59" s="9">
        <f t="shared" ref="F59:O59" si="51">F34+F37+F40+F43+F46+F49</f>
        <v>30</v>
      </c>
      <c r="G59" s="9">
        <f t="shared" si="51"/>
        <v>66</v>
      </c>
      <c r="H59" s="9">
        <f t="shared" si="51"/>
        <v>46</v>
      </c>
      <c r="I59" s="9">
        <f t="shared" si="51"/>
        <v>13</v>
      </c>
      <c r="J59" s="9">
        <f t="shared" si="51"/>
        <v>17</v>
      </c>
      <c r="K59" s="9">
        <f t="shared" si="51"/>
        <v>22</v>
      </c>
      <c r="L59" s="9">
        <f t="shared" si="51"/>
        <v>45</v>
      </c>
      <c r="M59" s="9">
        <f t="shared" si="51"/>
        <v>3</v>
      </c>
      <c r="N59" s="9">
        <f t="shared" si="51"/>
        <v>19</v>
      </c>
      <c r="O59" s="9">
        <f t="shared" si="51"/>
        <v>212</v>
      </c>
      <c r="P59" s="9">
        <f>P34+P37+P40+P43+P46+P49</f>
        <v>50</v>
      </c>
      <c r="R59" s="51"/>
      <c r="S59" s="329"/>
    </row>
    <row r="60" spans="2:19" x14ac:dyDescent="0.2">
      <c r="B60" s="51" t="s">
        <v>217</v>
      </c>
      <c r="E60" s="51">
        <f>E59/D59</f>
        <v>0.38641686182669788</v>
      </c>
      <c r="F60" s="110">
        <f>F59/D59</f>
        <v>7.0257611241217793E-2</v>
      </c>
      <c r="G60" s="110">
        <f>G59/D59</f>
        <v>0.15456674473067916</v>
      </c>
      <c r="H60" s="110">
        <f>H59/D59</f>
        <v>0.10772833723653395</v>
      </c>
      <c r="I60" s="110">
        <f>I59/D59</f>
        <v>3.0444964871194378E-2</v>
      </c>
      <c r="J60" s="110">
        <f>J59/D59</f>
        <v>3.9812646370023422E-2</v>
      </c>
      <c r="K60" s="110">
        <f>K59/D59</f>
        <v>5.1522248243559721E-2</v>
      </c>
      <c r="L60" s="110">
        <f>L59/D59</f>
        <v>0.1053864168618267</v>
      </c>
      <c r="M60" s="110">
        <f>M59/D59</f>
        <v>7.0257611241217799E-3</v>
      </c>
      <c r="N60" s="110">
        <f>N59/D59</f>
        <v>4.449648711943794E-2</v>
      </c>
      <c r="O60" s="110">
        <f>O59/D59</f>
        <v>0.49648711943793911</v>
      </c>
      <c r="P60" s="110">
        <f>P59/D59</f>
        <v>0.117096018735363</v>
      </c>
      <c r="R60" s="341"/>
      <c r="S60" s="341"/>
    </row>
    <row r="61" spans="2:19" x14ac:dyDescent="0.2">
      <c r="B61" s="51" t="s">
        <v>312</v>
      </c>
      <c r="E61" s="51"/>
      <c r="F61" s="110">
        <f>F59/E59</f>
        <v>0.18181818181818182</v>
      </c>
      <c r="G61" s="110">
        <f>G59/E59</f>
        <v>0.4</v>
      </c>
      <c r="H61" s="110">
        <f>H59/E59</f>
        <v>0.27878787878787881</v>
      </c>
      <c r="I61" s="110">
        <f>I59/E59</f>
        <v>7.8787878787878782E-2</v>
      </c>
      <c r="J61" s="110">
        <f>J59/E59</f>
        <v>0.10303030303030303</v>
      </c>
      <c r="K61" s="110">
        <f>K59/E59</f>
        <v>0.13333333333333333</v>
      </c>
      <c r="L61" s="110">
        <f>L59/E59</f>
        <v>0.27272727272727271</v>
      </c>
      <c r="M61" s="110">
        <f>M59/E59</f>
        <v>1.8181818181818181E-2</v>
      </c>
      <c r="N61" s="110">
        <f>N59/E59</f>
        <v>0.11515151515151516</v>
      </c>
      <c r="O61" s="110"/>
      <c r="P61" s="110"/>
      <c r="S61" s="329"/>
    </row>
    <row r="63" spans="2:19" x14ac:dyDescent="0.2">
      <c r="B63" s="9" t="s">
        <v>219</v>
      </c>
      <c r="C63" s="11"/>
      <c r="D63" s="111">
        <f t="shared" ref="D63:O63" si="52">D52+D34+D49</f>
        <v>427</v>
      </c>
      <c r="E63" s="111">
        <f t="shared" si="52"/>
        <v>165</v>
      </c>
      <c r="F63" s="111">
        <f t="shared" si="52"/>
        <v>30</v>
      </c>
      <c r="G63" s="111">
        <f t="shared" si="52"/>
        <v>66</v>
      </c>
      <c r="H63" s="111">
        <f t="shared" si="52"/>
        <v>46</v>
      </c>
      <c r="I63" s="111">
        <f t="shared" si="52"/>
        <v>13</v>
      </c>
      <c r="J63" s="111">
        <f t="shared" si="52"/>
        <v>17</v>
      </c>
      <c r="K63" s="111">
        <f t="shared" si="52"/>
        <v>22</v>
      </c>
      <c r="L63" s="111">
        <f t="shared" si="52"/>
        <v>45</v>
      </c>
      <c r="M63" s="111">
        <f t="shared" si="52"/>
        <v>3</v>
      </c>
      <c r="N63" s="111">
        <f t="shared" si="52"/>
        <v>19</v>
      </c>
      <c r="O63" s="111">
        <f t="shared" si="52"/>
        <v>212</v>
      </c>
      <c r="P63" s="111">
        <f>P52+P34+P49</f>
        <v>50</v>
      </c>
    </row>
    <row r="64" spans="2:19" x14ac:dyDescent="0.2">
      <c r="B64" s="9"/>
      <c r="C64" s="11"/>
      <c r="D64" s="112">
        <f t="shared" ref="D64:O64" si="53">D55+D34+D37</f>
        <v>427</v>
      </c>
      <c r="E64" s="112">
        <f t="shared" si="53"/>
        <v>165</v>
      </c>
      <c r="F64" s="112">
        <f t="shared" si="53"/>
        <v>30</v>
      </c>
      <c r="G64" s="112">
        <f t="shared" si="53"/>
        <v>66</v>
      </c>
      <c r="H64" s="112">
        <f t="shared" si="53"/>
        <v>46</v>
      </c>
      <c r="I64" s="112">
        <f t="shared" si="53"/>
        <v>13</v>
      </c>
      <c r="J64" s="112">
        <f t="shared" si="53"/>
        <v>17</v>
      </c>
      <c r="K64" s="112">
        <f t="shared" si="53"/>
        <v>22</v>
      </c>
      <c r="L64" s="112">
        <f t="shared" si="53"/>
        <v>45</v>
      </c>
      <c r="M64" s="112">
        <f t="shared" si="53"/>
        <v>3</v>
      </c>
      <c r="N64" s="112">
        <f t="shared" si="53"/>
        <v>19</v>
      </c>
      <c r="O64" s="112">
        <f t="shared" si="53"/>
        <v>212</v>
      </c>
      <c r="P64" s="112">
        <f>P55+P34+P37</f>
        <v>50</v>
      </c>
    </row>
    <row r="65" spans="2:16" x14ac:dyDescent="0.2">
      <c r="B65" s="9"/>
      <c r="C65" s="11"/>
      <c r="D65" s="11"/>
    </row>
    <row r="66" spans="2:16" x14ac:dyDescent="0.2">
      <c r="B66" s="43" t="s">
        <v>220</v>
      </c>
      <c r="C66" s="11"/>
      <c r="D66" s="329">
        <f>D13-D59</f>
        <v>0</v>
      </c>
      <c r="E66" s="329">
        <f>E13-E59</f>
        <v>0</v>
      </c>
      <c r="F66" s="329">
        <f t="shared" ref="F66:O66" si="54">F13-F59</f>
        <v>0</v>
      </c>
      <c r="G66" s="329">
        <f t="shared" si="54"/>
        <v>0</v>
      </c>
      <c r="H66" s="329">
        <f t="shared" si="54"/>
        <v>0</v>
      </c>
      <c r="I66" s="329">
        <f t="shared" si="54"/>
        <v>0</v>
      </c>
      <c r="J66" s="329">
        <f t="shared" si="54"/>
        <v>0</v>
      </c>
      <c r="K66" s="329">
        <f t="shared" si="54"/>
        <v>0</v>
      </c>
      <c r="L66" s="329">
        <f t="shared" si="54"/>
        <v>0</v>
      </c>
      <c r="M66" s="329">
        <f t="shared" si="54"/>
        <v>0</v>
      </c>
      <c r="N66" s="329">
        <f>N13-N59</f>
        <v>0</v>
      </c>
      <c r="O66" s="329">
        <f t="shared" si="54"/>
        <v>0</v>
      </c>
      <c r="P66" s="329">
        <f>P13-P59</f>
        <v>0</v>
      </c>
    </row>
    <row r="67" spans="2:16" x14ac:dyDescent="0.2">
      <c r="C67" s="11"/>
      <c r="D67" s="329"/>
      <c r="E67" s="329">
        <f t="shared" ref="E67:O68" si="55">E14-E60</f>
        <v>0</v>
      </c>
      <c r="F67" s="329">
        <f t="shared" si="55"/>
        <v>0</v>
      </c>
      <c r="G67" s="329">
        <f t="shared" si="55"/>
        <v>0</v>
      </c>
      <c r="H67" s="329">
        <f t="shared" si="55"/>
        <v>0</v>
      </c>
      <c r="I67" s="329">
        <f t="shared" si="55"/>
        <v>0</v>
      </c>
      <c r="J67" s="329">
        <f t="shared" si="55"/>
        <v>0</v>
      </c>
      <c r="K67" s="329">
        <f t="shared" si="55"/>
        <v>0</v>
      </c>
      <c r="L67" s="329">
        <f t="shared" si="55"/>
        <v>0</v>
      </c>
      <c r="M67" s="329">
        <f t="shared" si="55"/>
        <v>0</v>
      </c>
      <c r="N67" s="329">
        <f t="shared" si="55"/>
        <v>0</v>
      </c>
      <c r="O67" s="329">
        <f t="shared" si="55"/>
        <v>0</v>
      </c>
      <c r="P67" s="329">
        <f>P14-P60</f>
        <v>0</v>
      </c>
    </row>
    <row r="68" spans="2:16" x14ac:dyDescent="0.2">
      <c r="C68" s="11"/>
      <c r="D68" s="329"/>
      <c r="E68" s="329"/>
      <c r="F68" s="329">
        <f t="shared" si="55"/>
        <v>0</v>
      </c>
      <c r="G68" s="329">
        <f t="shared" si="55"/>
        <v>0</v>
      </c>
      <c r="H68" s="329">
        <f t="shared" si="55"/>
        <v>0</v>
      </c>
      <c r="I68" s="329">
        <f t="shared" si="55"/>
        <v>0</v>
      </c>
      <c r="J68" s="329">
        <f t="shared" si="55"/>
        <v>0</v>
      </c>
      <c r="K68" s="329">
        <f t="shared" si="55"/>
        <v>0</v>
      </c>
      <c r="L68" s="329">
        <f t="shared" si="55"/>
        <v>0</v>
      </c>
      <c r="M68" s="329">
        <f t="shared" si="55"/>
        <v>0</v>
      </c>
      <c r="N68" s="329">
        <f t="shared" si="55"/>
        <v>0</v>
      </c>
      <c r="O68" s="329"/>
      <c r="P68" s="329"/>
    </row>
    <row r="69" spans="2:16" x14ac:dyDescent="0.2">
      <c r="C69" s="11"/>
      <c r="D69" s="329"/>
      <c r="E69" s="329"/>
      <c r="F69" s="329"/>
      <c r="G69" s="329"/>
      <c r="H69" s="329"/>
      <c r="I69" s="329"/>
      <c r="J69" s="329"/>
      <c r="K69" s="329"/>
      <c r="L69" s="329"/>
      <c r="M69" s="329"/>
      <c r="N69" s="329"/>
      <c r="O69" s="329"/>
      <c r="P69" s="329"/>
    </row>
    <row r="70" spans="2:16" x14ac:dyDescent="0.2">
      <c r="C70" s="11"/>
      <c r="D70" s="43">
        <f>D63-D59</f>
        <v>0</v>
      </c>
      <c r="E70" s="43">
        <f t="shared" ref="E70:O70" si="56">E63-E59</f>
        <v>0</v>
      </c>
      <c r="F70" s="43">
        <f t="shared" si="56"/>
        <v>0</v>
      </c>
      <c r="G70" s="43">
        <f t="shared" si="56"/>
        <v>0</v>
      </c>
      <c r="H70" s="43">
        <f t="shared" si="56"/>
        <v>0</v>
      </c>
      <c r="I70" s="43">
        <f t="shared" si="56"/>
        <v>0</v>
      </c>
      <c r="J70" s="43">
        <f t="shared" si="56"/>
        <v>0</v>
      </c>
      <c r="K70" s="43">
        <f t="shared" si="56"/>
        <v>0</v>
      </c>
      <c r="L70" s="43">
        <f t="shared" si="56"/>
        <v>0</v>
      </c>
      <c r="M70" s="43">
        <f t="shared" si="56"/>
        <v>0</v>
      </c>
      <c r="N70" s="43">
        <f t="shared" si="56"/>
        <v>0</v>
      </c>
      <c r="O70" s="43">
        <f t="shared" si="56"/>
        <v>0</v>
      </c>
      <c r="P70" s="43">
        <f>P63-P59</f>
        <v>0</v>
      </c>
    </row>
    <row r="71" spans="2:16" x14ac:dyDescent="0.2">
      <c r="C71" s="11"/>
      <c r="D71" s="43">
        <f>D64-D59</f>
        <v>0</v>
      </c>
      <c r="E71" s="43">
        <f t="shared" ref="E71:O71" si="57">E64-E59</f>
        <v>0</v>
      </c>
      <c r="F71" s="43">
        <f t="shared" si="57"/>
        <v>0</v>
      </c>
      <c r="G71" s="43">
        <f t="shared" si="57"/>
        <v>0</v>
      </c>
      <c r="H71" s="43">
        <f t="shared" si="57"/>
        <v>0</v>
      </c>
      <c r="I71" s="43">
        <f t="shared" si="57"/>
        <v>0</v>
      </c>
      <c r="J71" s="43">
        <f t="shared" si="57"/>
        <v>0</v>
      </c>
      <c r="K71" s="43">
        <f t="shared" si="57"/>
        <v>0</v>
      </c>
      <c r="L71" s="43">
        <f t="shared" si="57"/>
        <v>0</v>
      </c>
      <c r="M71" s="43">
        <f t="shared" si="57"/>
        <v>0</v>
      </c>
      <c r="N71" s="43">
        <f t="shared" si="57"/>
        <v>0</v>
      </c>
      <c r="O71" s="43">
        <f t="shared" si="57"/>
        <v>0</v>
      </c>
      <c r="P71" s="43">
        <f>P64-P59</f>
        <v>0</v>
      </c>
    </row>
    <row r="72" spans="2:16" x14ac:dyDescent="0.2">
      <c r="C72" s="11"/>
      <c r="D72" s="11"/>
    </row>
    <row r="73" spans="2:16" x14ac:dyDescent="0.2">
      <c r="C73" s="11"/>
      <c r="D73" s="11"/>
    </row>
    <row r="74" spans="2:16" x14ac:dyDescent="0.2">
      <c r="C74" s="11"/>
      <c r="D74" s="11"/>
    </row>
    <row r="75" spans="2:16" x14ac:dyDescent="0.2">
      <c r="C75" s="11"/>
      <c r="D75" s="11"/>
    </row>
    <row r="76" spans="2:16" x14ac:dyDescent="0.2">
      <c r="C76" s="11"/>
      <c r="D76" s="11"/>
    </row>
    <row r="77" spans="2:16" x14ac:dyDescent="0.2">
      <c r="C77" s="11"/>
      <c r="D77" s="11"/>
    </row>
    <row r="78" spans="2:16" x14ac:dyDescent="0.2">
      <c r="C78" s="11"/>
      <c r="D78" s="11"/>
    </row>
    <row r="79" spans="2:16" x14ac:dyDescent="0.2">
      <c r="C79" s="11"/>
      <c r="D79" s="11"/>
    </row>
    <row r="80" spans="2:16" x14ac:dyDescent="0.2">
      <c r="C80" s="11"/>
      <c r="D80" s="11"/>
    </row>
    <row r="81" spans="2:4" x14ac:dyDescent="0.2">
      <c r="C81" s="11"/>
      <c r="D81" s="11"/>
    </row>
    <row r="82" spans="2:4" x14ac:dyDescent="0.2">
      <c r="C82" s="11"/>
      <c r="D82" s="11"/>
    </row>
    <row r="83" spans="2:4" x14ac:dyDescent="0.2">
      <c r="C83" s="11"/>
      <c r="D83" s="11"/>
    </row>
    <row r="84" spans="2:4" x14ac:dyDescent="0.2">
      <c r="C84" s="11"/>
      <c r="D84" s="11"/>
    </row>
    <row r="85" spans="2:4" x14ac:dyDescent="0.2">
      <c r="C85" s="11"/>
      <c r="D85" s="11"/>
    </row>
    <row r="86" spans="2:4" x14ac:dyDescent="0.2">
      <c r="C86" s="11"/>
      <c r="D86" s="11"/>
    </row>
    <row r="87" spans="2:4" x14ac:dyDescent="0.2">
      <c r="C87" s="11"/>
      <c r="D87" s="11"/>
    </row>
    <row r="88" spans="2:4" x14ac:dyDescent="0.2">
      <c r="C88" s="11"/>
      <c r="D88" s="11"/>
    </row>
    <row r="89" spans="2:4" x14ac:dyDescent="0.2">
      <c r="C89" s="11"/>
      <c r="D89" s="11"/>
    </row>
    <row r="90" spans="2:4" x14ac:dyDescent="0.2">
      <c r="C90" s="11"/>
      <c r="D90" s="11"/>
    </row>
    <row r="91" spans="2:4" x14ac:dyDescent="0.2">
      <c r="C91" s="11"/>
      <c r="D91" s="11"/>
    </row>
    <row r="92" spans="2:4" x14ac:dyDescent="0.2">
      <c r="C92" s="11"/>
      <c r="D92" s="11"/>
    </row>
    <row r="93" spans="2:4" x14ac:dyDescent="0.2">
      <c r="B93" s="9"/>
      <c r="C93" s="11"/>
      <c r="D93" s="11"/>
    </row>
    <row r="94" spans="2:4" x14ac:dyDescent="0.2">
      <c r="B94" s="9" t="e">
        <f>SUM(#REF!)</f>
        <v>#REF!</v>
      </c>
      <c r="C94" s="11"/>
      <c r="D94" s="11"/>
    </row>
  </sheetData>
  <mergeCells count="30">
    <mergeCell ref="B58:O58"/>
    <mergeCell ref="C28:C30"/>
    <mergeCell ref="C31:C33"/>
    <mergeCell ref="B34:B57"/>
    <mergeCell ref="C34:C36"/>
    <mergeCell ref="C37:C39"/>
    <mergeCell ref="C40:C42"/>
    <mergeCell ref="C43:C45"/>
    <mergeCell ref="C46:C48"/>
    <mergeCell ref="C49:C51"/>
    <mergeCell ref="K10:K12"/>
    <mergeCell ref="L10:L12"/>
    <mergeCell ref="M10:M12"/>
    <mergeCell ref="N10:N12"/>
    <mergeCell ref="B13:C15"/>
    <mergeCell ref="B16:B33"/>
    <mergeCell ref="C16:C18"/>
    <mergeCell ref="C19:C21"/>
    <mergeCell ref="C22:C24"/>
    <mergeCell ref="C25:C27"/>
    <mergeCell ref="B9:C12"/>
    <mergeCell ref="D9:D12"/>
    <mergeCell ref="E9:E12"/>
    <mergeCell ref="O9:O12"/>
    <mergeCell ref="P9:P12"/>
    <mergeCell ref="F10:F12"/>
    <mergeCell ref="G10:G12"/>
    <mergeCell ref="H10:H12"/>
    <mergeCell ref="I10:I12"/>
    <mergeCell ref="J10:J12"/>
  </mergeCells>
  <phoneticPr fontId="3"/>
  <printOptions horizontalCentered="1"/>
  <pageMargins left="0.82677165354330717" right="0.43307086614173229" top="0.59055118110236227" bottom="0.35433070866141736" header="0.19685039370078741" footer="0.19685039370078741"/>
  <pageSetup paperSize="9" scale="63" firstPageNumber="2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5BFA-6744-433A-8B88-5E19055120BD}">
  <sheetPr>
    <tabColor rgb="FF00B0F0"/>
  </sheetPr>
  <dimension ref="B2:AM70"/>
  <sheetViews>
    <sheetView view="pageBreakPreview" zoomScaleNormal="100" zoomScaleSheetLayoutView="100" workbookViewId="0"/>
  </sheetViews>
  <sheetFormatPr defaultColWidth="9" defaultRowHeight="13.2" x14ac:dyDescent="0.2"/>
  <cols>
    <col min="1" max="1" width="9" style="113"/>
    <col min="2" max="2" width="4.33203125" style="113" customWidth="1"/>
    <col min="3" max="3" width="16" style="113" customWidth="1"/>
    <col min="4" max="32" width="8.109375" style="113" customWidth="1"/>
    <col min="33" max="33" width="10.44140625" style="113" customWidth="1"/>
    <col min="34" max="34" width="8.6640625" style="113" customWidth="1"/>
    <col min="35" max="35" width="6.44140625" style="113" customWidth="1"/>
    <col min="36" max="36" width="8.6640625" style="113" customWidth="1"/>
    <col min="37" max="16384" width="9" style="113"/>
  </cols>
  <sheetData>
    <row r="2" spans="2:39" x14ac:dyDescent="0.2">
      <c r="B2" s="113" t="s">
        <v>313</v>
      </c>
    </row>
    <row r="3" spans="2:39" x14ac:dyDescent="0.2">
      <c r="Z3" s="117" t="s">
        <v>178</v>
      </c>
    </row>
    <row r="4" spans="2:39" x14ac:dyDescent="0.2">
      <c r="I4" s="117"/>
      <c r="Z4" s="117" t="s">
        <v>179</v>
      </c>
    </row>
    <row r="5" spans="2:39" x14ac:dyDescent="0.2">
      <c r="I5" s="117"/>
      <c r="Z5" s="117" t="s">
        <v>314</v>
      </c>
    </row>
    <row r="6" spans="2:39" ht="7.5" customHeight="1" x14ac:dyDescent="0.2">
      <c r="Y6" s="362"/>
    </row>
    <row r="7" spans="2:39" ht="14.25" customHeight="1" thickBot="1" x14ac:dyDescent="0.25">
      <c r="D7" s="363"/>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5"/>
      <c r="AE7" s="365" t="s">
        <v>229</v>
      </c>
      <c r="AF7" s="107"/>
    </row>
    <row r="8" spans="2:39" ht="8.25" customHeight="1" x14ac:dyDescent="0.2">
      <c r="B8" s="38"/>
      <c r="C8" s="366"/>
      <c r="D8" s="367" t="s">
        <v>315</v>
      </c>
      <c r="E8" s="368" t="s">
        <v>316</v>
      </c>
      <c r="F8" s="369"/>
      <c r="G8" s="369"/>
      <c r="H8" s="369"/>
      <c r="I8" s="369"/>
      <c r="J8" s="370"/>
      <c r="K8" s="370"/>
      <c r="L8" s="370"/>
      <c r="M8" s="370"/>
      <c r="N8" s="370"/>
      <c r="O8" s="370"/>
      <c r="P8" s="370"/>
      <c r="Q8" s="370"/>
      <c r="R8" s="370"/>
      <c r="S8" s="370"/>
      <c r="T8" s="370"/>
      <c r="U8" s="370"/>
      <c r="V8" s="370"/>
      <c r="W8" s="370"/>
      <c r="X8" s="370"/>
      <c r="Y8" s="370"/>
      <c r="Z8" s="370"/>
      <c r="AA8" s="370"/>
      <c r="AB8" s="370"/>
      <c r="AC8" s="370"/>
      <c r="AD8" s="371"/>
      <c r="AE8" s="372"/>
      <c r="AF8" s="373"/>
    </row>
    <row r="9" spans="2:39" ht="15" customHeight="1" x14ac:dyDescent="0.2">
      <c r="B9" s="374"/>
      <c r="C9" s="375"/>
      <c r="D9" s="367"/>
      <c r="E9" s="368"/>
      <c r="F9" s="376" t="s">
        <v>317</v>
      </c>
      <c r="G9" s="377"/>
      <c r="H9" s="377"/>
      <c r="I9" s="378"/>
      <c r="J9" s="376" t="s">
        <v>318</v>
      </c>
      <c r="K9" s="377"/>
      <c r="L9" s="377"/>
      <c r="M9" s="377"/>
      <c r="N9" s="378"/>
      <c r="O9" s="376" t="s">
        <v>319</v>
      </c>
      <c r="P9" s="377"/>
      <c r="Q9" s="377"/>
      <c r="R9" s="377"/>
      <c r="S9" s="378"/>
      <c r="T9" s="376" t="s">
        <v>320</v>
      </c>
      <c r="U9" s="377"/>
      <c r="V9" s="377"/>
      <c r="W9" s="377"/>
      <c r="X9" s="378"/>
      <c r="Y9" s="376" t="s">
        <v>321</v>
      </c>
      <c r="Z9" s="377"/>
      <c r="AA9" s="377"/>
      <c r="AB9" s="377"/>
      <c r="AC9" s="377"/>
      <c r="AD9" s="379" t="s">
        <v>322</v>
      </c>
      <c r="AE9" s="379" t="s">
        <v>233</v>
      </c>
      <c r="AF9" s="380"/>
    </row>
    <row r="10" spans="2:39" ht="7.5" customHeight="1" x14ac:dyDescent="0.2">
      <c r="B10" s="374"/>
      <c r="C10" s="375"/>
      <c r="D10" s="367"/>
      <c r="E10" s="368"/>
      <c r="F10" s="381" t="s">
        <v>323</v>
      </c>
      <c r="G10" s="382"/>
      <c r="H10" s="383"/>
      <c r="I10" s="121" t="s">
        <v>324</v>
      </c>
      <c r="J10" s="384" t="s">
        <v>325</v>
      </c>
      <c r="K10" s="22" t="s">
        <v>326</v>
      </c>
      <c r="L10" s="22" t="s">
        <v>327</v>
      </c>
      <c r="M10" s="22" t="s">
        <v>328</v>
      </c>
      <c r="N10" s="385" t="s">
        <v>240</v>
      </c>
      <c r="O10" s="384" t="s">
        <v>325</v>
      </c>
      <c r="P10" s="22" t="s">
        <v>326</v>
      </c>
      <c r="Q10" s="22" t="s">
        <v>327</v>
      </c>
      <c r="R10" s="22" t="s">
        <v>328</v>
      </c>
      <c r="S10" s="385" t="s">
        <v>240</v>
      </c>
      <c r="T10" s="384" t="s">
        <v>325</v>
      </c>
      <c r="U10" s="22" t="s">
        <v>326</v>
      </c>
      <c r="V10" s="22" t="s">
        <v>327</v>
      </c>
      <c r="W10" s="22" t="s">
        <v>328</v>
      </c>
      <c r="X10" s="385" t="s">
        <v>240</v>
      </c>
      <c r="Y10" s="384" t="s">
        <v>329</v>
      </c>
      <c r="Z10" s="24" t="s">
        <v>330</v>
      </c>
      <c r="AA10" s="22" t="s">
        <v>331</v>
      </c>
      <c r="AB10" s="22" t="s">
        <v>311</v>
      </c>
      <c r="AC10" s="22" t="s">
        <v>240</v>
      </c>
      <c r="AD10" s="379"/>
      <c r="AE10" s="379"/>
      <c r="AF10" s="380"/>
    </row>
    <row r="11" spans="2:39" ht="54.75" customHeight="1" x14ac:dyDescent="0.2">
      <c r="B11" s="174"/>
      <c r="C11" s="386"/>
      <c r="D11" s="387"/>
      <c r="E11" s="388"/>
      <c r="F11" s="389"/>
      <c r="G11" s="390" t="s">
        <v>323</v>
      </c>
      <c r="H11" s="391" t="s">
        <v>332</v>
      </c>
      <c r="I11" s="134"/>
      <c r="J11" s="392"/>
      <c r="K11" s="31"/>
      <c r="L11" s="31"/>
      <c r="M11" s="31"/>
      <c r="N11" s="393"/>
      <c r="O11" s="392"/>
      <c r="P11" s="31"/>
      <c r="Q11" s="31"/>
      <c r="R11" s="31"/>
      <c r="S11" s="393"/>
      <c r="T11" s="392"/>
      <c r="U11" s="31"/>
      <c r="V11" s="31"/>
      <c r="W11" s="31"/>
      <c r="X11" s="393"/>
      <c r="Y11" s="392"/>
      <c r="Z11" s="33"/>
      <c r="AA11" s="31"/>
      <c r="AB11" s="31"/>
      <c r="AC11" s="31"/>
      <c r="AD11" s="394"/>
      <c r="AE11" s="394"/>
      <c r="AF11" s="380"/>
      <c r="AG11" s="113" t="s">
        <v>196</v>
      </c>
      <c r="AH11" s="113" t="s">
        <v>333</v>
      </c>
      <c r="AI11" s="113" t="s">
        <v>334</v>
      </c>
      <c r="AJ11" s="113" t="s">
        <v>335</v>
      </c>
      <c r="AK11" s="137" t="s">
        <v>197</v>
      </c>
    </row>
    <row r="12" spans="2:39" ht="18.899999999999999" customHeight="1" x14ac:dyDescent="0.2">
      <c r="B12" s="36" t="s">
        <v>281</v>
      </c>
      <c r="C12" s="395"/>
      <c r="D12" s="38">
        <f>D15+D18+D21+D24+D27+D30</f>
        <v>427</v>
      </c>
      <c r="E12" s="138">
        <f>E15+E18+E21+E24+E27+E30</f>
        <v>203</v>
      </c>
      <c r="F12" s="396">
        <f t="shared" ref="F12:AE12" si="0">F15+F18+F21+F24+F27+F30</f>
        <v>86</v>
      </c>
      <c r="G12" s="139">
        <f t="shared" si="0"/>
        <v>82</v>
      </c>
      <c r="H12" s="139">
        <f t="shared" si="0"/>
        <v>4</v>
      </c>
      <c r="I12" s="397">
        <f t="shared" si="0"/>
        <v>117</v>
      </c>
      <c r="J12" s="396">
        <f t="shared" si="0"/>
        <v>0</v>
      </c>
      <c r="K12" s="139">
        <f t="shared" si="0"/>
        <v>173</v>
      </c>
      <c r="L12" s="139">
        <f t="shared" si="0"/>
        <v>2</v>
      </c>
      <c r="M12" s="139">
        <f t="shared" si="0"/>
        <v>1</v>
      </c>
      <c r="N12" s="191">
        <f t="shared" si="0"/>
        <v>27</v>
      </c>
      <c r="O12" s="396">
        <f t="shared" si="0"/>
        <v>0</v>
      </c>
      <c r="P12" s="139">
        <f t="shared" si="0"/>
        <v>1</v>
      </c>
      <c r="Q12" s="139">
        <f t="shared" si="0"/>
        <v>0</v>
      </c>
      <c r="R12" s="139">
        <f t="shared" si="0"/>
        <v>167</v>
      </c>
      <c r="S12" s="191">
        <f t="shared" si="0"/>
        <v>35</v>
      </c>
      <c r="T12" s="396">
        <f t="shared" si="0"/>
        <v>0</v>
      </c>
      <c r="U12" s="139">
        <f>U15+U18+U21+U24+U27+U30</f>
        <v>7</v>
      </c>
      <c r="V12" s="139">
        <f t="shared" si="0"/>
        <v>0</v>
      </c>
      <c r="W12" s="139">
        <f>W15+W18+W21+W24+W27+W30</f>
        <v>3</v>
      </c>
      <c r="X12" s="191">
        <f t="shared" si="0"/>
        <v>193</v>
      </c>
      <c r="Y12" s="396">
        <f>Y15+Y18+Y21+Y24+Y27+Y30</f>
        <v>184</v>
      </c>
      <c r="Z12" s="139">
        <f t="shared" si="0"/>
        <v>10</v>
      </c>
      <c r="AA12" s="139">
        <f t="shared" si="0"/>
        <v>2</v>
      </c>
      <c r="AB12" s="139">
        <f t="shared" si="0"/>
        <v>2</v>
      </c>
      <c r="AC12" s="139">
        <f t="shared" si="0"/>
        <v>5</v>
      </c>
      <c r="AD12" s="373">
        <f t="shared" si="0"/>
        <v>170</v>
      </c>
      <c r="AE12" s="398">
        <f t="shared" si="0"/>
        <v>54</v>
      </c>
      <c r="AF12" s="373"/>
      <c r="AG12" s="113">
        <f>SUM(E12,AD12,AE12)</f>
        <v>427</v>
      </c>
      <c r="AH12" s="113">
        <f>F12+I12</f>
        <v>203</v>
      </c>
      <c r="AI12" s="113">
        <f>SUM(G12:H12)</f>
        <v>86</v>
      </c>
      <c r="AJ12" s="113">
        <f>SUM(Y12:AC12)</f>
        <v>203</v>
      </c>
      <c r="AK12" s="142">
        <f>AG12-D12</f>
        <v>0</v>
      </c>
      <c r="AL12" s="142">
        <f>E12-AH12</f>
        <v>0</v>
      </c>
      <c r="AM12" s="142">
        <f>AJ12-E12</f>
        <v>0</v>
      </c>
    </row>
    <row r="13" spans="2:39" ht="18.899999999999999" customHeight="1" x14ac:dyDescent="0.2">
      <c r="B13" s="44"/>
      <c r="C13" s="399"/>
      <c r="D13" s="46"/>
      <c r="E13" s="400">
        <f>E12/D12</f>
        <v>0.47540983606557374</v>
      </c>
      <c r="F13" s="401">
        <f>F12/D12</f>
        <v>0.20140515222482436</v>
      </c>
      <c r="G13" s="402">
        <f>G12/D12</f>
        <v>0.19203747072599531</v>
      </c>
      <c r="H13" s="402">
        <f>H12/D12</f>
        <v>9.3676814988290398E-3</v>
      </c>
      <c r="I13" s="403">
        <f>I12/D12</f>
        <v>0.27400468384074944</v>
      </c>
      <c r="J13" s="401">
        <f>J12/$D$12</f>
        <v>0</v>
      </c>
      <c r="K13" s="402">
        <f>K12/D12</f>
        <v>0.40515222482435598</v>
      </c>
      <c r="L13" s="402">
        <f>L12/D12</f>
        <v>4.6838407494145199E-3</v>
      </c>
      <c r="M13" s="402">
        <f>M12/D12</f>
        <v>2.34192037470726E-3</v>
      </c>
      <c r="N13" s="404">
        <f>N12/D12</f>
        <v>6.323185011709602E-2</v>
      </c>
      <c r="O13" s="401">
        <f>O12/$D$12</f>
        <v>0</v>
      </c>
      <c r="P13" s="402">
        <f>P12/D12</f>
        <v>2.34192037470726E-3</v>
      </c>
      <c r="Q13" s="402">
        <f>Q12/D12</f>
        <v>0</v>
      </c>
      <c r="R13" s="402">
        <f>R12/D12</f>
        <v>0.3911007025761124</v>
      </c>
      <c r="S13" s="404">
        <f>S12/D12</f>
        <v>8.1967213114754092E-2</v>
      </c>
      <c r="T13" s="401">
        <f>T12/$D$12</f>
        <v>0</v>
      </c>
      <c r="U13" s="402">
        <f>U12/D12</f>
        <v>1.6393442622950821E-2</v>
      </c>
      <c r="V13" s="402">
        <f>V12/D12</f>
        <v>0</v>
      </c>
      <c r="W13" s="402">
        <f>W12/D12</f>
        <v>7.0257611241217799E-3</v>
      </c>
      <c r="X13" s="404">
        <f>X12/D12</f>
        <v>0.45199063231850117</v>
      </c>
      <c r="Y13" s="401">
        <f>Y12/D12</f>
        <v>0.43091334894613581</v>
      </c>
      <c r="Z13" s="402">
        <f>Z12/D12</f>
        <v>2.3419203747072601E-2</v>
      </c>
      <c r="AA13" s="402">
        <f>AA12/D12</f>
        <v>4.6838407494145199E-3</v>
      </c>
      <c r="AB13" s="402">
        <f>AB12/D12</f>
        <v>4.6838407494145199E-3</v>
      </c>
      <c r="AC13" s="402">
        <f>AC12/D12</f>
        <v>1.1709601873536301E-2</v>
      </c>
      <c r="AD13" s="405">
        <f>AD12/D12</f>
        <v>0.39812646370023419</v>
      </c>
      <c r="AE13" s="406">
        <f>AE12/D12</f>
        <v>0.12646370023419204</v>
      </c>
      <c r="AF13" s="407"/>
      <c r="AG13" s="115">
        <f>SUM(E13,AD13,AE13)</f>
        <v>1</v>
      </c>
      <c r="AH13" s="115"/>
      <c r="AK13" s="142">
        <f>1-AG13</f>
        <v>0</v>
      </c>
      <c r="AL13" s="142"/>
      <c r="AM13" s="142"/>
    </row>
    <row r="14" spans="2:39" ht="18.899999999999999" customHeight="1" thickBot="1" x14ac:dyDescent="0.25">
      <c r="B14" s="52"/>
      <c r="C14" s="408"/>
      <c r="D14" s="54"/>
      <c r="E14" s="164"/>
      <c r="F14" s="409">
        <f>F12/E12</f>
        <v>0.42364532019704432</v>
      </c>
      <c r="G14" s="410">
        <f>G12/E12</f>
        <v>0.4039408866995074</v>
      </c>
      <c r="H14" s="410">
        <f>H12/E12</f>
        <v>1.9704433497536946E-2</v>
      </c>
      <c r="I14" s="411">
        <f>I12/E12</f>
        <v>0.57635467980295563</v>
      </c>
      <c r="J14" s="409">
        <f>J12/$E$12</f>
        <v>0</v>
      </c>
      <c r="K14" s="412">
        <f>K12/E12</f>
        <v>0.85221674876847286</v>
      </c>
      <c r="L14" s="412">
        <f>L12/E12</f>
        <v>9.852216748768473E-3</v>
      </c>
      <c r="M14" s="412">
        <f>M12/E12</f>
        <v>4.9261083743842365E-3</v>
      </c>
      <c r="N14" s="413">
        <f>N12/E12</f>
        <v>0.13300492610837439</v>
      </c>
      <c r="O14" s="409">
        <f>O12/$E$12</f>
        <v>0</v>
      </c>
      <c r="P14" s="412">
        <f>P12/E12</f>
        <v>4.9261083743842365E-3</v>
      </c>
      <c r="Q14" s="412">
        <f>Q12/E12</f>
        <v>0</v>
      </c>
      <c r="R14" s="412">
        <f>R12/E12</f>
        <v>0.82266009852216748</v>
      </c>
      <c r="S14" s="413">
        <f>S12/E12</f>
        <v>0.17241379310344829</v>
      </c>
      <c r="T14" s="409">
        <f>T12/$E$12</f>
        <v>0</v>
      </c>
      <c r="U14" s="412">
        <f>U12/E12</f>
        <v>3.4482758620689655E-2</v>
      </c>
      <c r="V14" s="412">
        <f>V12/E12</f>
        <v>0</v>
      </c>
      <c r="W14" s="412">
        <f>W12/E12</f>
        <v>1.4778325123152709E-2</v>
      </c>
      <c r="X14" s="413">
        <f>X12/E12</f>
        <v>0.95073891625615758</v>
      </c>
      <c r="Y14" s="409">
        <f>Y12/E12</f>
        <v>0.90640394088669951</v>
      </c>
      <c r="Z14" s="410">
        <f>Z12/E12</f>
        <v>4.9261083743842367E-2</v>
      </c>
      <c r="AA14" s="410">
        <f>AA12/E12</f>
        <v>9.852216748768473E-3</v>
      </c>
      <c r="AB14" s="410">
        <f>AB12/E12</f>
        <v>9.852216748768473E-3</v>
      </c>
      <c r="AC14" s="410">
        <f>AC12/E12</f>
        <v>2.4630541871921183E-2</v>
      </c>
      <c r="AD14" s="414"/>
      <c r="AE14" s="415"/>
      <c r="AF14" s="416"/>
      <c r="AH14" s="115">
        <f>F14+I14</f>
        <v>1</v>
      </c>
      <c r="AI14" s="115"/>
      <c r="AJ14" s="115">
        <f>SUM(Y14:AC14)</f>
        <v>1</v>
      </c>
      <c r="AK14" s="142">
        <f>1-AH14</f>
        <v>0</v>
      </c>
      <c r="AL14" s="142"/>
      <c r="AM14" s="142">
        <f>1-AJ14</f>
        <v>0</v>
      </c>
    </row>
    <row r="15" spans="2:39" ht="18.899999999999999" customHeight="1" thickTop="1" x14ac:dyDescent="0.2">
      <c r="B15" s="59" t="s">
        <v>199</v>
      </c>
      <c r="C15" s="417" t="s">
        <v>244</v>
      </c>
      <c r="D15" s="61">
        <f>[1]表1!D14</f>
        <v>49</v>
      </c>
      <c r="E15" s="190">
        <f>SUM(F15,I15)</f>
        <v>23</v>
      </c>
      <c r="F15" s="418">
        <f>G15+H15</f>
        <v>14</v>
      </c>
      <c r="G15" s="419">
        <v>14</v>
      </c>
      <c r="H15" s="419">
        <v>0</v>
      </c>
      <c r="I15" s="113">
        <v>9</v>
      </c>
      <c r="J15" s="418">
        <v>0</v>
      </c>
      <c r="K15" s="155">
        <v>18</v>
      </c>
      <c r="L15" s="419">
        <v>0</v>
      </c>
      <c r="M15" s="155">
        <v>0</v>
      </c>
      <c r="N15" s="420">
        <v>5</v>
      </c>
      <c r="O15" s="418">
        <v>0</v>
      </c>
      <c r="P15" s="155">
        <v>1</v>
      </c>
      <c r="Q15" s="419">
        <v>0</v>
      </c>
      <c r="R15" s="155">
        <v>15</v>
      </c>
      <c r="S15" s="420">
        <v>7</v>
      </c>
      <c r="T15" s="418">
        <v>0</v>
      </c>
      <c r="U15" s="155">
        <v>3</v>
      </c>
      <c r="V15" s="419">
        <v>0</v>
      </c>
      <c r="W15" s="155">
        <v>1</v>
      </c>
      <c r="X15" s="420">
        <v>19</v>
      </c>
      <c r="Y15" s="418">
        <v>19</v>
      </c>
      <c r="Z15" s="419">
        <v>2</v>
      </c>
      <c r="AA15" s="419">
        <v>1</v>
      </c>
      <c r="AB15" s="419">
        <v>1</v>
      </c>
      <c r="AC15" s="419">
        <v>0</v>
      </c>
      <c r="AD15" s="373">
        <v>19</v>
      </c>
      <c r="AE15" s="398">
        <v>7</v>
      </c>
      <c r="AF15" s="373"/>
      <c r="AG15" s="113">
        <f>SUM(E15,AD15,AE15)</f>
        <v>49</v>
      </c>
      <c r="AH15" s="113">
        <f>F15+I15</f>
        <v>23</v>
      </c>
      <c r="AI15" s="113">
        <f>SUM(G15:H15)</f>
        <v>14</v>
      </c>
      <c r="AJ15" s="113">
        <f t="shared" ref="AJ15" si="1">SUM(Y15:AC15)</f>
        <v>23</v>
      </c>
      <c r="AK15" s="142">
        <f>AG15-D15</f>
        <v>0</v>
      </c>
      <c r="AL15" s="142">
        <f>E15-AH15</f>
        <v>0</v>
      </c>
      <c r="AM15" s="142">
        <f>AJ15-E15</f>
        <v>0</v>
      </c>
    </row>
    <row r="16" spans="2:39" ht="18.899999999999999" customHeight="1" x14ac:dyDescent="0.2">
      <c r="B16" s="66"/>
      <c r="C16" s="126"/>
      <c r="D16" s="68"/>
      <c r="E16" s="400">
        <f>E15/D15</f>
        <v>0.46938775510204084</v>
      </c>
      <c r="F16" s="401">
        <f>F15/D15</f>
        <v>0.2857142857142857</v>
      </c>
      <c r="G16" s="402">
        <f>G15/D15</f>
        <v>0.2857142857142857</v>
      </c>
      <c r="H16" s="402">
        <f>H15/D15</f>
        <v>0</v>
      </c>
      <c r="I16" s="403">
        <f>I15/D15</f>
        <v>0.18367346938775511</v>
      </c>
      <c r="J16" s="401">
        <f>J15/$D$15</f>
        <v>0</v>
      </c>
      <c r="K16" s="402">
        <f>K15/D15</f>
        <v>0.36734693877551022</v>
      </c>
      <c r="L16" s="402">
        <f>L15/D15</f>
        <v>0</v>
      </c>
      <c r="M16" s="402">
        <f>M15/D15</f>
        <v>0</v>
      </c>
      <c r="N16" s="404">
        <f>N15/D15</f>
        <v>0.10204081632653061</v>
      </c>
      <c r="O16" s="401">
        <f>O15/$D$15</f>
        <v>0</v>
      </c>
      <c r="P16" s="402">
        <f>P15/D15</f>
        <v>2.0408163265306121E-2</v>
      </c>
      <c r="Q16" s="402">
        <f>Q15/D15</f>
        <v>0</v>
      </c>
      <c r="R16" s="402">
        <f>R15/D15</f>
        <v>0.30612244897959184</v>
      </c>
      <c r="S16" s="404">
        <f>S15/D15</f>
        <v>0.14285714285714285</v>
      </c>
      <c r="T16" s="401">
        <f>T15/$D$15</f>
        <v>0</v>
      </c>
      <c r="U16" s="402">
        <f>U15/D15</f>
        <v>6.1224489795918366E-2</v>
      </c>
      <c r="V16" s="402">
        <f>V15/D15</f>
        <v>0</v>
      </c>
      <c r="W16" s="402">
        <f>W15/D15</f>
        <v>2.0408163265306121E-2</v>
      </c>
      <c r="X16" s="404">
        <f>X15/D15</f>
        <v>0.38775510204081631</v>
      </c>
      <c r="Y16" s="401">
        <f>Y15/D15</f>
        <v>0.38775510204081631</v>
      </c>
      <c r="Z16" s="402">
        <f>Z15/D15</f>
        <v>4.0816326530612242E-2</v>
      </c>
      <c r="AA16" s="402">
        <f>AA15/D15</f>
        <v>2.0408163265306121E-2</v>
      </c>
      <c r="AB16" s="402">
        <f>AB15/D15</f>
        <v>2.0408163265306121E-2</v>
      </c>
      <c r="AC16" s="402">
        <f>AC15/D15</f>
        <v>0</v>
      </c>
      <c r="AD16" s="405">
        <f>AD15/D15</f>
        <v>0.38775510204081631</v>
      </c>
      <c r="AE16" s="406">
        <f>AE15/D15</f>
        <v>0.14285714285714285</v>
      </c>
      <c r="AF16" s="407"/>
      <c r="AG16" s="115">
        <f>SUM(E16,AD16,AE16)</f>
        <v>1</v>
      </c>
      <c r="AH16" s="115"/>
      <c r="AK16" s="142">
        <f t="shared" ref="AK16" si="2">1-AG16</f>
        <v>0</v>
      </c>
      <c r="AL16" s="142"/>
      <c r="AM16" s="142"/>
    </row>
    <row r="17" spans="2:39" ht="18.899999999999999" customHeight="1" x14ac:dyDescent="0.2">
      <c r="B17" s="66"/>
      <c r="C17" s="126"/>
      <c r="D17" s="70"/>
      <c r="E17" s="148"/>
      <c r="F17" s="421">
        <f>F15/E15</f>
        <v>0.60869565217391308</v>
      </c>
      <c r="G17" s="422">
        <f>G15/E15</f>
        <v>0.60869565217391308</v>
      </c>
      <c r="H17" s="422">
        <f>H15/E15</f>
        <v>0</v>
      </c>
      <c r="I17" s="423">
        <f>I15/E15</f>
        <v>0.39130434782608697</v>
      </c>
      <c r="J17" s="421">
        <f>J15/$E$15</f>
        <v>0</v>
      </c>
      <c r="K17" s="424">
        <f>K15/E15</f>
        <v>0.78260869565217395</v>
      </c>
      <c r="L17" s="424">
        <f>L15/E15</f>
        <v>0</v>
      </c>
      <c r="M17" s="424">
        <f>M15/E15</f>
        <v>0</v>
      </c>
      <c r="N17" s="425">
        <f>N15/E15</f>
        <v>0.21739130434782608</v>
      </c>
      <c r="O17" s="421">
        <f>O15/$E$15</f>
        <v>0</v>
      </c>
      <c r="P17" s="424">
        <f>P15/E15</f>
        <v>4.3478260869565216E-2</v>
      </c>
      <c r="Q17" s="424">
        <f>Q15/E15</f>
        <v>0</v>
      </c>
      <c r="R17" s="424">
        <f>R15/E15</f>
        <v>0.65217391304347827</v>
      </c>
      <c r="S17" s="425">
        <f>S15/E15</f>
        <v>0.30434782608695654</v>
      </c>
      <c r="T17" s="421">
        <f>T15/$E$15</f>
        <v>0</v>
      </c>
      <c r="U17" s="424">
        <f>U15/E15</f>
        <v>0.13043478260869565</v>
      </c>
      <c r="V17" s="424">
        <f>V15/E15</f>
        <v>0</v>
      </c>
      <c r="W17" s="424">
        <f>W15/E15</f>
        <v>4.3478260869565216E-2</v>
      </c>
      <c r="X17" s="425">
        <f>X15/E15</f>
        <v>0.82608695652173914</v>
      </c>
      <c r="Y17" s="421">
        <f>Y15/E15</f>
        <v>0.82608695652173914</v>
      </c>
      <c r="Z17" s="422">
        <f>Z15/E15</f>
        <v>8.6956521739130432E-2</v>
      </c>
      <c r="AA17" s="422">
        <f>AA15/E15</f>
        <v>4.3478260869565216E-2</v>
      </c>
      <c r="AB17" s="422">
        <f>AB15/E15</f>
        <v>4.3478260869565216E-2</v>
      </c>
      <c r="AC17" s="422">
        <f>AC15/E15</f>
        <v>0</v>
      </c>
      <c r="AD17" s="416"/>
      <c r="AE17" s="426"/>
      <c r="AF17" s="416"/>
      <c r="AH17" s="115">
        <f>F17+I17</f>
        <v>1</v>
      </c>
      <c r="AI17" s="115"/>
      <c r="AJ17" s="115">
        <f t="shared" ref="AJ17:AJ18" si="3">SUM(Y17:AC17)</f>
        <v>1</v>
      </c>
      <c r="AK17" s="142">
        <f t="shared" ref="AK17" si="4">1-AH17</f>
        <v>0</v>
      </c>
      <c r="AL17" s="142"/>
      <c r="AM17" s="142">
        <f>1-AJ17</f>
        <v>0</v>
      </c>
    </row>
    <row r="18" spans="2:39" ht="18.899999999999999" customHeight="1" x14ac:dyDescent="0.2">
      <c r="B18" s="66"/>
      <c r="C18" s="121" t="s">
        <v>245</v>
      </c>
      <c r="D18" s="76">
        <f>[1]表1!D17</f>
        <v>87</v>
      </c>
      <c r="E18" s="138">
        <f>SUM(F18,I18)</f>
        <v>49</v>
      </c>
      <c r="F18" s="427">
        <f>G18+H18</f>
        <v>15</v>
      </c>
      <c r="G18" s="139">
        <v>15</v>
      </c>
      <c r="H18" s="139">
        <v>0</v>
      </c>
      <c r="I18" s="397">
        <v>34</v>
      </c>
      <c r="J18" s="396">
        <v>0</v>
      </c>
      <c r="K18" s="419">
        <v>41</v>
      </c>
      <c r="L18" s="419">
        <v>0</v>
      </c>
      <c r="M18" s="419">
        <v>0</v>
      </c>
      <c r="N18" s="428">
        <v>8</v>
      </c>
      <c r="O18" s="396">
        <v>0</v>
      </c>
      <c r="P18" s="419">
        <v>0</v>
      </c>
      <c r="Q18" s="419">
        <v>0</v>
      </c>
      <c r="R18" s="419">
        <v>38</v>
      </c>
      <c r="S18" s="428">
        <v>11</v>
      </c>
      <c r="T18" s="396">
        <v>0</v>
      </c>
      <c r="U18" s="419">
        <v>1</v>
      </c>
      <c r="V18" s="419">
        <v>0</v>
      </c>
      <c r="W18" s="419">
        <v>2</v>
      </c>
      <c r="X18" s="428">
        <v>46</v>
      </c>
      <c r="Y18" s="396">
        <v>43</v>
      </c>
      <c r="Z18" s="139">
        <v>4</v>
      </c>
      <c r="AA18" s="139">
        <v>1</v>
      </c>
      <c r="AB18" s="139">
        <v>1</v>
      </c>
      <c r="AC18" s="139">
        <v>0</v>
      </c>
      <c r="AD18" s="429">
        <v>32</v>
      </c>
      <c r="AE18" s="141">
        <v>6</v>
      </c>
      <c r="AF18" s="373"/>
      <c r="AG18" s="113">
        <f>SUM(E18,AD18,AE18)</f>
        <v>87</v>
      </c>
      <c r="AH18" s="113">
        <f>F18+I18</f>
        <v>49</v>
      </c>
      <c r="AI18" s="113">
        <f>SUM(G18:H18)</f>
        <v>15</v>
      </c>
      <c r="AJ18" s="113">
        <f t="shared" si="3"/>
        <v>49</v>
      </c>
      <c r="AK18" s="142">
        <f>AG18-D18</f>
        <v>0</v>
      </c>
      <c r="AL18" s="142">
        <f>E18-AH18</f>
        <v>0</v>
      </c>
      <c r="AM18" s="142">
        <f>AJ18-E18</f>
        <v>0</v>
      </c>
    </row>
    <row r="19" spans="2:39" ht="18.899999999999999" customHeight="1" x14ac:dyDescent="0.2">
      <c r="B19" s="66"/>
      <c r="C19" s="126"/>
      <c r="D19" s="68"/>
      <c r="E19" s="400">
        <f>E18/D18</f>
        <v>0.56321839080459768</v>
      </c>
      <c r="F19" s="401">
        <f>F18/D18</f>
        <v>0.17241379310344829</v>
      </c>
      <c r="G19" s="402">
        <f>G18/D18</f>
        <v>0.17241379310344829</v>
      </c>
      <c r="H19" s="402">
        <f>H18/D18</f>
        <v>0</v>
      </c>
      <c r="I19" s="403">
        <f>I18/D18</f>
        <v>0.39080459770114945</v>
      </c>
      <c r="J19" s="401">
        <f>J18/$D$18</f>
        <v>0</v>
      </c>
      <c r="K19" s="402">
        <f>K18/D18</f>
        <v>0.47126436781609193</v>
      </c>
      <c r="L19" s="402">
        <f>L18/D18</f>
        <v>0</v>
      </c>
      <c r="M19" s="402">
        <f>M18/D18</f>
        <v>0</v>
      </c>
      <c r="N19" s="404">
        <f>N18/D18</f>
        <v>9.1954022988505746E-2</v>
      </c>
      <c r="O19" s="401">
        <f>O18/$D$18</f>
        <v>0</v>
      </c>
      <c r="P19" s="402">
        <f>P18/D18</f>
        <v>0</v>
      </c>
      <c r="Q19" s="402">
        <f>Q18/D18</f>
        <v>0</v>
      </c>
      <c r="R19" s="402">
        <f>R18/D18</f>
        <v>0.43678160919540232</v>
      </c>
      <c r="S19" s="404">
        <f>S18/D18</f>
        <v>0.12643678160919541</v>
      </c>
      <c r="T19" s="401">
        <f>T18/$D$18</f>
        <v>0</v>
      </c>
      <c r="U19" s="402">
        <f>U18/D18</f>
        <v>1.1494252873563218E-2</v>
      </c>
      <c r="V19" s="402">
        <f>V18/D18</f>
        <v>0</v>
      </c>
      <c r="W19" s="402">
        <f>W18/D18</f>
        <v>2.2988505747126436E-2</v>
      </c>
      <c r="X19" s="404">
        <f>X18/D18</f>
        <v>0.52873563218390807</v>
      </c>
      <c r="Y19" s="401">
        <f>Y18/D18</f>
        <v>0.4942528735632184</v>
      </c>
      <c r="Z19" s="402">
        <f>Z18/D18</f>
        <v>4.5977011494252873E-2</v>
      </c>
      <c r="AA19" s="402">
        <f>AA18/D18</f>
        <v>1.1494252873563218E-2</v>
      </c>
      <c r="AB19" s="402">
        <f>AB18/D18</f>
        <v>1.1494252873563218E-2</v>
      </c>
      <c r="AC19" s="402">
        <f>AC18/D18</f>
        <v>0</v>
      </c>
      <c r="AD19" s="405">
        <f>AD18/D18</f>
        <v>0.36781609195402298</v>
      </c>
      <c r="AE19" s="406">
        <f>AE18/D18</f>
        <v>6.8965517241379309E-2</v>
      </c>
      <c r="AF19" s="407"/>
      <c r="AG19" s="115">
        <f>SUM(E19,AD19,AE19)</f>
        <v>1</v>
      </c>
      <c r="AH19" s="115"/>
      <c r="AK19" s="142">
        <f t="shared" ref="AK19" si="5">1-AG19</f>
        <v>0</v>
      </c>
      <c r="AL19" s="142"/>
      <c r="AM19" s="142"/>
    </row>
    <row r="20" spans="2:39" ht="18.899999999999999" customHeight="1" x14ac:dyDescent="0.2">
      <c r="B20" s="66"/>
      <c r="C20" s="126"/>
      <c r="D20" s="80"/>
      <c r="E20" s="189"/>
      <c r="F20" s="430">
        <f>F18/E18</f>
        <v>0.30612244897959184</v>
      </c>
      <c r="G20" s="424">
        <f>G18/E18</f>
        <v>0.30612244897959184</v>
      </c>
      <c r="H20" s="424">
        <f>H18/E18</f>
        <v>0</v>
      </c>
      <c r="I20" s="431">
        <f>I18/E18</f>
        <v>0.69387755102040816</v>
      </c>
      <c r="J20" s="421">
        <f>J18/$E$18</f>
        <v>0</v>
      </c>
      <c r="K20" s="424">
        <f>K18/E18</f>
        <v>0.83673469387755106</v>
      </c>
      <c r="L20" s="424">
        <f>L18/E18</f>
        <v>0</v>
      </c>
      <c r="M20" s="424">
        <f>M18/E18</f>
        <v>0</v>
      </c>
      <c r="N20" s="425">
        <f>N18/E18</f>
        <v>0.16326530612244897</v>
      </c>
      <c r="O20" s="421">
        <f>O18/$E$18</f>
        <v>0</v>
      </c>
      <c r="P20" s="424">
        <f>P18/E18</f>
        <v>0</v>
      </c>
      <c r="Q20" s="424">
        <f>Q18/E18</f>
        <v>0</v>
      </c>
      <c r="R20" s="424">
        <f>R18/E18</f>
        <v>0.77551020408163263</v>
      </c>
      <c r="S20" s="425">
        <f>S18/E18</f>
        <v>0.22448979591836735</v>
      </c>
      <c r="T20" s="421">
        <f>T18/$E$18</f>
        <v>0</v>
      </c>
      <c r="U20" s="424">
        <f>U18/E18</f>
        <v>2.0408163265306121E-2</v>
      </c>
      <c r="V20" s="424">
        <f>V18/E18</f>
        <v>0</v>
      </c>
      <c r="W20" s="424">
        <f>W18/E18</f>
        <v>4.0816326530612242E-2</v>
      </c>
      <c r="X20" s="425">
        <f>X18/E18</f>
        <v>0.93877551020408168</v>
      </c>
      <c r="Y20" s="421">
        <f>Y18/E18</f>
        <v>0.87755102040816324</v>
      </c>
      <c r="Z20" s="422">
        <f>Z18/E18</f>
        <v>8.1632653061224483E-2</v>
      </c>
      <c r="AA20" s="422">
        <f>AA18/E18</f>
        <v>2.0408163265306121E-2</v>
      </c>
      <c r="AB20" s="422">
        <f>AB18/E18</f>
        <v>2.0408163265306121E-2</v>
      </c>
      <c r="AC20" s="422">
        <f>AC18/E18</f>
        <v>0</v>
      </c>
      <c r="AD20" s="416"/>
      <c r="AE20" s="426"/>
      <c r="AF20" s="416"/>
      <c r="AH20" s="115">
        <f>F20+I20</f>
        <v>1</v>
      </c>
      <c r="AI20" s="115"/>
      <c r="AJ20" s="115">
        <f t="shared" ref="AJ20:AJ21" si="6">SUM(Y20:AC20)</f>
        <v>1</v>
      </c>
      <c r="AK20" s="142">
        <f t="shared" ref="AK20" si="7">1-AH20</f>
        <v>0</v>
      </c>
      <c r="AL20" s="142"/>
      <c r="AM20" s="142">
        <f t="shared" ref="AM20" si="8">1-AJ20</f>
        <v>0</v>
      </c>
    </row>
    <row r="21" spans="2:39" ht="18.899999999999999" customHeight="1" x14ac:dyDescent="0.2">
      <c r="B21" s="66"/>
      <c r="C21" s="23" t="s">
        <v>336</v>
      </c>
      <c r="D21" s="81">
        <f>[1]表1!D20</f>
        <v>25</v>
      </c>
      <c r="E21" s="190">
        <f>SUM(F21,I21)</f>
        <v>15</v>
      </c>
      <c r="F21" s="427">
        <f t="shared" ref="F21" si="9">G21+H21</f>
        <v>5</v>
      </c>
      <c r="G21" s="419">
        <v>4</v>
      </c>
      <c r="H21" s="419">
        <v>1</v>
      </c>
      <c r="I21" s="113">
        <v>10</v>
      </c>
      <c r="J21" s="396">
        <v>0</v>
      </c>
      <c r="K21" s="139">
        <v>13</v>
      </c>
      <c r="L21" s="139">
        <v>1</v>
      </c>
      <c r="M21" s="139">
        <v>0</v>
      </c>
      <c r="N21" s="191">
        <v>1</v>
      </c>
      <c r="O21" s="396">
        <v>0</v>
      </c>
      <c r="P21" s="139">
        <v>0</v>
      </c>
      <c r="Q21" s="139">
        <v>0</v>
      </c>
      <c r="R21" s="139">
        <v>13</v>
      </c>
      <c r="S21" s="191">
        <v>2</v>
      </c>
      <c r="T21" s="396">
        <v>0</v>
      </c>
      <c r="U21" s="139">
        <v>0</v>
      </c>
      <c r="V21" s="139">
        <v>0</v>
      </c>
      <c r="W21" s="139">
        <v>0</v>
      </c>
      <c r="X21" s="191">
        <v>15</v>
      </c>
      <c r="Y21" s="396">
        <v>13</v>
      </c>
      <c r="Z21" s="139">
        <v>1</v>
      </c>
      <c r="AA21" s="139">
        <v>0</v>
      </c>
      <c r="AB21" s="139">
        <v>0</v>
      </c>
      <c r="AC21" s="139">
        <v>1</v>
      </c>
      <c r="AD21" s="429">
        <v>8</v>
      </c>
      <c r="AE21" s="141">
        <v>2</v>
      </c>
      <c r="AF21" s="373"/>
      <c r="AG21" s="113">
        <f>SUM(E21,AD21,AE21)</f>
        <v>25</v>
      </c>
      <c r="AH21" s="113">
        <f>F21+I21</f>
        <v>15</v>
      </c>
      <c r="AI21" s="113">
        <f>SUM(G21:H21)</f>
        <v>5</v>
      </c>
      <c r="AJ21" s="113">
        <f t="shared" si="6"/>
        <v>15</v>
      </c>
      <c r="AK21" s="142">
        <f>AG21-D21</f>
        <v>0</v>
      </c>
      <c r="AL21" s="142">
        <f>E21-AH21</f>
        <v>0</v>
      </c>
      <c r="AM21" s="142">
        <f>AJ21-E21</f>
        <v>0</v>
      </c>
    </row>
    <row r="22" spans="2:39" ht="18.899999999999999" customHeight="1" x14ac:dyDescent="0.2">
      <c r="B22" s="66"/>
      <c r="C22" s="27"/>
      <c r="D22" s="68"/>
      <c r="E22" s="400">
        <f>E21/D21</f>
        <v>0.6</v>
      </c>
      <c r="F22" s="401">
        <f t="shared" ref="F22" si="10">F21/D21</f>
        <v>0.2</v>
      </c>
      <c r="G22" s="402">
        <f>G21/D21</f>
        <v>0.16</v>
      </c>
      <c r="H22" s="402">
        <f>H21/D21</f>
        <v>0.04</v>
      </c>
      <c r="I22" s="403">
        <f>I21/D21</f>
        <v>0.4</v>
      </c>
      <c r="J22" s="401">
        <f>J21/$D$21</f>
        <v>0</v>
      </c>
      <c r="K22" s="402">
        <f>K21/D21</f>
        <v>0.52</v>
      </c>
      <c r="L22" s="402">
        <f>L21/D21</f>
        <v>0.04</v>
      </c>
      <c r="M22" s="402">
        <f>M21/D21</f>
        <v>0</v>
      </c>
      <c r="N22" s="404">
        <f>N21/D21</f>
        <v>0.04</v>
      </c>
      <c r="O22" s="401">
        <f>O21/$D$21</f>
        <v>0</v>
      </c>
      <c r="P22" s="402">
        <f>P21/D21</f>
        <v>0</v>
      </c>
      <c r="Q22" s="402">
        <f>Q21/D21</f>
        <v>0</v>
      </c>
      <c r="R22" s="402">
        <f>R21/D21</f>
        <v>0.52</v>
      </c>
      <c r="S22" s="404">
        <f>S21/D21</f>
        <v>0.08</v>
      </c>
      <c r="T22" s="401">
        <f>T21/$D$21</f>
        <v>0</v>
      </c>
      <c r="U22" s="402">
        <f>U21/D21</f>
        <v>0</v>
      </c>
      <c r="V22" s="402">
        <f>V21/D21</f>
        <v>0</v>
      </c>
      <c r="W22" s="402">
        <f>W21/D21</f>
        <v>0</v>
      </c>
      <c r="X22" s="404">
        <f>X21/D21</f>
        <v>0.6</v>
      </c>
      <c r="Y22" s="401">
        <f>Y21/D21</f>
        <v>0.52</v>
      </c>
      <c r="Z22" s="402">
        <f>Z21/D21</f>
        <v>0.04</v>
      </c>
      <c r="AA22" s="402">
        <f>AA21/D21</f>
        <v>0</v>
      </c>
      <c r="AB22" s="402">
        <f>AB21/D21</f>
        <v>0</v>
      </c>
      <c r="AC22" s="402">
        <f>AC21/D21</f>
        <v>0.04</v>
      </c>
      <c r="AD22" s="405">
        <f>AD21/D21</f>
        <v>0.32</v>
      </c>
      <c r="AE22" s="406">
        <f>AE21/D21</f>
        <v>0.08</v>
      </c>
      <c r="AF22" s="407"/>
      <c r="AG22" s="115">
        <f>SUM(E22,AD22,AE22)</f>
        <v>0.99999999999999989</v>
      </c>
      <c r="AH22" s="115"/>
      <c r="AK22" s="142">
        <f t="shared" ref="AK22" si="11">1-AG22</f>
        <v>0</v>
      </c>
      <c r="AL22" s="142"/>
      <c r="AM22" s="142"/>
    </row>
    <row r="23" spans="2:39" ht="18.899999999999999" customHeight="1" x14ac:dyDescent="0.2">
      <c r="B23" s="66"/>
      <c r="C23" s="27"/>
      <c r="D23" s="80"/>
      <c r="E23" s="148"/>
      <c r="F23" s="430">
        <f t="shared" ref="F23" si="12">F21/E21</f>
        <v>0.33333333333333331</v>
      </c>
      <c r="G23" s="422">
        <f>G21/E21</f>
        <v>0.26666666666666666</v>
      </c>
      <c r="H23" s="422">
        <f>H21/E21</f>
        <v>6.6666666666666666E-2</v>
      </c>
      <c r="I23" s="423">
        <f>I21/E21</f>
        <v>0.66666666666666663</v>
      </c>
      <c r="J23" s="430">
        <f>J21/$E$21</f>
        <v>0</v>
      </c>
      <c r="K23" s="424">
        <f>K21/E21</f>
        <v>0.8666666666666667</v>
      </c>
      <c r="L23" s="424">
        <f>L21/E21</f>
        <v>6.6666666666666666E-2</v>
      </c>
      <c r="M23" s="424">
        <f>M21/E21</f>
        <v>0</v>
      </c>
      <c r="N23" s="425">
        <f>N21/E21</f>
        <v>6.6666666666666666E-2</v>
      </c>
      <c r="O23" s="430">
        <f>O21/$E$21</f>
        <v>0</v>
      </c>
      <c r="P23" s="424">
        <f>P21/E21</f>
        <v>0</v>
      </c>
      <c r="Q23" s="424">
        <f>Q21/E21</f>
        <v>0</v>
      </c>
      <c r="R23" s="424">
        <f>R21/E21</f>
        <v>0.8666666666666667</v>
      </c>
      <c r="S23" s="425">
        <f>S21/E21</f>
        <v>0.13333333333333333</v>
      </c>
      <c r="T23" s="430">
        <f>T21/$E$21</f>
        <v>0</v>
      </c>
      <c r="U23" s="424">
        <f>U21/E21</f>
        <v>0</v>
      </c>
      <c r="V23" s="424">
        <f>V21/E21</f>
        <v>0</v>
      </c>
      <c r="W23" s="424">
        <f>W21/E21</f>
        <v>0</v>
      </c>
      <c r="X23" s="425">
        <f>X21/E21</f>
        <v>1</v>
      </c>
      <c r="Y23" s="430">
        <f>Y21/E21</f>
        <v>0.8666666666666667</v>
      </c>
      <c r="Z23" s="424">
        <f>Z21/E21</f>
        <v>6.6666666666666666E-2</v>
      </c>
      <c r="AA23" s="424">
        <f>AA21/E21</f>
        <v>0</v>
      </c>
      <c r="AB23" s="424">
        <f>AB21/E21</f>
        <v>0</v>
      </c>
      <c r="AC23" s="424">
        <f>AC21/E21</f>
        <v>6.6666666666666666E-2</v>
      </c>
      <c r="AD23" s="432"/>
      <c r="AE23" s="433"/>
      <c r="AF23" s="416"/>
      <c r="AH23" s="115">
        <f>F23+I23</f>
        <v>1</v>
      </c>
      <c r="AI23" s="115"/>
      <c r="AJ23" s="115">
        <f t="shared" ref="AJ23:AJ24" si="13">SUM(Y23:AC23)</f>
        <v>1</v>
      </c>
      <c r="AK23" s="142">
        <f t="shared" ref="AK23" si="14">1-AH23</f>
        <v>0</v>
      </c>
      <c r="AL23" s="142"/>
      <c r="AM23" s="142">
        <f t="shared" ref="AM23" si="15">1-AJ23</f>
        <v>0</v>
      </c>
    </row>
    <row r="24" spans="2:39" ht="18.899999999999999" customHeight="1" x14ac:dyDescent="0.2">
      <c r="B24" s="66"/>
      <c r="C24" s="121" t="s">
        <v>246</v>
      </c>
      <c r="D24" s="81">
        <f>[1]表1!D23</f>
        <v>82</v>
      </c>
      <c r="E24" s="138">
        <f>SUM(F24,I24)</f>
        <v>25</v>
      </c>
      <c r="F24" s="427">
        <f t="shared" ref="F24" si="16">G24+H24</f>
        <v>7</v>
      </c>
      <c r="G24" s="139">
        <v>5</v>
      </c>
      <c r="H24" s="139">
        <v>2</v>
      </c>
      <c r="I24" s="397">
        <v>18</v>
      </c>
      <c r="J24" s="418">
        <v>0</v>
      </c>
      <c r="K24" s="419">
        <v>21</v>
      </c>
      <c r="L24" s="419">
        <v>0</v>
      </c>
      <c r="M24" s="419">
        <v>0</v>
      </c>
      <c r="N24" s="428">
        <v>4</v>
      </c>
      <c r="O24" s="418">
        <v>0</v>
      </c>
      <c r="P24" s="419">
        <v>0</v>
      </c>
      <c r="Q24" s="419">
        <v>0</v>
      </c>
      <c r="R24" s="419">
        <v>21</v>
      </c>
      <c r="S24" s="428">
        <v>4</v>
      </c>
      <c r="T24" s="418">
        <v>0</v>
      </c>
      <c r="U24" s="419">
        <v>1</v>
      </c>
      <c r="V24" s="419">
        <v>0</v>
      </c>
      <c r="W24" s="419">
        <v>0</v>
      </c>
      <c r="X24" s="428">
        <v>24</v>
      </c>
      <c r="Y24" s="418">
        <v>23</v>
      </c>
      <c r="Z24" s="419">
        <v>0</v>
      </c>
      <c r="AA24" s="419">
        <v>0</v>
      </c>
      <c r="AB24" s="419">
        <v>0</v>
      </c>
      <c r="AC24" s="419">
        <v>2</v>
      </c>
      <c r="AD24" s="373">
        <v>41</v>
      </c>
      <c r="AE24" s="398">
        <v>16</v>
      </c>
      <c r="AF24" s="373"/>
      <c r="AG24" s="113">
        <f>SUM(E24,AD24,AE24)</f>
        <v>82</v>
      </c>
      <c r="AH24" s="113">
        <f>F24+I24</f>
        <v>25</v>
      </c>
      <c r="AI24" s="113">
        <f>SUM(G24:H24)</f>
        <v>7</v>
      </c>
      <c r="AJ24" s="113">
        <f t="shared" si="13"/>
        <v>25</v>
      </c>
      <c r="AK24" s="142">
        <f>AG24-D24</f>
        <v>0</v>
      </c>
      <c r="AL24" s="142">
        <f>E24-AH24</f>
        <v>0</v>
      </c>
      <c r="AM24" s="142">
        <f>AJ24-E24</f>
        <v>0</v>
      </c>
    </row>
    <row r="25" spans="2:39" ht="18.899999999999999" customHeight="1" x14ac:dyDescent="0.2">
      <c r="B25" s="66"/>
      <c r="C25" s="126"/>
      <c r="D25" s="68"/>
      <c r="E25" s="400">
        <f>E24/D24</f>
        <v>0.3048780487804878</v>
      </c>
      <c r="F25" s="401">
        <f t="shared" ref="F25" si="17">F24/D24</f>
        <v>8.5365853658536592E-2</v>
      </c>
      <c r="G25" s="402">
        <f>G24/D24</f>
        <v>6.097560975609756E-2</v>
      </c>
      <c r="H25" s="402">
        <f>H24/D24</f>
        <v>2.4390243902439025E-2</v>
      </c>
      <c r="I25" s="403">
        <f>I24/D24</f>
        <v>0.21951219512195122</v>
      </c>
      <c r="J25" s="401">
        <f>J24/$D$24</f>
        <v>0</v>
      </c>
      <c r="K25" s="402">
        <f>K24/D24</f>
        <v>0.25609756097560976</v>
      </c>
      <c r="L25" s="402">
        <f>L24/D24</f>
        <v>0</v>
      </c>
      <c r="M25" s="402">
        <f>M24/D24</f>
        <v>0</v>
      </c>
      <c r="N25" s="404">
        <f>N24/D24</f>
        <v>4.878048780487805E-2</v>
      </c>
      <c r="O25" s="401">
        <f>O24/$D$24</f>
        <v>0</v>
      </c>
      <c r="P25" s="402">
        <f>P24/D24</f>
        <v>0</v>
      </c>
      <c r="Q25" s="402">
        <f>Q24/D24</f>
        <v>0</v>
      </c>
      <c r="R25" s="402">
        <f>R24/D24</f>
        <v>0.25609756097560976</v>
      </c>
      <c r="S25" s="404">
        <f>S24/D24</f>
        <v>4.878048780487805E-2</v>
      </c>
      <c r="T25" s="401">
        <f>T24/$D$24</f>
        <v>0</v>
      </c>
      <c r="U25" s="402">
        <f>U24/D24</f>
        <v>1.2195121951219513E-2</v>
      </c>
      <c r="V25" s="402">
        <f>V24/D24</f>
        <v>0</v>
      </c>
      <c r="W25" s="402">
        <f>W24/D24</f>
        <v>0</v>
      </c>
      <c r="X25" s="404">
        <f>X24/D24</f>
        <v>0.29268292682926828</v>
      </c>
      <c r="Y25" s="401">
        <f>Y24/D24</f>
        <v>0.28048780487804881</v>
      </c>
      <c r="Z25" s="402">
        <f>Z24/D24</f>
        <v>0</v>
      </c>
      <c r="AA25" s="402">
        <f>AA24/D24</f>
        <v>0</v>
      </c>
      <c r="AB25" s="402">
        <f>AB24/D24</f>
        <v>0</v>
      </c>
      <c r="AC25" s="402">
        <f>AC24/D24</f>
        <v>2.4390243902439025E-2</v>
      </c>
      <c r="AD25" s="405">
        <f>AD24/D24</f>
        <v>0.5</v>
      </c>
      <c r="AE25" s="406">
        <f>AE24/D24</f>
        <v>0.1951219512195122</v>
      </c>
      <c r="AF25" s="407"/>
      <c r="AG25" s="115">
        <f>SUM(E25,AD25,AE25)</f>
        <v>1</v>
      </c>
      <c r="AH25" s="115"/>
      <c r="AK25" s="142">
        <f t="shared" ref="AK25" si="18">1-AG25</f>
        <v>0</v>
      </c>
      <c r="AL25" s="142"/>
      <c r="AM25" s="142"/>
    </row>
    <row r="26" spans="2:39" ht="18.899999999999999" customHeight="1" x14ac:dyDescent="0.2">
      <c r="B26" s="66"/>
      <c r="C26" s="134"/>
      <c r="D26" s="80"/>
      <c r="E26" s="148"/>
      <c r="F26" s="430">
        <f t="shared" ref="F26" si="19">F24/E24</f>
        <v>0.28000000000000003</v>
      </c>
      <c r="G26" s="422">
        <f>G24/E24</f>
        <v>0.2</v>
      </c>
      <c r="H26" s="422">
        <f>H24/E24</f>
        <v>0.08</v>
      </c>
      <c r="I26" s="423">
        <f>I24/E24</f>
        <v>0.72</v>
      </c>
      <c r="J26" s="421">
        <f>J24/$E$24</f>
        <v>0</v>
      </c>
      <c r="K26" s="424">
        <f>K24/E24</f>
        <v>0.84</v>
      </c>
      <c r="L26" s="424">
        <f>L24/E24</f>
        <v>0</v>
      </c>
      <c r="M26" s="424">
        <f>M24/E24</f>
        <v>0</v>
      </c>
      <c r="N26" s="425">
        <f>N24/E24</f>
        <v>0.16</v>
      </c>
      <c r="O26" s="421">
        <f>O24/$E$24</f>
        <v>0</v>
      </c>
      <c r="P26" s="424">
        <f>P24/E24</f>
        <v>0</v>
      </c>
      <c r="Q26" s="424">
        <f>Q24/E24</f>
        <v>0</v>
      </c>
      <c r="R26" s="424">
        <f>R24/E24</f>
        <v>0.84</v>
      </c>
      <c r="S26" s="425">
        <f>S24/E24</f>
        <v>0.16</v>
      </c>
      <c r="T26" s="421">
        <f>T24/$E$24</f>
        <v>0</v>
      </c>
      <c r="U26" s="424">
        <f>U24/E24</f>
        <v>0.04</v>
      </c>
      <c r="V26" s="424">
        <f>V24/E24</f>
        <v>0</v>
      </c>
      <c r="W26" s="424">
        <f>W24/E24</f>
        <v>0</v>
      </c>
      <c r="X26" s="425">
        <f>X24/E24</f>
        <v>0.96</v>
      </c>
      <c r="Y26" s="421">
        <f>Y24/E24</f>
        <v>0.92</v>
      </c>
      <c r="Z26" s="422">
        <f>Z24/E24</f>
        <v>0</v>
      </c>
      <c r="AA26" s="422">
        <f>AA24/E24</f>
        <v>0</v>
      </c>
      <c r="AB26" s="422">
        <f>AB24/E24</f>
        <v>0</v>
      </c>
      <c r="AC26" s="422">
        <f>AC24/E24</f>
        <v>0.08</v>
      </c>
      <c r="AD26" s="416"/>
      <c r="AE26" s="426"/>
      <c r="AF26" s="416"/>
      <c r="AH26" s="115">
        <f>F26+I26</f>
        <v>1</v>
      </c>
      <c r="AI26" s="115"/>
      <c r="AJ26" s="115">
        <f t="shared" ref="AJ26:AJ27" si="20">SUM(Y26:AC26)</f>
        <v>1</v>
      </c>
      <c r="AK26" s="142">
        <f t="shared" ref="AK26" si="21">1-AH26</f>
        <v>0</v>
      </c>
      <c r="AL26" s="142"/>
      <c r="AM26" s="142">
        <f t="shared" ref="AM26" si="22">1-AJ26</f>
        <v>0</v>
      </c>
    </row>
    <row r="27" spans="2:39" ht="18.899999999999999" customHeight="1" x14ac:dyDescent="0.2">
      <c r="B27" s="66"/>
      <c r="C27" s="121" t="s">
        <v>247</v>
      </c>
      <c r="D27" s="81">
        <f>[1]表1!D26</f>
        <v>8</v>
      </c>
      <c r="E27" s="138">
        <f>SUM(F27,I27)</f>
        <v>5</v>
      </c>
      <c r="F27" s="427">
        <f>G27+H27</f>
        <v>4</v>
      </c>
      <c r="G27" s="139">
        <v>4</v>
      </c>
      <c r="H27" s="139">
        <v>0</v>
      </c>
      <c r="I27" s="397">
        <v>1</v>
      </c>
      <c r="J27" s="396">
        <v>0</v>
      </c>
      <c r="K27" s="139">
        <v>4</v>
      </c>
      <c r="L27" s="139">
        <v>0</v>
      </c>
      <c r="M27" s="139">
        <v>0</v>
      </c>
      <c r="N27" s="191">
        <v>1</v>
      </c>
      <c r="O27" s="396">
        <v>0</v>
      </c>
      <c r="P27" s="139">
        <v>0</v>
      </c>
      <c r="Q27" s="139">
        <v>0</v>
      </c>
      <c r="R27" s="139">
        <v>4</v>
      </c>
      <c r="S27" s="191">
        <v>1</v>
      </c>
      <c r="T27" s="396">
        <v>0</v>
      </c>
      <c r="U27" s="139">
        <v>0</v>
      </c>
      <c r="V27" s="139">
        <v>0</v>
      </c>
      <c r="W27" s="139">
        <v>0</v>
      </c>
      <c r="X27" s="191">
        <v>5</v>
      </c>
      <c r="Y27" s="396">
        <v>4</v>
      </c>
      <c r="Z27" s="139">
        <v>1</v>
      </c>
      <c r="AA27" s="139">
        <v>0</v>
      </c>
      <c r="AB27" s="139">
        <v>0</v>
      </c>
      <c r="AC27" s="139">
        <v>0</v>
      </c>
      <c r="AD27" s="429">
        <v>3</v>
      </c>
      <c r="AE27" s="141">
        <v>0</v>
      </c>
      <c r="AF27" s="373"/>
      <c r="AG27" s="113">
        <f>SUM(E27,AD27,AE27)</f>
        <v>8</v>
      </c>
      <c r="AH27" s="113">
        <f>F27+I27</f>
        <v>5</v>
      </c>
      <c r="AI27" s="113">
        <f>SUM(G27:H27)</f>
        <v>4</v>
      </c>
      <c r="AJ27" s="113">
        <f t="shared" si="20"/>
        <v>5</v>
      </c>
      <c r="AK27" s="142">
        <f>AG27-D27</f>
        <v>0</v>
      </c>
      <c r="AL27" s="142">
        <f>E27-AH27</f>
        <v>0</v>
      </c>
      <c r="AM27" s="142">
        <f>AJ27-E27</f>
        <v>0</v>
      </c>
    </row>
    <row r="28" spans="2:39" ht="18.899999999999999" customHeight="1" x14ac:dyDescent="0.2">
      <c r="B28" s="66"/>
      <c r="C28" s="126"/>
      <c r="D28" s="68"/>
      <c r="E28" s="400">
        <f>E27/D27</f>
        <v>0.625</v>
      </c>
      <c r="F28" s="401">
        <f t="shared" ref="F28" si="23">F27/D27</f>
        <v>0.5</v>
      </c>
      <c r="G28" s="402">
        <f>G27/D27</f>
        <v>0.5</v>
      </c>
      <c r="H28" s="402">
        <f>H27/D27</f>
        <v>0</v>
      </c>
      <c r="I28" s="403">
        <f>I27/D27</f>
        <v>0.125</v>
      </c>
      <c r="J28" s="401">
        <f>J27/$D$27</f>
        <v>0</v>
      </c>
      <c r="K28" s="402">
        <f>K27/D27</f>
        <v>0.5</v>
      </c>
      <c r="L28" s="402">
        <f>L27/D27</f>
        <v>0</v>
      </c>
      <c r="M28" s="402">
        <f>M27/D27</f>
        <v>0</v>
      </c>
      <c r="N28" s="404">
        <f>N27/D27</f>
        <v>0.125</v>
      </c>
      <c r="O28" s="401">
        <f>O27/$D$27</f>
        <v>0</v>
      </c>
      <c r="P28" s="402">
        <f>P27/D27</f>
        <v>0</v>
      </c>
      <c r="Q28" s="402">
        <f>Q27/D27</f>
        <v>0</v>
      </c>
      <c r="R28" s="402">
        <f>R27/D27</f>
        <v>0.5</v>
      </c>
      <c r="S28" s="404">
        <f>S27/D27</f>
        <v>0.125</v>
      </c>
      <c r="T28" s="401">
        <f>T27/$D$27</f>
        <v>0</v>
      </c>
      <c r="U28" s="402">
        <f>U27/D27</f>
        <v>0</v>
      </c>
      <c r="V28" s="402">
        <f>V27/D27</f>
        <v>0</v>
      </c>
      <c r="W28" s="402">
        <f>W27/D27</f>
        <v>0</v>
      </c>
      <c r="X28" s="404">
        <f>X27/D27</f>
        <v>0.625</v>
      </c>
      <c r="Y28" s="401">
        <f>Y27/D27</f>
        <v>0.5</v>
      </c>
      <c r="Z28" s="402">
        <f>Z27/D27</f>
        <v>0.125</v>
      </c>
      <c r="AA28" s="402">
        <f>AA27/D27</f>
        <v>0</v>
      </c>
      <c r="AB28" s="402">
        <f>AB27/D27</f>
        <v>0</v>
      </c>
      <c r="AC28" s="402">
        <f>AC27/D27</f>
        <v>0</v>
      </c>
      <c r="AD28" s="405">
        <f>AD27/D27</f>
        <v>0.375</v>
      </c>
      <c r="AE28" s="406">
        <f>AE27/D27</f>
        <v>0</v>
      </c>
      <c r="AF28" s="407"/>
      <c r="AG28" s="115">
        <f>SUM(E28,AD28,AE28)</f>
        <v>1</v>
      </c>
      <c r="AH28" s="115"/>
      <c r="AK28" s="142">
        <f t="shared" ref="AK28" si="24">1-AG28</f>
        <v>0</v>
      </c>
      <c r="AL28" s="142"/>
      <c r="AM28" s="142"/>
    </row>
    <row r="29" spans="2:39" ht="18.899999999999999" customHeight="1" x14ac:dyDescent="0.2">
      <c r="B29" s="66"/>
      <c r="C29" s="134"/>
      <c r="D29" s="80"/>
      <c r="E29" s="189"/>
      <c r="F29" s="430">
        <f t="shared" ref="F29" si="25">F27/E27</f>
        <v>0.8</v>
      </c>
      <c r="G29" s="424">
        <f>G27/E27</f>
        <v>0.8</v>
      </c>
      <c r="H29" s="424">
        <f>H27/E27</f>
        <v>0</v>
      </c>
      <c r="I29" s="431">
        <f>I27/E27</f>
        <v>0.2</v>
      </c>
      <c r="J29" s="421">
        <f>J27/$E$27</f>
        <v>0</v>
      </c>
      <c r="K29" s="424">
        <f>K27/E27</f>
        <v>0.8</v>
      </c>
      <c r="L29" s="424">
        <f>L27/E27</f>
        <v>0</v>
      </c>
      <c r="M29" s="424">
        <f>M27/E27</f>
        <v>0</v>
      </c>
      <c r="N29" s="425">
        <f>N27/E27</f>
        <v>0.2</v>
      </c>
      <c r="O29" s="421">
        <f>O27/$E$27</f>
        <v>0</v>
      </c>
      <c r="P29" s="424">
        <f>P27/E27</f>
        <v>0</v>
      </c>
      <c r="Q29" s="424">
        <f>Q27/E27</f>
        <v>0</v>
      </c>
      <c r="R29" s="424">
        <f>R27/E27</f>
        <v>0.8</v>
      </c>
      <c r="S29" s="425">
        <f>S27/E27</f>
        <v>0.2</v>
      </c>
      <c r="T29" s="421">
        <f>T27/$E$27</f>
        <v>0</v>
      </c>
      <c r="U29" s="424">
        <f>U27/E27</f>
        <v>0</v>
      </c>
      <c r="V29" s="424">
        <f>V27/E27</f>
        <v>0</v>
      </c>
      <c r="W29" s="424">
        <f>W27/E27</f>
        <v>0</v>
      </c>
      <c r="X29" s="425">
        <f>X27/E27</f>
        <v>1</v>
      </c>
      <c r="Y29" s="421">
        <f>Y27/E27</f>
        <v>0.8</v>
      </c>
      <c r="Z29" s="422">
        <f>Z27/E27</f>
        <v>0.2</v>
      </c>
      <c r="AA29" s="422">
        <f>AA27/E27</f>
        <v>0</v>
      </c>
      <c r="AB29" s="422">
        <f>AB27/E27</f>
        <v>0</v>
      </c>
      <c r="AC29" s="422">
        <f>AC27/E27</f>
        <v>0</v>
      </c>
      <c r="AD29" s="416"/>
      <c r="AE29" s="426"/>
      <c r="AF29" s="416"/>
      <c r="AH29" s="115">
        <f>F29+I29</f>
        <v>1</v>
      </c>
      <c r="AI29" s="115"/>
      <c r="AJ29" s="115">
        <f t="shared" ref="AJ29:AJ30" si="26">SUM(Y29:AC29)</f>
        <v>1</v>
      </c>
      <c r="AK29" s="142">
        <f t="shared" ref="AK29" si="27">1-AH29</f>
        <v>0</v>
      </c>
      <c r="AL29" s="142"/>
      <c r="AM29" s="142">
        <f t="shared" ref="AM29" si="28">1-AJ29</f>
        <v>0</v>
      </c>
    </row>
    <row r="30" spans="2:39" ht="18.899999999999999" customHeight="1" x14ac:dyDescent="0.2">
      <c r="B30" s="66"/>
      <c r="C30" s="121" t="s">
        <v>248</v>
      </c>
      <c r="D30" s="81">
        <f>[1]表1!D29</f>
        <v>176</v>
      </c>
      <c r="E30" s="190">
        <f>SUM(F30,I30)</f>
        <v>86</v>
      </c>
      <c r="F30" s="427">
        <f t="shared" ref="F30" si="29">G30+H30</f>
        <v>41</v>
      </c>
      <c r="G30" s="419">
        <v>40</v>
      </c>
      <c r="H30" s="419">
        <v>1</v>
      </c>
      <c r="I30" s="113">
        <v>45</v>
      </c>
      <c r="J30" s="396">
        <v>0</v>
      </c>
      <c r="K30" s="139">
        <v>76</v>
      </c>
      <c r="L30" s="139">
        <v>1</v>
      </c>
      <c r="M30" s="139">
        <v>1</v>
      </c>
      <c r="N30" s="191">
        <v>8</v>
      </c>
      <c r="O30" s="396">
        <v>0</v>
      </c>
      <c r="P30" s="139">
        <v>0</v>
      </c>
      <c r="Q30" s="139">
        <v>0</v>
      </c>
      <c r="R30" s="139">
        <v>76</v>
      </c>
      <c r="S30" s="191">
        <v>10</v>
      </c>
      <c r="T30" s="396">
        <v>0</v>
      </c>
      <c r="U30" s="139">
        <v>2</v>
      </c>
      <c r="V30" s="139">
        <v>0</v>
      </c>
      <c r="W30" s="139">
        <v>0</v>
      </c>
      <c r="X30" s="191">
        <v>84</v>
      </c>
      <c r="Y30" s="396">
        <v>82</v>
      </c>
      <c r="Z30" s="139">
        <v>2</v>
      </c>
      <c r="AA30" s="139">
        <v>0</v>
      </c>
      <c r="AB30" s="139">
        <v>0</v>
      </c>
      <c r="AC30" s="139">
        <v>2</v>
      </c>
      <c r="AD30" s="429">
        <v>67</v>
      </c>
      <c r="AE30" s="141">
        <v>23</v>
      </c>
      <c r="AF30" s="373"/>
      <c r="AG30" s="113">
        <f>SUM(E30,AD30,AE30)</f>
        <v>176</v>
      </c>
      <c r="AH30" s="113">
        <f>F30+I30</f>
        <v>86</v>
      </c>
      <c r="AI30" s="113">
        <f>SUM(G30:H30)</f>
        <v>41</v>
      </c>
      <c r="AJ30" s="113">
        <f t="shared" si="26"/>
        <v>86</v>
      </c>
      <c r="AK30" s="142">
        <f>AG30-D30</f>
        <v>0</v>
      </c>
      <c r="AL30" s="142">
        <f>E30-AH30</f>
        <v>0</v>
      </c>
      <c r="AM30" s="142">
        <f>AJ30-E30</f>
        <v>0</v>
      </c>
    </row>
    <row r="31" spans="2:39" ht="18.899999999999999" customHeight="1" x14ac:dyDescent="0.2">
      <c r="B31" s="66"/>
      <c r="C31" s="126"/>
      <c r="D31" s="68"/>
      <c r="E31" s="400">
        <f>E30/D30</f>
        <v>0.48863636363636365</v>
      </c>
      <c r="F31" s="401">
        <f t="shared" ref="F31" si="30">F30/D30</f>
        <v>0.23295454545454544</v>
      </c>
      <c r="G31" s="402">
        <f>G30/D30</f>
        <v>0.22727272727272727</v>
      </c>
      <c r="H31" s="402">
        <f>H30/D30</f>
        <v>5.681818181818182E-3</v>
      </c>
      <c r="I31" s="403">
        <f>I30/D30</f>
        <v>0.25568181818181818</v>
      </c>
      <c r="J31" s="401">
        <f>J30/$D$30</f>
        <v>0</v>
      </c>
      <c r="K31" s="402">
        <f>K30/D30</f>
        <v>0.43181818181818182</v>
      </c>
      <c r="L31" s="402">
        <f>L30/D30</f>
        <v>5.681818181818182E-3</v>
      </c>
      <c r="M31" s="402">
        <f>M30/D30</f>
        <v>5.681818181818182E-3</v>
      </c>
      <c r="N31" s="404">
        <f>N30/D30</f>
        <v>4.5454545454545456E-2</v>
      </c>
      <c r="O31" s="401">
        <f>O30/$D$30</f>
        <v>0</v>
      </c>
      <c r="P31" s="402">
        <f>P30/D30</f>
        <v>0</v>
      </c>
      <c r="Q31" s="402">
        <f>Q30/D30</f>
        <v>0</v>
      </c>
      <c r="R31" s="402">
        <f>R30/D30</f>
        <v>0.43181818181818182</v>
      </c>
      <c r="S31" s="404">
        <f>S30/D30</f>
        <v>5.6818181818181816E-2</v>
      </c>
      <c r="T31" s="401">
        <f>T30/$D$30</f>
        <v>0</v>
      </c>
      <c r="U31" s="402">
        <f>U30/D30</f>
        <v>1.1363636363636364E-2</v>
      </c>
      <c r="V31" s="402">
        <f>V30/D30</f>
        <v>0</v>
      </c>
      <c r="W31" s="402">
        <f>W30/D30</f>
        <v>0</v>
      </c>
      <c r="X31" s="404">
        <f>X30/D30</f>
        <v>0.47727272727272729</v>
      </c>
      <c r="Y31" s="401">
        <f>Y30/D30</f>
        <v>0.46590909090909088</v>
      </c>
      <c r="Z31" s="402">
        <f>Z30/D30</f>
        <v>1.1363636363636364E-2</v>
      </c>
      <c r="AA31" s="402">
        <f>AA30/D30</f>
        <v>0</v>
      </c>
      <c r="AB31" s="402">
        <f>AB30/D30</f>
        <v>0</v>
      </c>
      <c r="AC31" s="402">
        <f>AC30/D30</f>
        <v>1.1363636363636364E-2</v>
      </c>
      <c r="AD31" s="405">
        <f>AD30/D30</f>
        <v>0.38068181818181818</v>
      </c>
      <c r="AE31" s="406">
        <f>AE30/D30</f>
        <v>0.13068181818181818</v>
      </c>
      <c r="AF31" s="407"/>
      <c r="AG31" s="115">
        <f>SUM(E31,AD31,AE31)</f>
        <v>1</v>
      </c>
      <c r="AH31" s="115"/>
      <c r="AK31" s="142">
        <f t="shared" ref="AK31" si="31">1-AG31</f>
        <v>0</v>
      </c>
      <c r="AL31" s="142"/>
      <c r="AM31" s="142"/>
    </row>
    <row r="32" spans="2:39" ht="18.899999999999999" customHeight="1" thickBot="1" x14ac:dyDescent="0.25">
      <c r="B32" s="83"/>
      <c r="C32" s="434"/>
      <c r="D32" s="85"/>
      <c r="E32" s="148"/>
      <c r="F32" s="430">
        <f t="shared" ref="F32" si="32">F30/E30</f>
        <v>0.47674418604651164</v>
      </c>
      <c r="G32" s="422">
        <f>G30/E30</f>
        <v>0.46511627906976744</v>
      </c>
      <c r="H32" s="422">
        <f>H30/E30</f>
        <v>1.1627906976744186E-2</v>
      </c>
      <c r="I32" s="423">
        <f>I30/E30</f>
        <v>0.52325581395348841</v>
      </c>
      <c r="J32" s="409">
        <f>J30/$E$30</f>
        <v>0</v>
      </c>
      <c r="K32" s="410">
        <f>K30/E30</f>
        <v>0.88372093023255816</v>
      </c>
      <c r="L32" s="410">
        <f>L30/E30</f>
        <v>1.1627906976744186E-2</v>
      </c>
      <c r="M32" s="410">
        <f>M30/E30</f>
        <v>1.1627906976744186E-2</v>
      </c>
      <c r="N32" s="435">
        <f>N30/E30</f>
        <v>9.3023255813953487E-2</v>
      </c>
      <c r="O32" s="409">
        <f>O30/$E$30</f>
        <v>0</v>
      </c>
      <c r="P32" s="410">
        <f>P30/E30</f>
        <v>0</v>
      </c>
      <c r="Q32" s="410">
        <f>Q30/E30</f>
        <v>0</v>
      </c>
      <c r="R32" s="410">
        <f>R30/E30</f>
        <v>0.88372093023255816</v>
      </c>
      <c r="S32" s="435">
        <f>S30/E30</f>
        <v>0.11627906976744186</v>
      </c>
      <c r="T32" s="409">
        <f>T30/$E$30</f>
        <v>0</v>
      </c>
      <c r="U32" s="410">
        <f>U30/E30</f>
        <v>2.3255813953488372E-2</v>
      </c>
      <c r="V32" s="410">
        <f>V30/E30</f>
        <v>0</v>
      </c>
      <c r="W32" s="410">
        <f>W30/E30</f>
        <v>0</v>
      </c>
      <c r="X32" s="435">
        <f>X30/E30</f>
        <v>0.97674418604651159</v>
      </c>
      <c r="Y32" s="409">
        <f>Y30/E30</f>
        <v>0.95348837209302328</v>
      </c>
      <c r="Z32" s="410">
        <f>Z30/E30</f>
        <v>2.3255813953488372E-2</v>
      </c>
      <c r="AA32" s="410">
        <f>AA30/E30</f>
        <v>0</v>
      </c>
      <c r="AB32" s="410">
        <f>AB30/E30</f>
        <v>0</v>
      </c>
      <c r="AC32" s="410">
        <f>AC30/E30</f>
        <v>2.3255813953488372E-2</v>
      </c>
      <c r="AD32" s="414"/>
      <c r="AE32" s="415"/>
      <c r="AF32" s="416"/>
      <c r="AH32" s="115">
        <f>F32+I32</f>
        <v>1</v>
      </c>
      <c r="AI32" s="115"/>
      <c r="AJ32" s="115">
        <f t="shared" ref="AJ32:AJ33" si="33">SUM(Y32:AC32)</f>
        <v>1</v>
      </c>
      <c r="AK32" s="142">
        <f t="shared" ref="AK32" si="34">1-AH32</f>
        <v>0</v>
      </c>
      <c r="AL32" s="142"/>
      <c r="AM32" s="142">
        <f t="shared" ref="AM32" si="35">1-AJ32</f>
        <v>0</v>
      </c>
    </row>
    <row r="33" spans="2:39" ht="18.899999999999999" customHeight="1" thickTop="1" x14ac:dyDescent="0.2">
      <c r="B33" s="59" t="s">
        <v>206</v>
      </c>
      <c r="C33" s="436" t="s">
        <v>337</v>
      </c>
      <c r="D33" s="81">
        <f>[1]表1!D32</f>
        <v>106</v>
      </c>
      <c r="E33" s="154">
        <f>SUM(F33,I33)</f>
        <v>14</v>
      </c>
      <c r="F33" s="437">
        <f>G33+H33</f>
        <v>8</v>
      </c>
      <c r="G33" s="155">
        <v>8</v>
      </c>
      <c r="H33" s="155">
        <v>0</v>
      </c>
      <c r="I33" s="438">
        <v>6</v>
      </c>
      <c r="J33" s="437">
        <v>0</v>
      </c>
      <c r="K33" s="155">
        <v>12</v>
      </c>
      <c r="L33" s="155">
        <v>0</v>
      </c>
      <c r="M33" s="155">
        <v>0</v>
      </c>
      <c r="N33" s="420">
        <v>2</v>
      </c>
      <c r="O33" s="437">
        <v>0</v>
      </c>
      <c r="P33" s="155">
        <v>0</v>
      </c>
      <c r="Q33" s="155">
        <v>0</v>
      </c>
      <c r="R33" s="155">
        <v>10</v>
      </c>
      <c r="S33" s="420">
        <v>4</v>
      </c>
      <c r="T33" s="437">
        <v>0</v>
      </c>
      <c r="U33" s="155">
        <v>1</v>
      </c>
      <c r="V33" s="155">
        <v>0</v>
      </c>
      <c r="W33" s="155">
        <v>0</v>
      </c>
      <c r="X33" s="420">
        <v>13</v>
      </c>
      <c r="Y33" s="437">
        <v>13</v>
      </c>
      <c r="Z33" s="155">
        <v>0</v>
      </c>
      <c r="AA33" s="155">
        <v>0</v>
      </c>
      <c r="AB33" s="155">
        <v>0</v>
      </c>
      <c r="AC33" s="155">
        <v>1</v>
      </c>
      <c r="AD33" s="439">
        <v>62</v>
      </c>
      <c r="AE33" s="158">
        <v>30</v>
      </c>
      <c r="AF33" s="373"/>
      <c r="AG33" s="113">
        <f>SUM(E33,AD33,AE33)</f>
        <v>106</v>
      </c>
      <c r="AH33" s="113">
        <f>F33+I33</f>
        <v>14</v>
      </c>
      <c r="AI33" s="113">
        <f>SUM(G33:H33)</f>
        <v>8</v>
      </c>
      <c r="AJ33" s="113">
        <f t="shared" si="33"/>
        <v>14</v>
      </c>
      <c r="AK33" s="142">
        <f>AG33-D33</f>
        <v>0</v>
      </c>
      <c r="AL33" s="142">
        <f>E33-AH33</f>
        <v>0</v>
      </c>
      <c r="AM33" s="142">
        <f>AJ33-E33</f>
        <v>0</v>
      </c>
    </row>
    <row r="34" spans="2:39" ht="18.899999999999999" customHeight="1" x14ac:dyDescent="0.2">
      <c r="B34" s="66"/>
      <c r="C34" s="440"/>
      <c r="D34" s="68"/>
      <c r="E34" s="400">
        <f>E33/D33</f>
        <v>0.13207547169811321</v>
      </c>
      <c r="F34" s="401">
        <f>F33/D33</f>
        <v>7.5471698113207544E-2</v>
      </c>
      <c r="G34" s="402">
        <f>G33/D33</f>
        <v>7.5471698113207544E-2</v>
      </c>
      <c r="H34" s="402">
        <f>H33/D33</f>
        <v>0</v>
      </c>
      <c r="I34" s="403">
        <f>I33/D33</f>
        <v>5.6603773584905662E-2</v>
      </c>
      <c r="J34" s="401">
        <f>J33/$D$33</f>
        <v>0</v>
      </c>
      <c r="K34" s="402">
        <f>K33/D33</f>
        <v>0.11320754716981132</v>
      </c>
      <c r="L34" s="402">
        <f>L33/D33</f>
        <v>0</v>
      </c>
      <c r="M34" s="402">
        <f>M33/D33</f>
        <v>0</v>
      </c>
      <c r="N34" s="404">
        <f>N33/D33</f>
        <v>1.8867924528301886E-2</v>
      </c>
      <c r="O34" s="401">
        <f>O33/$D$33</f>
        <v>0</v>
      </c>
      <c r="P34" s="402">
        <f>P33/D33</f>
        <v>0</v>
      </c>
      <c r="Q34" s="402">
        <f>Q33/D33</f>
        <v>0</v>
      </c>
      <c r="R34" s="402">
        <f>R33/D33</f>
        <v>9.4339622641509441E-2</v>
      </c>
      <c r="S34" s="404">
        <f>S33/D33</f>
        <v>3.7735849056603772E-2</v>
      </c>
      <c r="T34" s="401">
        <f>T33/$D$33</f>
        <v>0</v>
      </c>
      <c r="U34" s="402">
        <f>U33/D33</f>
        <v>9.433962264150943E-3</v>
      </c>
      <c r="V34" s="402">
        <f>V33/D33</f>
        <v>0</v>
      </c>
      <c r="W34" s="402">
        <f>W33/D33</f>
        <v>0</v>
      </c>
      <c r="X34" s="404">
        <f>X33/D33</f>
        <v>0.12264150943396226</v>
      </c>
      <c r="Y34" s="401">
        <f>Y33/D33</f>
        <v>0.12264150943396226</v>
      </c>
      <c r="Z34" s="402">
        <f>Z33/D33</f>
        <v>0</v>
      </c>
      <c r="AA34" s="402">
        <f>AA33/D33</f>
        <v>0</v>
      </c>
      <c r="AB34" s="402">
        <f>AB33/D33</f>
        <v>0</v>
      </c>
      <c r="AC34" s="402">
        <f>AC33/D33</f>
        <v>9.433962264150943E-3</v>
      </c>
      <c r="AD34" s="405">
        <f>AD33/D33</f>
        <v>0.58490566037735847</v>
      </c>
      <c r="AE34" s="406">
        <f>AE33/D33</f>
        <v>0.28301886792452829</v>
      </c>
      <c r="AF34" s="407"/>
      <c r="AG34" s="115">
        <f>SUM(E34,AD34,AE34)</f>
        <v>1</v>
      </c>
      <c r="AH34" s="115"/>
      <c r="AK34" s="142">
        <f t="shared" ref="AK34" si="36">1-AG34</f>
        <v>0</v>
      </c>
      <c r="AL34" s="142"/>
      <c r="AM34" s="142"/>
    </row>
    <row r="35" spans="2:39" ht="18.899999999999999" customHeight="1" x14ac:dyDescent="0.2">
      <c r="B35" s="66"/>
      <c r="C35" s="441"/>
      <c r="D35" s="80"/>
      <c r="E35" s="148"/>
      <c r="F35" s="430">
        <f>F33/E33</f>
        <v>0.5714285714285714</v>
      </c>
      <c r="G35" s="422">
        <f>G33/E33</f>
        <v>0.5714285714285714</v>
      </c>
      <c r="H35" s="422">
        <f>H33/E33</f>
        <v>0</v>
      </c>
      <c r="I35" s="423">
        <f>I33/E33</f>
        <v>0.42857142857142855</v>
      </c>
      <c r="J35" s="421">
        <f>J33/$E$33</f>
        <v>0</v>
      </c>
      <c r="K35" s="424">
        <f>K33/E33</f>
        <v>0.8571428571428571</v>
      </c>
      <c r="L35" s="424">
        <f>L33/E33</f>
        <v>0</v>
      </c>
      <c r="M35" s="424">
        <f>M33/E33</f>
        <v>0</v>
      </c>
      <c r="N35" s="425">
        <f>N33/E33</f>
        <v>0.14285714285714285</v>
      </c>
      <c r="O35" s="421">
        <f>O33/$E$33</f>
        <v>0</v>
      </c>
      <c r="P35" s="424">
        <f>P33/E33</f>
        <v>0</v>
      </c>
      <c r="Q35" s="424">
        <f>Q33/E33</f>
        <v>0</v>
      </c>
      <c r="R35" s="424">
        <f>R33/E33</f>
        <v>0.7142857142857143</v>
      </c>
      <c r="S35" s="425">
        <f>S33/E33</f>
        <v>0.2857142857142857</v>
      </c>
      <c r="T35" s="421">
        <f>T33/$E$33</f>
        <v>0</v>
      </c>
      <c r="U35" s="424">
        <f>U33/E33</f>
        <v>7.1428571428571425E-2</v>
      </c>
      <c r="V35" s="424">
        <f>V33/E33</f>
        <v>0</v>
      </c>
      <c r="W35" s="424">
        <f>W33/E33</f>
        <v>0</v>
      </c>
      <c r="X35" s="425">
        <f>X33/E33</f>
        <v>0.9285714285714286</v>
      </c>
      <c r="Y35" s="421">
        <f>Y33/E33</f>
        <v>0.9285714285714286</v>
      </c>
      <c r="Z35" s="422">
        <f>Z33/E33</f>
        <v>0</v>
      </c>
      <c r="AA35" s="422">
        <f>AA33/E33</f>
        <v>0</v>
      </c>
      <c r="AB35" s="422">
        <f>AB33/E33</f>
        <v>0</v>
      </c>
      <c r="AC35" s="422">
        <f>AC33/E33</f>
        <v>7.1428571428571425E-2</v>
      </c>
      <c r="AD35" s="416"/>
      <c r="AE35" s="426"/>
      <c r="AF35" s="416"/>
      <c r="AH35" s="115">
        <f>F35+I35</f>
        <v>1</v>
      </c>
      <c r="AI35" s="115"/>
      <c r="AJ35" s="115">
        <f t="shared" ref="AJ35:AJ36" si="37">SUM(Y35:AC35)</f>
        <v>1</v>
      </c>
      <c r="AK35" s="142">
        <f t="shared" ref="AK35" si="38">1-AH35</f>
        <v>0</v>
      </c>
      <c r="AL35" s="142"/>
      <c r="AM35" s="142">
        <f t="shared" ref="AM35" si="39">1-AJ35</f>
        <v>0</v>
      </c>
    </row>
    <row r="36" spans="2:39" ht="18.899999999999999" customHeight="1" x14ac:dyDescent="0.2">
      <c r="B36" s="66"/>
      <c r="C36" s="441" t="s">
        <v>338</v>
      </c>
      <c r="D36" s="81">
        <f>[1]表1!D35</f>
        <v>171</v>
      </c>
      <c r="E36" s="138">
        <f>SUM(F36,I36)</f>
        <v>79</v>
      </c>
      <c r="F36" s="418">
        <f t="shared" ref="F36" si="40">G36+H36</f>
        <v>35</v>
      </c>
      <c r="G36" s="139">
        <v>32</v>
      </c>
      <c r="H36" s="139">
        <v>3</v>
      </c>
      <c r="I36" s="397">
        <v>44</v>
      </c>
      <c r="J36" s="396">
        <v>0</v>
      </c>
      <c r="K36" s="139">
        <v>64</v>
      </c>
      <c r="L36" s="139">
        <v>0</v>
      </c>
      <c r="M36" s="139">
        <v>1</v>
      </c>
      <c r="N36" s="191">
        <v>14</v>
      </c>
      <c r="O36" s="396">
        <v>0</v>
      </c>
      <c r="P36" s="139">
        <v>0</v>
      </c>
      <c r="Q36" s="139">
        <v>0</v>
      </c>
      <c r="R36" s="139">
        <v>63</v>
      </c>
      <c r="S36" s="191">
        <v>16</v>
      </c>
      <c r="T36" s="396">
        <v>0</v>
      </c>
      <c r="U36" s="139">
        <v>4</v>
      </c>
      <c r="V36" s="139">
        <v>0</v>
      </c>
      <c r="W36" s="139">
        <v>2</v>
      </c>
      <c r="X36" s="191">
        <v>73</v>
      </c>
      <c r="Y36" s="396">
        <v>72</v>
      </c>
      <c r="Z36" s="139">
        <v>3</v>
      </c>
      <c r="AA36" s="139">
        <v>1</v>
      </c>
      <c r="AB36" s="139">
        <v>1</v>
      </c>
      <c r="AC36" s="139">
        <v>2</v>
      </c>
      <c r="AD36" s="429">
        <v>79</v>
      </c>
      <c r="AE36" s="141">
        <v>13</v>
      </c>
      <c r="AF36" s="373"/>
      <c r="AG36" s="113">
        <f>SUM(E36,AD36,AE36)</f>
        <v>171</v>
      </c>
      <c r="AH36" s="113">
        <f>F36+I36</f>
        <v>79</v>
      </c>
      <c r="AI36" s="113">
        <f>SUM(G36:H36)</f>
        <v>35</v>
      </c>
      <c r="AJ36" s="113">
        <f t="shared" si="37"/>
        <v>79</v>
      </c>
      <c r="AK36" s="142">
        <f>AG36-D36</f>
        <v>0</v>
      </c>
      <c r="AL36" s="142">
        <f>E36-AH36</f>
        <v>0</v>
      </c>
      <c r="AM36" s="142">
        <f>AJ36-E36</f>
        <v>0</v>
      </c>
    </row>
    <row r="37" spans="2:39" ht="18.899999999999999" customHeight="1" x14ac:dyDescent="0.2">
      <c r="B37" s="66"/>
      <c r="C37" s="441"/>
      <c r="D37" s="68"/>
      <c r="E37" s="400">
        <f>E36/D36</f>
        <v>0.46198830409356723</v>
      </c>
      <c r="F37" s="401">
        <f t="shared" ref="F37" si="41">F36/D36</f>
        <v>0.2046783625730994</v>
      </c>
      <c r="G37" s="402">
        <f>G36/D36</f>
        <v>0.1871345029239766</v>
      </c>
      <c r="H37" s="402">
        <f>H36/D36</f>
        <v>1.7543859649122806E-2</v>
      </c>
      <c r="I37" s="403">
        <f>I36/D36</f>
        <v>0.25730994152046782</v>
      </c>
      <c r="J37" s="401">
        <f>J36/$D$36</f>
        <v>0</v>
      </c>
      <c r="K37" s="402">
        <f>K36/D36</f>
        <v>0.3742690058479532</v>
      </c>
      <c r="L37" s="402">
        <f>L36/D36</f>
        <v>0</v>
      </c>
      <c r="M37" s="402">
        <f>M36/D36</f>
        <v>5.8479532163742687E-3</v>
      </c>
      <c r="N37" s="404">
        <f>N36/D36</f>
        <v>8.1871345029239762E-2</v>
      </c>
      <c r="O37" s="401">
        <f>O36/$D$36</f>
        <v>0</v>
      </c>
      <c r="P37" s="402">
        <f>P36/D36</f>
        <v>0</v>
      </c>
      <c r="Q37" s="402">
        <f>Q36/D36</f>
        <v>0</v>
      </c>
      <c r="R37" s="402">
        <f>R36/D36</f>
        <v>0.36842105263157893</v>
      </c>
      <c r="S37" s="404">
        <f>S36/D36</f>
        <v>9.3567251461988299E-2</v>
      </c>
      <c r="T37" s="401">
        <f>T36/$D$36</f>
        <v>0</v>
      </c>
      <c r="U37" s="402">
        <f>U36/D36</f>
        <v>2.3391812865497075E-2</v>
      </c>
      <c r="V37" s="402">
        <f>V36/D36</f>
        <v>0</v>
      </c>
      <c r="W37" s="402">
        <f>W36/D36</f>
        <v>1.1695906432748537E-2</v>
      </c>
      <c r="X37" s="404">
        <f>X36/D36</f>
        <v>0.42690058479532161</v>
      </c>
      <c r="Y37" s="401">
        <f>Y36/D36</f>
        <v>0.42105263157894735</v>
      </c>
      <c r="Z37" s="402">
        <f>Z36/D36</f>
        <v>1.7543859649122806E-2</v>
      </c>
      <c r="AA37" s="402">
        <f>AA36/D36</f>
        <v>5.8479532163742687E-3</v>
      </c>
      <c r="AB37" s="402">
        <f>AB36/D36</f>
        <v>5.8479532163742687E-3</v>
      </c>
      <c r="AC37" s="402">
        <f>AC36/D36</f>
        <v>1.1695906432748537E-2</v>
      </c>
      <c r="AD37" s="405">
        <f>AD36/D36</f>
        <v>0.46198830409356723</v>
      </c>
      <c r="AE37" s="406">
        <f>AE36/D36</f>
        <v>7.6023391812865493E-2</v>
      </c>
      <c r="AF37" s="407"/>
      <c r="AG37" s="115">
        <f>SUM(E37,AD37,AE37)</f>
        <v>1</v>
      </c>
      <c r="AH37" s="115"/>
      <c r="AK37" s="142">
        <f t="shared" ref="AK37" si="42">1-AG37</f>
        <v>0</v>
      </c>
      <c r="AL37" s="142"/>
      <c r="AM37" s="142"/>
    </row>
    <row r="38" spans="2:39" ht="18.899999999999999" customHeight="1" x14ac:dyDescent="0.2">
      <c r="B38" s="66"/>
      <c r="C38" s="441"/>
      <c r="D38" s="80"/>
      <c r="E38" s="189"/>
      <c r="F38" s="430">
        <f t="shared" ref="F38" si="43">F36/E36</f>
        <v>0.44303797468354428</v>
      </c>
      <c r="G38" s="424">
        <f>G36/E36</f>
        <v>0.4050632911392405</v>
      </c>
      <c r="H38" s="424">
        <f>H36/E36</f>
        <v>3.7974683544303799E-2</v>
      </c>
      <c r="I38" s="431">
        <f>I36/E36</f>
        <v>0.55696202531645567</v>
      </c>
      <c r="J38" s="421">
        <f>J36/$E$36</f>
        <v>0</v>
      </c>
      <c r="K38" s="424">
        <f>K36/E36</f>
        <v>0.810126582278481</v>
      </c>
      <c r="L38" s="424">
        <f>L36/E36</f>
        <v>0</v>
      </c>
      <c r="M38" s="424">
        <f>M36/E36</f>
        <v>1.2658227848101266E-2</v>
      </c>
      <c r="N38" s="425">
        <f>N36/E36</f>
        <v>0.17721518987341772</v>
      </c>
      <c r="O38" s="421">
        <f>O36/$E$36</f>
        <v>0</v>
      </c>
      <c r="P38" s="424">
        <f>P36/E36</f>
        <v>0</v>
      </c>
      <c r="Q38" s="424">
        <f>Q36/E36</f>
        <v>0</v>
      </c>
      <c r="R38" s="424">
        <f>R36/E36</f>
        <v>0.79746835443037978</v>
      </c>
      <c r="S38" s="425">
        <f>S36/E36</f>
        <v>0.20253164556962025</v>
      </c>
      <c r="T38" s="421">
        <f>T36/$E$36</f>
        <v>0</v>
      </c>
      <c r="U38" s="424">
        <f>U36/E36</f>
        <v>5.0632911392405063E-2</v>
      </c>
      <c r="V38" s="424">
        <f>V36/E36</f>
        <v>0</v>
      </c>
      <c r="W38" s="424">
        <f>W36/E36</f>
        <v>2.5316455696202531E-2</v>
      </c>
      <c r="X38" s="425">
        <f>X36/E36</f>
        <v>0.92405063291139244</v>
      </c>
      <c r="Y38" s="421">
        <f>Y36/E36</f>
        <v>0.91139240506329111</v>
      </c>
      <c r="Z38" s="422">
        <f>Z36/E36</f>
        <v>3.7974683544303799E-2</v>
      </c>
      <c r="AA38" s="422">
        <f>AA36/E36</f>
        <v>1.2658227848101266E-2</v>
      </c>
      <c r="AB38" s="422">
        <f>AB36/E36</f>
        <v>1.2658227848101266E-2</v>
      </c>
      <c r="AC38" s="422">
        <f>AC36/E36</f>
        <v>2.5316455696202531E-2</v>
      </c>
      <c r="AD38" s="416"/>
      <c r="AE38" s="426"/>
      <c r="AF38" s="416"/>
      <c r="AH38" s="115">
        <f>F38+I38</f>
        <v>1</v>
      </c>
      <c r="AI38" s="115"/>
      <c r="AJ38" s="115">
        <f t="shared" ref="AJ38:AJ39" si="44">SUM(Y38:AC38)</f>
        <v>0.99999999999999989</v>
      </c>
      <c r="AK38" s="142">
        <f t="shared" ref="AK38" si="45">1-AH38</f>
        <v>0</v>
      </c>
      <c r="AL38" s="142"/>
      <c r="AM38" s="142">
        <f t="shared" ref="AM38" si="46">1-AJ38</f>
        <v>0</v>
      </c>
    </row>
    <row r="39" spans="2:39" ht="18.899999999999999" customHeight="1" x14ac:dyDescent="0.2">
      <c r="B39" s="66"/>
      <c r="C39" s="440" t="s">
        <v>339</v>
      </c>
      <c r="D39" s="81">
        <f>[1]表1!D38</f>
        <v>49</v>
      </c>
      <c r="E39" s="190">
        <f>SUM(F39,I39)</f>
        <v>27</v>
      </c>
      <c r="F39" s="418">
        <f t="shared" ref="F39" si="47">G39+H39</f>
        <v>10</v>
      </c>
      <c r="G39" s="419">
        <v>10</v>
      </c>
      <c r="H39" s="419">
        <v>0</v>
      </c>
      <c r="I39" s="113">
        <v>17</v>
      </c>
      <c r="J39" s="396">
        <v>0</v>
      </c>
      <c r="K39" s="139">
        <v>24</v>
      </c>
      <c r="L39" s="139">
        <v>1</v>
      </c>
      <c r="M39" s="139">
        <v>0</v>
      </c>
      <c r="N39" s="191">
        <v>2</v>
      </c>
      <c r="O39" s="396">
        <v>0</v>
      </c>
      <c r="P39" s="139">
        <v>0</v>
      </c>
      <c r="Q39" s="139">
        <v>0</v>
      </c>
      <c r="R39" s="139">
        <v>24</v>
      </c>
      <c r="S39" s="191">
        <v>3</v>
      </c>
      <c r="T39" s="396">
        <v>0</v>
      </c>
      <c r="U39" s="139">
        <v>1</v>
      </c>
      <c r="V39" s="139">
        <v>0</v>
      </c>
      <c r="W39" s="139">
        <v>0</v>
      </c>
      <c r="X39" s="191">
        <v>26</v>
      </c>
      <c r="Y39" s="396">
        <v>25</v>
      </c>
      <c r="Z39" s="139">
        <v>0</v>
      </c>
      <c r="AA39" s="139">
        <v>0</v>
      </c>
      <c r="AB39" s="139">
        <v>1</v>
      </c>
      <c r="AC39" s="139">
        <v>1</v>
      </c>
      <c r="AD39" s="429">
        <v>17</v>
      </c>
      <c r="AE39" s="141">
        <v>5</v>
      </c>
      <c r="AF39" s="373"/>
      <c r="AG39" s="113">
        <f>SUM(E39,AD39,AE39)</f>
        <v>49</v>
      </c>
      <c r="AH39" s="113">
        <f>F39+I39</f>
        <v>27</v>
      </c>
      <c r="AI39" s="113">
        <f>SUM(G39:H39)</f>
        <v>10</v>
      </c>
      <c r="AJ39" s="113">
        <f t="shared" si="44"/>
        <v>27</v>
      </c>
      <c r="AK39" s="142">
        <f>AG39-D39</f>
        <v>0</v>
      </c>
      <c r="AL39" s="142">
        <f>E39-AH39</f>
        <v>0</v>
      </c>
      <c r="AM39" s="142">
        <f>AJ39-E39</f>
        <v>0</v>
      </c>
    </row>
    <row r="40" spans="2:39" ht="18.899999999999999" customHeight="1" x14ac:dyDescent="0.2">
      <c r="B40" s="66"/>
      <c r="C40" s="441"/>
      <c r="D40" s="68"/>
      <c r="E40" s="400">
        <f>E39/D39</f>
        <v>0.55102040816326525</v>
      </c>
      <c r="F40" s="401">
        <f t="shared" ref="F40" si="48">F39/D39</f>
        <v>0.20408163265306123</v>
      </c>
      <c r="G40" s="402">
        <f>G39/D39</f>
        <v>0.20408163265306123</v>
      </c>
      <c r="H40" s="402">
        <f>H39/D39</f>
        <v>0</v>
      </c>
      <c r="I40" s="403">
        <f>I39/D39</f>
        <v>0.34693877551020408</v>
      </c>
      <c r="J40" s="401">
        <f>J39/$D$39</f>
        <v>0</v>
      </c>
      <c r="K40" s="402">
        <f>K39/D39</f>
        <v>0.48979591836734693</v>
      </c>
      <c r="L40" s="402">
        <f>L39/D39</f>
        <v>2.0408163265306121E-2</v>
      </c>
      <c r="M40" s="402">
        <f>M39/D39</f>
        <v>0</v>
      </c>
      <c r="N40" s="404">
        <f>N39/D39</f>
        <v>4.0816326530612242E-2</v>
      </c>
      <c r="O40" s="401">
        <f>O39/$D$39</f>
        <v>0</v>
      </c>
      <c r="P40" s="402">
        <f>P39/D39</f>
        <v>0</v>
      </c>
      <c r="Q40" s="402">
        <f>Q39/D39</f>
        <v>0</v>
      </c>
      <c r="R40" s="402">
        <f>R39/D39</f>
        <v>0.48979591836734693</v>
      </c>
      <c r="S40" s="404">
        <f>S39/D39</f>
        <v>6.1224489795918366E-2</v>
      </c>
      <c r="T40" s="401">
        <f>T39/$D$39</f>
        <v>0</v>
      </c>
      <c r="U40" s="402">
        <f>U39/D39</f>
        <v>2.0408163265306121E-2</v>
      </c>
      <c r="V40" s="402">
        <f>V39/D39</f>
        <v>0</v>
      </c>
      <c r="W40" s="402">
        <f>W39/D39</f>
        <v>0</v>
      </c>
      <c r="X40" s="404">
        <f>X39/D39</f>
        <v>0.53061224489795922</v>
      </c>
      <c r="Y40" s="401">
        <f>Y39/D39</f>
        <v>0.51020408163265307</v>
      </c>
      <c r="Z40" s="402">
        <f>Z39/D39</f>
        <v>0</v>
      </c>
      <c r="AA40" s="402">
        <f>AA39/D39</f>
        <v>0</v>
      </c>
      <c r="AB40" s="402">
        <f>AB39/D39</f>
        <v>2.0408163265306121E-2</v>
      </c>
      <c r="AC40" s="402">
        <f>AC39/D39</f>
        <v>2.0408163265306121E-2</v>
      </c>
      <c r="AD40" s="405">
        <f>AD39/D39</f>
        <v>0.34693877551020408</v>
      </c>
      <c r="AE40" s="406">
        <f>AE39/D39</f>
        <v>0.10204081632653061</v>
      </c>
      <c r="AF40" s="407"/>
      <c r="AG40" s="115">
        <f>SUM(E40,AD40,AE40)</f>
        <v>0.99999999999999989</v>
      </c>
      <c r="AH40" s="115"/>
      <c r="AK40" s="142">
        <f t="shared" ref="AK40" si="49">1-AG40</f>
        <v>0</v>
      </c>
      <c r="AL40" s="142"/>
      <c r="AM40" s="142"/>
    </row>
    <row r="41" spans="2:39" ht="18.899999999999999" customHeight="1" x14ac:dyDescent="0.2">
      <c r="B41" s="66"/>
      <c r="C41" s="441"/>
      <c r="D41" s="80"/>
      <c r="E41" s="148"/>
      <c r="F41" s="430">
        <f t="shared" ref="F41" si="50">F39/E39</f>
        <v>0.37037037037037035</v>
      </c>
      <c r="G41" s="422">
        <f>G39/E39</f>
        <v>0.37037037037037035</v>
      </c>
      <c r="H41" s="422">
        <f>H39/E39</f>
        <v>0</v>
      </c>
      <c r="I41" s="423">
        <f>I39/E39</f>
        <v>0.62962962962962965</v>
      </c>
      <c r="J41" s="430">
        <f>J39/$E$39</f>
        <v>0</v>
      </c>
      <c r="K41" s="424">
        <f>K39/E39</f>
        <v>0.88888888888888884</v>
      </c>
      <c r="L41" s="424">
        <f>L39/E39</f>
        <v>3.7037037037037035E-2</v>
      </c>
      <c r="M41" s="424">
        <f>M39/E39</f>
        <v>0</v>
      </c>
      <c r="N41" s="425">
        <f>N39/E39</f>
        <v>7.407407407407407E-2</v>
      </c>
      <c r="O41" s="430">
        <f>O39/$E$39</f>
        <v>0</v>
      </c>
      <c r="P41" s="424">
        <f>P39/E39</f>
        <v>0</v>
      </c>
      <c r="Q41" s="424">
        <f>Q39/E39</f>
        <v>0</v>
      </c>
      <c r="R41" s="424">
        <f>R39/E39</f>
        <v>0.88888888888888884</v>
      </c>
      <c r="S41" s="425">
        <f>S39/E39</f>
        <v>0.1111111111111111</v>
      </c>
      <c r="T41" s="430">
        <f>T39/$E$39</f>
        <v>0</v>
      </c>
      <c r="U41" s="424">
        <f>U39/E39</f>
        <v>3.7037037037037035E-2</v>
      </c>
      <c r="V41" s="424">
        <f>V39/E39</f>
        <v>0</v>
      </c>
      <c r="W41" s="424">
        <f>W39/E39</f>
        <v>0</v>
      </c>
      <c r="X41" s="425">
        <f>X39/E39</f>
        <v>0.96296296296296291</v>
      </c>
      <c r="Y41" s="430">
        <f>Y39/E39</f>
        <v>0.92592592592592593</v>
      </c>
      <c r="Z41" s="424">
        <f>Z39/E39</f>
        <v>0</v>
      </c>
      <c r="AA41" s="424">
        <f>AA39/E39</f>
        <v>0</v>
      </c>
      <c r="AB41" s="424">
        <f>AB39/E39</f>
        <v>3.7037037037037035E-2</v>
      </c>
      <c r="AC41" s="424">
        <f>AC39/E39</f>
        <v>3.7037037037037035E-2</v>
      </c>
      <c r="AD41" s="432"/>
      <c r="AE41" s="433"/>
      <c r="AF41" s="416"/>
      <c r="AH41" s="115">
        <f>F41+I41</f>
        <v>1</v>
      </c>
      <c r="AI41" s="115"/>
      <c r="AJ41" s="115">
        <f t="shared" ref="AJ41:AJ42" si="51">SUM(Y41:AC41)</f>
        <v>1</v>
      </c>
      <c r="AK41" s="142">
        <f t="shared" ref="AK41" si="52">1-AH41</f>
        <v>0</v>
      </c>
      <c r="AL41" s="142"/>
      <c r="AM41" s="142">
        <f t="shared" ref="AM41" si="53">1-AJ41</f>
        <v>0</v>
      </c>
    </row>
    <row r="42" spans="2:39" ht="18.899999999999999" customHeight="1" x14ac:dyDescent="0.2">
      <c r="B42" s="66"/>
      <c r="C42" s="441" t="s">
        <v>340</v>
      </c>
      <c r="D42" s="81">
        <f>[1]表1!D41</f>
        <v>38</v>
      </c>
      <c r="E42" s="138">
        <f>SUM(F42,I42)</f>
        <v>27</v>
      </c>
      <c r="F42" s="418">
        <f t="shared" ref="F42" si="54">G42+H42</f>
        <v>15</v>
      </c>
      <c r="G42" s="139">
        <v>15</v>
      </c>
      <c r="H42" s="139">
        <v>0</v>
      </c>
      <c r="I42" s="397">
        <v>12</v>
      </c>
      <c r="J42" s="418">
        <v>0</v>
      </c>
      <c r="K42" s="419">
        <v>25</v>
      </c>
      <c r="L42" s="419">
        <v>0</v>
      </c>
      <c r="M42" s="419">
        <v>0</v>
      </c>
      <c r="N42" s="428">
        <v>2</v>
      </c>
      <c r="O42" s="418">
        <v>0</v>
      </c>
      <c r="P42" s="419">
        <v>1</v>
      </c>
      <c r="Q42" s="419">
        <v>0</v>
      </c>
      <c r="R42" s="419">
        <v>24</v>
      </c>
      <c r="S42" s="428">
        <v>2</v>
      </c>
      <c r="T42" s="418">
        <v>0</v>
      </c>
      <c r="U42" s="419">
        <v>0</v>
      </c>
      <c r="V42" s="419">
        <v>0</v>
      </c>
      <c r="W42" s="419">
        <v>0</v>
      </c>
      <c r="X42" s="428">
        <v>27</v>
      </c>
      <c r="Y42" s="418">
        <v>25</v>
      </c>
      <c r="Z42" s="419">
        <v>2</v>
      </c>
      <c r="AA42" s="419">
        <v>0</v>
      </c>
      <c r="AB42" s="419">
        <v>0</v>
      </c>
      <c r="AC42" s="419">
        <v>0</v>
      </c>
      <c r="AD42" s="373">
        <v>9</v>
      </c>
      <c r="AE42" s="398">
        <v>2</v>
      </c>
      <c r="AF42" s="373"/>
      <c r="AG42" s="113">
        <f>SUM(E42,AD42,AE42)</f>
        <v>38</v>
      </c>
      <c r="AH42" s="113">
        <f>F42+I42</f>
        <v>27</v>
      </c>
      <c r="AI42" s="113">
        <f>SUM(G42:H42)</f>
        <v>15</v>
      </c>
      <c r="AJ42" s="113">
        <f t="shared" si="51"/>
        <v>27</v>
      </c>
      <c r="AK42" s="142">
        <f>AG42-D42</f>
        <v>0</v>
      </c>
      <c r="AL42" s="142">
        <f>E42-AH42</f>
        <v>0</v>
      </c>
      <c r="AM42" s="142">
        <f>AJ42-E42</f>
        <v>0</v>
      </c>
    </row>
    <row r="43" spans="2:39" ht="18.899999999999999" customHeight="1" x14ac:dyDescent="0.2">
      <c r="B43" s="66"/>
      <c r="C43" s="441"/>
      <c r="D43" s="68"/>
      <c r="E43" s="400">
        <f>E42/D42</f>
        <v>0.71052631578947367</v>
      </c>
      <c r="F43" s="401">
        <f t="shared" ref="F43" si="55">F42/D42</f>
        <v>0.39473684210526316</v>
      </c>
      <c r="G43" s="402">
        <f>G42/D42</f>
        <v>0.39473684210526316</v>
      </c>
      <c r="H43" s="402">
        <f>H42/D42</f>
        <v>0</v>
      </c>
      <c r="I43" s="403">
        <f>I42/D42</f>
        <v>0.31578947368421051</v>
      </c>
      <c r="J43" s="401">
        <f>J42/$D$42</f>
        <v>0</v>
      </c>
      <c r="K43" s="402">
        <f>K42/D42</f>
        <v>0.65789473684210531</v>
      </c>
      <c r="L43" s="402">
        <f>L42/D42</f>
        <v>0</v>
      </c>
      <c r="M43" s="402">
        <f>M42/D42</f>
        <v>0</v>
      </c>
      <c r="N43" s="404">
        <f>N42/D42</f>
        <v>5.2631578947368418E-2</v>
      </c>
      <c r="O43" s="401">
        <f>O42/$D$42</f>
        <v>0</v>
      </c>
      <c r="P43" s="402">
        <f>P42/D42</f>
        <v>2.6315789473684209E-2</v>
      </c>
      <c r="Q43" s="402">
        <f>Q42/D42</f>
        <v>0</v>
      </c>
      <c r="R43" s="402">
        <f>R42/D42</f>
        <v>0.63157894736842102</v>
      </c>
      <c r="S43" s="404">
        <f>S42/D42</f>
        <v>5.2631578947368418E-2</v>
      </c>
      <c r="T43" s="401">
        <f>T42/$D$42</f>
        <v>0</v>
      </c>
      <c r="U43" s="402">
        <f>U42/D42</f>
        <v>0</v>
      </c>
      <c r="V43" s="402">
        <f>V42/D42</f>
        <v>0</v>
      </c>
      <c r="W43" s="402">
        <f>W42/D42</f>
        <v>0</v>
      </c>
      <c r="X43" s="404">
        <f>X42/D42</f>
        <v>0.71052631578947367</v>
      </c>
      <c r="Y43" s="401">
        <f>Y42/D42</f>
        <v>0.65789473684210531</v>
      </c>
      <c r="Z43" s="402">
        <f>Z42/D42</f>
        <v>5.2631578947368418E-2</v>
      </c>
      <c r="AA43" s="402">
        <f>AA42/D42</f>
        <v>0</v>
      </c>
      <c r="AB43" s="402">
        <f>AB42/D42</f>
        <v>0</v>
      </c>
      <c r="AC43" s="402">
        <f>AC42/D42</f>
        <v>0</v>
      </c>
      <c r="AD43" s="405">
        <f>AD42/D42</f>
        <v>0.23684210526315788</v>
      </c>
      <c r="AE43" s="406">
        <f>AE42/D42</f>
        <v>5.2631578947368418E-2</v>
      </c>
      <c r="AF43" s="407"/>
      <c r="AG43" s="115">
        <f>SUM(E43,AD43,AE43)</f>
        <v>1</v>
      </c>
      <c r="AH43" s="115"/>
      <c r="AK43" s="142">
        <f t="shared" ref="AK43" si="56">1-AG43</f>
        <v>0</v>
      </c>
      <c r="AL43" s="142"/>
      <c r="AM43" s="142"/>
    </row>
    <row r="44" spans="2:39" ht="18.899999999999999" customHeight="1" x14ac:dyDescent="0.2">
      <c r="B44" s="66"/>
      <c r="C44" s="441"/>
      <c r="D44" s="80"/>
      <c r="E44" s="148"/>
      <c r="F44" s="430">
        <f t="shared" ref="F44" si="57">F42/E42</f>
        <v>0.55555555555555558</v>
      </c>
      <c r="G44" s="422">
        <f>G42/E42</f>
        <v>0.55555555555555558</v>
      </c>
      <c r="H44" s="422">
        <f>H42/E42</f>
        <v>0</v>
      </c>
      <c r="I44" s="423">
        <f>I42/E42</f>
        <v>0.44444444444444442</v>
      </c>
      <c r="J44" s="421">
        <f>J42/$E$42</f>
        <v>0</v>
      </c>
      <c r="K44" s="424">
        <f>K42/E42</f>
        <v>0.92592592592592593</v>
      </c>
      <c r="L44" s="424">
        <f>L42/E42</f>
        <v>0</v>
      </c>
      <c r="M44" s="424">
        <f>M42/E42</f>
        <v>0</v>
      </c>
      <c r="N44" s="425">
        <f>N42/E42</f>
        <v>7.407407407407407E-2</v>
      </c>
      <c r="O44" s="421">
        <f>O42/$E$42</f>
        <v>0</v>
      </c>
      <c r="P44" s="424">
        <f>P42/E42</f>
        <v>3.7037037037037035E-2</v>
      </c>
      <c r="Q44" s="424">
        <f>Q42/E42</f>
        <v>0</v>
      </c>
      <c r="R44" s="424">
        <f>R42/E42</f>
        <v>0.88888888888888884</v>
      </c>
      <c r="S44" s="425">
        <f>S42/E42</f>
        <v>7.407407407407407E-2</v>
      </c>
      <c r="T44" s="421">
        <f>T42/$E$42</f>
        <v>0</v>
      </c>
      <c r="U44" s="424">
        <f>U42/E42</f>
        <v>0</v>
      </c>
      <c r="V44" s="424">
        <f>V42/E42</f>
        <v>0</v>
      </c>
      <c r="W44" s="424">
        <f>W42/E42</f>
        <v>0</v>
      </c>
      <c r="X44" s="425">
        <f>X42/E42</f>
        <v>1</v>
      </c>
      <c r="Y44" s="421">
        <f>Y42/E42</f>
        <v>0.92592592592592593</v>
      </c>
      <c r="Z44" s="422">
        <f>Z42/E42</f>
        <v>7.407407407407407E-2</v>
      </c>
      <c r="AA44" s="422">
        <f>AA42/E42</f>
        <v>0</v>
      </c>
      <c r="AB44" s="422">
        <f>AB42/E42</f>
        <v>0</v>
      </c>
      <c r="AC44" s="422">
        <f>AC42/E42</f>
        <v>0</v>
      </c>
      <c r="AD44" s="416"/>
      <c r="AE44" s="426"/>
      <c r="AF44" s="416"/>
      <c r="AH44" s="115">
        <f>F44+I44</f>
        <v>1</v>
      </c>
      <c r="AI44" s="115"/>
      <c r="AJ44" s="115">
        <f t="shared" ref="AJ44:AJ45" si="58">SUM(Y44:AC44)</f>
        <v>1</v>
      </c>
      <c r="AK44" s="142">
        <f t="shared" ref="AK44" si="59">1-AH44</f>
        <v>0</v>
      </c>
      <c r="AL44" s="142"/>
      <c r="AM44" s="142">
        <f t="shared" ref="AM44" si="60">1-AJ44</f>
        <v>0</v>
      </c>
    </row>
    <row r="45" spans="2:39" ht="18.899999999999999" customHeight="1" x14ac:dyDescent="0.2">
      <c r="B45" s="66"/>
      <c r="C45" s="441" t="s">
        <v>341</v>
      </c>
      <c r="D45" s="81">
        <f>[1]表1!D44</f>
        <v>33</v>
      </c>
      <c r="E45" s="138">
        <f>SUM(F45,I45)</f>
        <v>28</v>
      </c>
      <c r="F45" s="418">
        <f t="shared" ref="F45" si="61">G45+H45</f>
        <v>6</v>
      </c>
      <c r="G45" s="139">
        <v>5</v>
      </c>
      <c r="H45" s="139">
        <v>1</v>
      </c>
      <c r="I45" s="397">
        <v>22</v>
      </c>
      <c r="J45" s="396">
        <v>0</v>
      </c>
      <c r="K45" s="139">
        <v>25</v>
      </c>
      <c r="L45" s="139">
        <v>0</v>
      </c>
      <c r="M45" s="139">
        <v>0</v>
      </c>
      <c r="N45" s="191">
        <v>3</v>
      </c>
      <c r="O45" s="396">
        <v>0</v>
      </c>
      <c r="P45" s="139">
        <v>0</v>
      </c>
      <c r="Q45" s="139">
        <v>0</v>
      </c>
      <c r="R45" s="139">
        <v>25</v>
      </c>
      <c r="S45" s="191">
        <v>3</v>
      </c>
      <c r="T45" s="396">
        <v>0</v>
      </c>
      <c r="U45" s="139">
        <v>0</v>
      </c>
      <c r="V45" s="139">
        <v>0</v>
      </c>
      <c r="W45" s="139">
        <v>0</v>
      </c>
      <c r="X45" s="191">
        <v>28</v>
      </c>
      <c r="Y45" s="396">
        <v>27</v>
      </c>
      <c r="Z45" s="139">
        <v>0</v>
      </c>
      <c r="AA45" s="139">
        <v>0</v>
      </c>
      <c r="AB45" s="139">
        <v>0</v>
      </c>
      <c r="AC45" s="139">
        <v>1</v>
      </c>
      <c r="AD45" s="429">
        <v>3</v>
      </c>
      <c r="AE45" s="141">
        <v>2</v>
      </c>
      <c r="AF45" s="373"/>
      <c r="AG45" s="113">
        <f>SUM(E45,AD45,AE45)</f>
        <v>33</v>
      </c>
      <c r="AH45" s="113">
        <f>F45+I45</f>
        <v>28</v>
      </c>
      <c r="AI45" s="113">
        <f>SUM(G45:H45)</f>
        <v>6</v>
      </c>
      <c r="AJ45" s="113">
        <f t="shared" si="58"/>
        <v>28</v>
      </c>
      <c r="AK45" s="142">
        <f>AG45-D45</f>
        <v>0</v>
      </c>
      <c r="AL45" s="142">
        <f>E45-AH45</f>
        <v>0</v>
      </c>
      <c r="AM45" s="142">
        <f>AJ45-E45</f>
        <v>0</v>
      </c>
    </row>
    <row r="46" spans="2:39" ht="18.899999999999999" customHeight="1" x14ac:dyDescent="0.2">
      <c r="B46" s="66"/>
      <c r="C46" s="442"/>
      <c r="D46" s="68"/>
      <c r="E46" s="400">
        <f>E45/D45</f>
        <v>0.84848484848484851</v>
      </c>
      <c r="F46" s="401">
        <f t="shared" ref="F46" si="62">F45/D45</f>
        <v>0.18181818181818182</v>
      </c>
      <c r="G46" s="402">
        <f>G45/D45</f>
        <v>0.15151515151515152</v>
      </c>
      <c r="H46" s="402">
        <f>H45/D45</f>
        <v>3.0303030303030304E-2</v>
      </c>
      <c r="I46" s="403">
        <f>I45/D45</f>
        <v>0.66666666666666663</v>
      </c>
      <c r="J46" s="401">
        <f>J45/$D$45</f>
        <v>0</v>
      </c>
      <c r="K46" s="402">
        <f>K45/D45</f>
        <v>0.75757575757575757</v>
      </c>
      <c r="L46" s="402">
        <f>L45/D45</f>
        <v>0</v>
      </c>
      <c r="M46" s="402">
        <f>M45/D45</f>
        <v>0</v>
      </c>
      <c r="N46" s="404">
        <f>N45/D45</f>
        <v>9.0909090909090912E-2</v>
      </c>
      <c r="O46" s="401">
        <f>O45/$D$45</f>
        <v>0</v>
      </c>
      <c r="P46" s="402">
        <f>P45/D45</f>
        <v>0</v>
      </c>
      <c r="Q46" s="402">
        <f>Q45/D45</f>
        <v>0</v>
      </c>
      <c r="R46" s="402">
        <f>R45/D45</f>
        <v>0.75757575757575757</v>
      </c>
      <c r="S46" s="404">
        <f>S45/D45</f>
        <v>9.0909090909090912E-2</v>
      </c>
      <c r="T46" s="401">
        <f>T45/$D$45</f>
        <v>0</v>
      </c>
      <c r="U46" s="402">
        <f>U45/D45</f>
        <v>0</v>
      </c>
      <c r="V46" s="402">
        <f>V45/D45</f>
        <v>0</v>
      </c>
      <c r="W46" s="402">
        <f>W45/D45</f>
        <v>0</v>
      </c>
      <c r="X46" s="404">
        <f>X45/D45</f>
        <v>0.84848484848484851</v>
      </c>
      <c r="Y46" s="401">
        <f>Y45/D45</f>
        <v>0.81818181818181823</v>
      </c>
      <c r="Z46" s="402">
        <f>Z45/D45</f>
        <v>0</v>
      </c>
      <c r="AA46" s="402">
        <f>AA45/D45</f>
        <v>0</v>
      </c>
      <c r="AB46" s="402">
        <f>AB45/D45</f>
        <v>0</v>
      </c>
      <c r="AC46" s="402">
        <f>AC45/D45</f>
        <v>3.0303030303030304E-2</v>
      </c>
      <c r="AD46" s="405">
        <f>AD45/D45</f>
        <v>9.0909090909090912E-2</v>
      </c>
      <c r="AE46" s="406">
        <f>AE45/D45</f>
        <v>6.0606060606060608E-2</v>
      </c>
      <c r="AF46" s="407"/>
      <c r="AG46" s="115">
        <f>SUM(E46,AD46,AE46)</f>
        <v>1</v>
      </c>
      <c r="AH46" s="115"/>
      <c r="AK46" s="142">
        <f t="shared" ref="AK46" si="63">1-AG46</f>
        <v>0</v>
      </c>
      <c r="AL46" s="142"/>
      <c r="AM46" s="142"/>
    </row>
    <row r="47" spans="2:39" ht="18.899999999999999" customHeight="1" x14ac:dyDescent="0.2">
      <c r="B47" s="66"/>
      <c r="C47" s="442"/>
      <c r="D47" s="80"/>
      <c r="E47" s="189"/>
      <c r="F47" s="430">
        <f t="shared" ref="F47" si="64">F45/E45</f>
        <v>0.21428571428571427</v>
      </c>
      <c r="G47" s="424">
        <f>G45/E45</f>
        <v>0.17857142857142858</v>
      </c>
      <c r="H47" s="424">
        <f>H45/E45</f>
        <v>3.5714285714285712E-2</v>
      </c>
      <c r="I47" s="431">
        <f>I45/E45</f>
        <v>0.7857142857142857</v>
      </c>
      <c r="J47" s="430">
        <f>J45/$E$45</f>
        <v>0</v>
      </c>
      <c r="K47" s="424">
        <f>K45/E45</f>
        <v>0.8928571428571429</v>
      </c>
      <c r="L47" s="424">
        <f>L45/E45</f>
        <v>0</v>
      </c>
      <c r="M47" s="424">
        <f>M45/E45</f>
        <v>0</v>
      </c>
      <c r="N47" s="425">
        <f>N45/E45</f>
        <v>0.10714285714285714</v>
      </c>
      <c r="O47" s="430">
        <f>O45/$E$45</f>
        <v>0</v>
      </c>
      <c r="P47" s="424">
        <f>P45/E45</f>
        <v>0</v>
      </c>
      <c r="Q47" s="424">
        <f>Q45/E45</f>
        <v>0</v>
      </c>
      <c r="R47" s="424">
        <f>R45/E45</f>
        <v>0.8928571428571429</v>
      </c>
      <c r="S47" s="425">
        <f>S45/E45</f>
        <v>0.10714285714285714</v>
      </c>
      <c r="T47" s="430">
        <f>T45/$E$45</f>
        <v>0</v>
      </c>
      <c r="U47" s="424">
        <f>U45/E45</f>
        <v>0</v>
      </c>
      <c r="V47" s="424">
        <f>V45/E45</f>
        <v>0</v>
      </c>
      <c r="W47" s="424">
        <v>0.01</v>
      </c>
      <c r="X47" s="425">
        <f>X45/E45</f>
        <v>1</v>
      </c>
      <c r="Y47" s="430">
        <f>Y45/E45</f>
        <v>0.9642857142857143</v>
      </c>
      <c r="Z47" s="424">
        <f>Z45/E45</f>
        <v>0</v>
      </c>
      <c r="AA47" s="424">
        <f>AA45/E45</f>
        <v>0</v>
      </c>
      <c r="AB47" s="424">
        <f>AB45/E45</f>
        <v>0</v>
      </c>
      <c r="AC47" s="424">
        <f>AC45/E45</f>
        <v>3.5714285714285712E-2</v>
      </c>
      <c r="AD47" s="432"/>
      <c r="AE47" s="433"/>
      <c r="AF47" s="416"/>
      <c r="AH47" s="115">
        <f>F47+I47</f>
        <v>1</v>
      </c>
      <c r="AI47" s="115"/>
      <c r="AJ47" s="115">
        <f t="shared" ref="AJ47:AJ48" si="65">SUM(Y47:AC47)</f>
        <v>1</v>
      </c>
      <c r="AK47" s="142">
        <f t="shared" ref="AK47" si="66">1-AH47</f>
        <v>0</v>
      </c>
      <c r="AL47" s="142"/>
      <c r="AM47" s="142">
        <f t="shared" ref="AM47" si="67">1-AJ47</f>
        <v>0</v>
      </c>
    </row>
    <row r="48" spans="2:39" ht="18.899999999999999" customHeight="1" x14ac:dyDescent="0.2">
      <c r="B48" s="66"/>
      <c r="C48" s="441" t="s">
        <v>342</v>
      </c>
      <c r="D48" s="81">
        <f>[1]表1!D47</f>
        <v>30</v>
      </c>
      <c r="E48" s="190">
        <f>SUM(F48,I48)</f>
        <v>28</v>
      </c>
      <c r="F48" s="418">
        <f t="shared" ref="F48" si="68">G48+H48</f>
        <v>12</v>
      </c>
      <c r="G48" s="419">
        <v>12</v>
      </c>
      <c r="H48" s="419">
        <v>0</v>
      </c>
      <c r="I48" s="113">
        <v>16</v>
      </c>
      <c r="J48" s="418">
        <v>0</v>
      </c>
      <c r="K48" s="419">
        <v>23</v>
      </c>
      <c r="L48" s="419">
        <v>1</v>
      </c>
      <c r="M48" s="419">
        <v>0</v>
      </c>
      <c r="N48" s="428">
        <v>4</v>
      </c>
      <c r="O48" s="418">
        <v>0</v>
      </c>
      <c r="P48" s="419">
        <v>0</v>
      </c>
      <c r="Q48" s="419">
        <v>0</v>
      </c>
      <c r="R48" s="419">
        <v>21</v>
      </c>
      <c r="S48" s="428">
        <v>7</v>
      </c>
      <c r="T48" s="418">
        <v>0</v>
      </c>
      <c r="U48" s="419">
        <v>1</v>
      </c>
      <c r="V48" s="419">
        <v>0</v>
      </c>
      <c r="W48" s="419">
        <v>1</v>
      </c>
      <c r="X48" s="428">
        <v>26</v>
      </c>
      <c r="Y48" s="418">
        <v>22</v>
      </c>
      <c r="Z48" s="419">
        <v>5</v>
      </c>
      <c r="AA48" s="419">
        <v>1</v>
      </c>
      <c r="AB48" s="419">
        <v>0</v>
      </c>
      <c r="AC48" s="419">
        <v>0</v>
      </c>
      <c r="AD48" s="373">
        <v>0</v>
      </c>
      <c r="AE48" s="398">
        <v>2</v>
      </c>
      <c r="AF48" s="373"/>
      <c r="AG48" s="113">
        <f>SUM(E48,AD48,AE48)</f>
        <v>30</v>
      </c>
      <c r="AH48" s="113">
        <f>F48+I48</f>
        <v>28</v>
      </c>
      <c r="AI48" s="113">
        <f>SUM(G48:H48)</f>
        <v>12</v>
      </c>
      <c r="AJ48" s="113">
        <f t="shared" si="65"/>
        <v>28</v>
      </c>
      <c r="AK48" s="142">
        <f>AG48-D48</f>
        <v>0</v>
      </c>
      <c r="AL48" s="142">
        <f>E48-AH48</f>
        <v>0</v>
      </c>
      <c r="AM48" s="142">
        <f>AJ48-E48</f>
        <v>0</v>
      </c>
    </row>
    <row r="49" spans="2:39" ht="18.899999999999999" customHeight="1" x14ac:dyDescent="0.2">
      <c r="B49" s="66"/>
      <c r="C49" s="442"/>
      <c r="D49" s="68"/>
      <c r="E49" s="400">
        <f>E48/D48</f>
        <v>0.93333333333333335</v>
      </c>
      <c r="F49" s="401">
        <f t="shared" ref="F49" si="69">F48/D48</f>
        <v>0.4</v>
      </c>
      <c r="G49" s="402">
        <f>G48/D48</f>
        <v>0.4</v>
      </c>
      <c r="H49" s="402">
        <f>H48/D48</f>
        <v>0</v>
      </c>
      <c r="I49" s="403">
        <f>I48/D48</f>
        <v>0.53333333333333333</v>
      </c>
      <c r="J49" s="401">
        <f>J48/$D$48</f>
        <v>0</v>
      </c>
      <c r="K49" s="402">
        <f>K48/D48</f>
        <v>0.76666666666666672</v>
      </c>
      <c r="L49" s="402">
        <f>L48/D48</f>
        <v>3.3333333333333333E-2</v>
      </c>
      <c r="M49" s="402">
        <f>M48/D48</f>
        <v>0</v>
      </c>
      <c r="N49" s="404">
        <f>N48/D48</f>
        <v>0.13333333333333333</v>
      </c>
      <c r="O49" s="401">
        <f>O48/$D$48</f>
        <v>0</v>
      </c>
      <c r="P49" s="402">
        <f>P48/D48</f>
        <v>0</v>
      </c>
      <c r="Q49" s="402">
        <f>Q48/D48</f>
        <v>0</v>
      </c>
      <c r="R49" s="402">
        <f>R48/D48</f>
        <v>0.7</v>
      </c>
      <c r="S49" s="404">
        <f>S48/D48</f>
        <v>0.23333333333333334</v>
      </c>
      <c r="T49" s="401">
        <f>T48/$D$48</f>
        <v>0</v>
      </c>
      <c r="U49" s="402">
        <f>U48/D48</f>
        <v>3.3333333333333333E-2</v>
      </c>
      <c r="V49" s="402">
        <f>V48/D48</f>
        <v>0</v>
      </c>
      <c r="W49" s="402">
        <f>W48/D48</f>
        <v>3.3333333333333333E-2</v>
      </c>
      <c r="X49" s="404">
        <f>X48/D48</f>
        <v>0.8666666666666667</v>
      </c>
      <c r="Y49" s="401">
        <f>Y48/D48</f>
        <v>0.73333333333333328</v>
      </c>
      <c r="Z49" s="402">
        <f>Z48/D48</f>
        <v>0.16666666666666666</v>
      </c>
      <c r="AA49" s="402">
        <f>AA48/D48</f>
        <v>3.3333333333333333E-2</v>
      </c>
      <c r="AB49" s="402">
        <f>AB48/D48</f>
        <v>0</v>
      </c>
      <c r="AC49" s="402">
        <f>AC48/D48</f>
        <v>0</v>
      </c>
      <c r="AD49" s="405">
        <f>AD48/D48</f>
        <v>0</v>
      </c>
      <c r="AE49" s="406">
        <f>AE48/D48</f>
        <v>6.6666666666666666E-2</v>
      </c>
      <c r="AF49" s="407"/>
      <c r="AG49" s="115">
        <f>SUM(E49,AD49,AE49)</f>
        <v>1</v>
      </c>
      <c r="AH49" s="115"/>
      <c r="AK49" s="142">
        <f t="shared" ref="AK49" si="70">1-AG49</f>
        <v>0</v>
      </c>
      <c r="AL49" s="142"/>
      <c r="AM49" s="142"/>
    </row>
    <row r="50" spans="2:39" ht="18.899999999999999" customHeight="1" thickBot="1" x14ac:dyDescent="0.25">
      <c r="B50" s="66"/>
      <c r="C50" s="443"/>
      <c r="D50" s="85"/>
      <c r="E50" s="164"/>
      <c r="F50" s="444">
        <f t="shared" ref="F50" si="71">F48/E48</f>
        <v>0.42857142857142855</v>
      </c>
      <c r="G50" s="410">
        <f>G48/E48</f>
        <v>0.42857142857142855</v>
      </c>
      <c r="H50" s="410">
        <f>H48/E48</f>
        <v>0</v>
      </c>
      <c r="I50" s="411">
        <f>I48/E48</f>
        <v>0.5714285714285714</v>
      </c>
      <c r="J50" s="409">
        <f>J48/$E$48</f>
        <v>0</v>
      </c>
      <c r="K50" s="410">
        <f>K48/E48</f>
        <v>0.8214285714285714</v>
      </c>
      <c r="L50" s="410">
        <f>L48/E48</f>
        <v>3.5714285714285712E-2</v>
      </c>
      <c r="M50" s="410">
        <f>M48/E48</f>
        <v>0</v>
      </c>
      <c r="N50" s="435">
        <f>N48/E48</f>
        <v>0.14285714285714285</v>
      </c>
      <c r="O50" s="409">
        <f>O48/$E$48</f>
        <v>0</v>
      </c>
      <c r="P50" s="410">
        <f>P48/E48</f>
        <v>0</v>
      </c>
      <c r="Q50" s="410">
        <f>Q48/E48</f>
        <v>0</v>
      </c>
      <c r="R50" s="410">
        <f>R48/E48</f>
        <v>0.75</v>
      </c>
      <c r="S50" s="435">
        <f>S48/E48</f>
        <v>0.25</v>
      </c>
      <c r="T50" s="409">
        <f>T48/$E$48</f>
        <v>0</v>
      </c>
      <c r="U50" s="410">
        <f>U48/E48</f>
        <v>3.5714285714285712E-2</v>
      </c>
      <c r="V50" s="410">
        <f>V48/E48</f>
        <v>0</v>
      </c>
      <c r="W50" s="410">
        <f>W48/E48</f>
        <v>3.5714285714285712E-2</v>
      </c>
      <c r="X50" s="435">
        <f>X48/E48</f>
        <v>0.9285714285714286</v>
      </c>
      <c r="Y50" s="409">
        <f>Y48/E48</f>
        <v>0.7857142857142857</v>
      </c>
      <c r="Z50" s="410">
        <f>Z48/E48</f>
        <v>0.17857142857142858</v>
      </c>
      <c r="AA50" s="410">
        <f>AA48/E48</f>
        <v>3.5714285714285712E-2</v>
      </c>
      <c r="AB50" s="410">
        <f>AB48/E48</f>
        <v>0</v>
      </c>
      <c r="AC50" s="410">
        <f>AC48/E48</f>
        <v>0</v>
      </c>
      <c r="AD50" s="414"/>
      <c r="AE50" s="415"/>
      <c r="AF50" s="416"/>
      <c r="AH50" s="115">
        <f>F50+I50</f>
        <v>1</v>
      </c>
      <c r="AI50" s="115"/>
      <c r="AJ50" s="115">
        <f t="shared" ref="AJ50:AJ51" si="72">SUM(Y50:AC50)</f>
        <v>1</v>
      </c>
      <c r="AK50" s="142">
        <f t="shared" ref="AK50" si="73">1-AH50</f>
        <v>0</v>
      </c>
      <c r="AL50" s="142"/>
      <c r="AM50" s="142">
        <f t="shared" ref="AM50" si="74">1-AJ50</f>
        <v>0</v>
      </c>
    </row>
    <row r="51" spans="2:39" ht="18.899999999999999" customHeight="1" thickTop="1" x14ac:dyDescent="0.2">
      <c r="B51" s="66"/>
      <c r="C51" s="445" t="s">
        <v>250</v>
      </c>
      <c r="D51" s="169">
        <f>D36+D39+D42+D45</f>
        <v>291</v>
      </c>
      <c r="E51" s="446">
        <f t="shared" ref="E51:AE51" si="75">E36+E39+E42+E45</f>
        <v>161</v>
      </c>
      <c r="F51" s="447">
        <f t="shared" si="75"/>
        <v>66</v>
      </c>
      <c r="G51" s="448">
        <f t="shared" si="75"/>
        <v>62</v>
      </c>
      <c r="H51" s="448">
        <f t="shared" si="75"/>
        <v>4</v>
      </c>
      <c r="I51" s="107">
        <f t="shared" si="75"/>
        <v>95</v>
      </c>
      <c r="J51" s="447">
        <f t="shared" si="75"/>
        <v>0</v>
      </c>
      <c r="K51" s="448">
        <f t="shared" si="75"/>
        <v>138</v>
      </c>
      <c r="L51" s="448">
        <f t="shared" si="75"/>
        <v>1</v>
      </c>
      <c r="M51" s="448">
        <f>M36+M39+M42+M45</f>
        <v>1</v>
      </c>
      <c r="N51" s="449">
        <f t="shared" si="75"/>
        <v>21</v>
      </c>
      <c r="O51" s="447">
        <f t="shared" si="75"/>
        <v>0</v>
      </c>
      <c r="P51" s="448">
        <f t="shared" si="75"/>
        <v>1</v>
      </c>
      <c r="Q51" s="448">
        <f t="shared" si="75"/>
        <v>0</v>
      </c>
      <c r="R51" s="448">
        <f t="shared" si="75"/>
        <v>136</v>
      </c>
      <c r="S51" s="449">
        <f t="shared" si="75"/>
        <v>24</v>
      </c>
      <c r="T51" s="447">
        <f t="shared" si="75"/>
        <v>0</v>
      </c>
      <c r="U51" s="448">
        <f>U36+U39+U42+U45</f>
        <v>5</v>
      </c>
      <c r="V51" s="448">
        <f t="shared" si="75"/>
        <v>0</v>
      </c>
      <c r="W51" s="448">
        <f>W36+W39+W42+W45</f>
        <v>2</v>
      </c>
      <c r="X51" s="449">
        <f t="shared" si="75"/>
        <v>154</v>
      </c>
      <c r="Y51" s="447">
        <f t="shared" si="75"/>
        <v>149</v>
      </c>
      <c r="Z51" s="448">
        <f t="shared" si="75"/>
        <v>5</v>
      </c>
      <c r="AA51" s="448">
        <f t="shared" si="75"/>
        <v>1</v>
      </c>
      <c r="AB51" s="448">
        <f t="shared" si="75"/>
        <v>2</v>
      </c>
      <c r="AC51" s="448">
        <f t="shared" si="75"/>
        <v>4</v>
      </c>
      <c r="AD51" s="450">
        <f t="shared" si="75"/>
        <v>108</v>
      </c>
      <c r="AE51" s="451">
        <f t="shared" si="75"/>
        <v>22</v>
      </c>
      <c r="AF51" s="373"/>
      <c r="AG51" s="113">
        <f>SUM(E51,AD51,AE51)</f>
        <v>291</v>
      </c>
      <c r="AH51" s="113">
        <f>F51+I51</f>
        <v>161</v>
      </c>
      <c r="AI51" s="113">
        <f>SUM(G51:H51)</f>
        <v>66</v>
      </c>
      <c r="AJ51" s="113">
        <f t="shared" si="72"/>
        <v>161</v>
      </c>
      <c r="AK51" s="142">
        <f>AG51-D51</f>
        <v>0</v>
      </c>
      <c r="AL51" s="142">
        <f>E51-AH51</f>
        <v>0</v>
      </c>
      <c r="AM51" s="142">
        <f>AJ51-E51</f>
        <v>0</v>
      </c>
    </row>
    <row r="52" spans="2:39" ht="18.899999999999999" customHeight="1" x14ac:dyDescent="0.2">
      <c r="B52" s="66"/>
      <c r="C52" s="452" t="s">
        <v>251</v>
      </c>
      <c r="D52" s="172"/>
      <c r="E52" s="400">
        <f>E51/D51</f>
        <v>0.5532646048109966</v>
      </c>
      <c r="F52" s="401">
        <f>F51/D51</f>
        <v>0.22680412371134021</v>
      </c>
      <c r="G52" s="402">
        <f>G51/D51</f>
        <v>0.21305841924398625</v>
      </c>
      <c r="H52" s="402">
        <f>H51/D51</f>
        <v>1.3745704467353952E-2</v>
      </c>
      <c r="I52" s="403">
        <f>I51/D51</f>
        <v>0.32646048109965636</v>
      </c>
      <c r="J52" s="401">
        <f>J51/$D$51</f>
        <v>0</v>
      </c>
      <c r="K52" s="402">
        <f>K51/D51</f>
        <v>0.47422680412371132</v>
      </c>
      <c r="L52" s="402">
        <f>L51/D51</f>
        <v>3.4364261168384879E-3</v>
      </c>
      <c r="M52" s="402">
        <f>M51/D51</f>
        <v>3.4364261168384879E-3</v>
      </c>
      <c r="N52" s="404">
        <f>N51/D51</f>
        <v>7.2164948453608241E-2</v>
      </c>
      <c r="O52" s="401">
        <f>O51/$D$51</f>
        <v>0</v>
      </c>
      <c r="P52" s="402">
        <f>P51/D51</f>
        <v>3.4364261168384879E-3</v>
      </c>
      <c r="Q52" s="402">
        <f>Q51/D51</f>
        <v>0</v>
      </c>
      <c r="R52" s="402">
        <f>R51/D51</f>
        <v>0.46735395189003437</v>
      </c>
      <c r="S52" s="404">
        <f>S51/D51</f>
        <v>8.247422680412371E-2</v>
      </c>
      <c r="T52" s="401">
        <f>T51/$D$51</f>
        <v>0</v>
      </c>
      <c r="U52" s="402">
        <f>U51/D51</f>
        <v>1.7182130584192441E-2</v>
      </c>
      <c r="V52" s="402">
        <f>V51/D51</f>
        <v>0</v>
      </c>
      <c r="W52" s="402">
        <f>W51/D51</f>
        <v>6.8728522336769758E-3</v>
      </c>
      <c r="X52" s="404">
        <f>X51/D51</f>
        <v>0.52920962199312716</v>
      </c>
      <c r="Y52" s="401">
        <f>Y51/D51</f>
        <v>0.51202749140893467</v>
      </c>
      <c r="Z52" s="402">
        <f>Z51/D51</f>
        <v>1.7182130584192441E-2</v>
      </c>
      <c r="AA52" s="402">
        <f>AA51/D51</f>
        <v>3.4364261168384879E-3</v>
      </c>
      <c r="AB52" s="402">
        <f>AB51/D51</f>
        <v>6.8728522336769758E-3</v>
      </c>
      <c r="AC52" s="402">
        <f>AC51/D51</f>
        <v>1.3745704467353952E-2</v>
      </c>
      <c r="AD52" s="405">
        <f>AD51/D51</f>
        <v>0.37113402061855671</v>
      </c>
      <c r="AE52" s="406">
        <f>AE51/D51</f>
        <v>7.560137457044673E-2</v>
      </c>
      <c r="AF52" s="407"/>
      <c r="AG52" s="115">
        <f>SUM(E52,AD52,AE52)</f>
        <v>1</v>
      </c>
      <c r="AH52" s="115"/>
      <c r="AK52" s="142">
        <f t="shared" ref="AK52" si="76">1-AG52</f>
        <v>0</v>
      </c>
      <c r="AL52" s="142"/>
      <c r="AM52" s="142"/>
    </row>
    <row r="53" spans="2:39" ht="18.899999999999999" customHeight="1" x14ac:dyDescent="0.2">
      <c r="B53" s="66"/>
      <c r="C53" s="453"/>
      <c r="D53" s="174"/>
      <c r="E53" s="159"/>
      <c r="F53" s="454">
        <f>F51/E51</f>
        <v>0.40993788819875776</v>
      </c>
      <c r="G53" s="455">
        <f>G51/E51</f>
        <v>0.38509316770186336</v>
      </c>
      <c r="H53" s="455">
        <f>H51/E51</f>
        <v>2.4844720496894408E-2</v>
      </c>
      <c r="I53" s="456">
        <f>I51/E51</f>
        <v>0.59006211180124224</v>
      </c>
      <c r="J53" s="454">
        <f>J51/$E$51</f>
        <v>0</v>
      </c>
      <c r="K53" s="455">
        <f>K51/E51</f>
        <v>0.8571428571428571</v>
      </c>
      <c r="L53" s="455">
        <f>L51/E51</f>
        <v>6.2111801242236021E-3</v>
      </c>
      <c r="M53" s="455">
        <f>M51/E51</f>
        <v>6.2111801242236021E-3</v>
      </c>
      <c r="N53" s="457">
        <f>N51/E51</f>
        <v>0.13043478260869565</v>
      </c>
      <c r="O53" s="454">
        <f>O51/$E$51</f>
        <v>0</v>
      </c>
      <c r="P53" s="455">
        <f>P51/E51</f>
        <v>6.2111801242236021E-3</v>
      </c>
      <c r="Q53" s="455">
        <f>Q51/E51</f>
        <v>0</v>
      </c>
      <c r="R53" s="455">
        <f>R51/E51</f>
        <v>0.84472049689440998</v>
      </c>
      <c r="S53" s="457">
        <f>S51/E51</f>
        <v>0.14906832298136646</v>
      </c>
      <c r="T53" s="454">
        <f>T51/$E$51</f>
        <v>0</v>
      </c>
      <c r="U53" s="455">
        <f>U51/E51</f>
        <v>3.1055900621118012E-2</v>
      </c>
      <c r="V53" s="455">
        <f>V51/E51</f>
        <v>0</v>
      </c>
      <c r="W53" s="455">
        <f>W51/E51</f>
        <v>1.2422360248447204E-2</v>
      </c>
      <c r="X53" s="457">
        <f>X51/E51</f>
        <v>0.95652173913043481</v>
      </c>
      <c r="Y53" s="454">
        <f>Y51/E51</f>
        <v>0.92546583850931674</v>
      </c>
      <c r="Z53" s="455">
        <f>Z51/E51</f>
        <v>3.1055900621118012E-2</v>
      </c>
      <c r="AA53" s="455">
        <f>AA51/E51</f>
        <v>6.2111801242236021E-3</v>
      </c>
      <c r="AB53" s="455">
        <f>AB51/E51</f>
        <v>1.2422360248447204E-2</v>
      </c>
      <c r="AC53" s="455">
        <f>AC51/E51</f>
        <v>2.4844720496894408E-2</v>
      </c>
      <c r="AD53" s="458"/>
      <c r="AE53" s="459"/>
      <c r="AF53" s="416"/>
      <c r="AH53" s="115">
        <f>F53+I53</f>
        <v>1</v>
      </c>
      <c r="AI53" s="115"/>
      <c r="AJ53" s="115">
        <f t="shared" ref="AJ53:AJ54" si="77">SUM(Y53:AC53)</f>
        <v>1</v>
      </c>
      <c r="AK53" s="142">
        <f t="shared" ref="AK53" si="78">1-AH53</f>
        <v>0</v>
      </c>
      <c r="AL53" s="142"/>
      <c r="AM53" s="142">
        <f t="shared" ref="AM53" si="79">1-AJ53</f>
        <v>0</v>
      </c>
    </row>
    <row r="54" spans="2:39" ht="18.899999999999999" customHeight="1" x14ac:dyDescent="0.2">
      <c r="B54" s="66"/>
      <c r="C54" s="460" t="s">
        <v>250</v>
      </c>
      <c r="D54" s="176">
        <f>SUM(D39:D48)</f>
        <v>150</v>
      </c>
      <c r="E54" s="446">
        <f t="shared" ref="E54:AE54" si="80">E39+E42+E45+E48</f>
        <v>110</v>
      </c>
      <c r="F54" s="447">
        <f t="shared" si="80"/>
        <v>43</v>
      </c>
      <c r="G54" s="448">
        <f t="shared" si="80"/>
        <v>42</v>
      </c>
      <c r="H54" s="448">
        <f t="shared" si="80"/>
        <v>1</v>
      </c>
      <c r="I54" s="107">
        <f t="shared" si="80"/>
        <v>67</v>
      </c>
      <c r="J54" s="447">
        <f t="shared" si="80"/>
        <v>0</v>
      </c>
      <c r="K54" s="448">
        <f t="shared" si="80"/>
        <v>97</v>
      </c>
      <c r="L54" s="448">
        <f t="shared" si="80"/>
        <v>2</v>
      </c>
      <c r="M54" s="448">
        <f t="shared" si="80"/>
        <v>0</v>
      </c>
      <c r="N54" s="449">
        <f t="shared" si="80"/>
        <v>11</v>
      </c>
      <c r="O54" s="447">
        <f t="shared" si="80"/>
        <v>0</v>
      </c>
      <c r="P54" s="448">
        <f t="shared" si="80"/>
        <v>1</v>
      </c>
      <c r="Q54" s="448">
        <f t="shared" si="80"/>
        <v>0</v>
      </c>
      <c r="R54" s="448">
        <f t="shared" si="80"/>
        <v>94</v>
      </c>
      <c r="S54" s="449">
        <f t="shared" si="80"/>
        <v>15</v>
      </c>
      <c r="T54" s="447">
        <f t="shared" si="80"/>
        <v>0</v>
      </c>
      <c r="U54" s="448">
        <f>U39+U42+U45+U48</f>
        <v>2</v>
      </c>
      <c r="V54" s="448">
        <f t="shared" si="80"/>
        <v>0</v>
      </c>
      <c r="W54" s="448">
        <f t="shared" si="80"/>
        <v>1</v>
      </c>
      <c r="X54" s="449">
        <f t="shared" si="80"/>
        <v>107</v>
      </c>
      <c r="Y54" s="447">
        <f t="shared" si="80"/>
        <v>99</v>
      </c>
      <c r="Z54" s="448">
        <f t="shared" si="80"/>
        <v>7</v>
      </c>
      <c r="AA54" s="448">
        <f t="shared" si="80"/>
        <v>1</v>
      </c>
      <c r="AB54" s="448">
        <f t="shared" si="80"/>
        <v>1</v>
      </c>
      <c r="AC54" s="448">
        <f t="shared" si="80"/>
        <v>2</v>
      </c>
      <c r="AD54" s="450">
        <f t="shared" si="80"/>
        <v>29</v>
      </c>
      <c r="AE54" s="451">
        <f t="shared" si="80"/>
        <v>11</v>
      </c>
      <c r="AF54" s="373"/>
      <c r="AG54" s="113">
        <f>SUM(E54,AD54,AE54)</f>
        <v>150</v>
      </c>
      <c r="AH54" s="113">
        <f>F54+I54</f>
        <v>110</v>
      </c>
      <c r="AI54" s="113">
        <f>SUM(G54:H54)</f>
        <v>43</v>
      </c>
      <c r="AJ54" s="113">
        <f t="shared" si="77"/>
        <v>110</v>
      </c>
      <c r="AK54" s="142">
        <f>AG54-D54</f>
        <v>0</v>
      </c>
      <c r="AL54" s="142">
        <f>E54-AH54</f>
        <v>0</v>
      </c>
      <c r="AM54" s="142">
        <f>AJ54-E54</f>
        <v>0</v>
      </c>
    </row>
    <row r="55" spans="2:39" ht="18.899999999999999" customHeight="1" x14ac:dyDescent="0.2">
      <c r="B55" s="66"/>
      <c r="C55" s="452" t="s">
        <v>252</v>
      </c>
      <c r="D55" s="177"/>
      <c r="E55" s="400">
        <f>E54/D54</f>
        <v>0.73333333333333328</v>
      </c>
      <c r="F55" s="401">
        <f>F54/D54</f>
        <v>0.28666666666666668</v>
      </c>
      <c r="G55" s="402">
        <f>G54/D54</f>
        <v>0.28000000000000003</v>
      </c>
      <c r="H55" s="402">
        <f>H54/D54</f>
        <v>6.6666666666666671E-3</v>
      </c>
      <c r="I55" s="403">
        <f>I54/D54</f>
        <v>0.44666666666666666</v>
      </c>
      <c r="J55" s="401">
        <f>J54/$D$54</f>
        <v>0</v>
      </c>
      <c r="K55" s="402">
        <f>K54/D54</f>
        <v>0.64666666666666661</v>
      </c>
      <c r="L55" s="402">
        <f>L54/D54</f>
        <v>1.3333333333333334E-2</v>
      </c>
      <c r="M55" s="402">
        <f>M54/D54</f>
        <v>0</v>
      </c>
      <c r="N55" s="404">
        <f>N54/D54</f>
        <v>7.3333333333333334E-2</v>
      </c>
      <c r="O55" s="401">
        <f>O54/$D$54</f>
        <v>0</v>
      </c>
      <c r="P55" s="402">
        <f>P54/D54</f>
        <v>6.6666666666666671E-3</v>
      </c>
      <c r="Q55" s="402">
        <f>Q54/D54</f>
        <v>0</v>
      </c>
      <c r="R55" s="402">
        <f>R54/D54</f>
        <v>0.62666666666666671</v>
      </c>
      <c r="S55" s="404">
        <f>S54/D54</f>
        <v>0.1</v>
      </c>
      <c r="T55" s="401">
        <f>T54/$D$54</f>
        <v>0</v>
      </c>
      <c r="U55" s="402">
        <f>U54/D54</f>
        <v>1.3333333333333334E-2</v>
      </c>
      <c r="V55" s="402">
        <f>V54/D54</f>
        <v>0</v>
      </c>
      <c r="W55" s="402">
        <f>W54/D54</f>
        <v>6.6666666666666671E-3</v>
      </c>
      <c r="X55" s="404">
        <f>X54/D54</f>
        <v>0.71333333333333337</v>
      </c>
      <c r="Y55" s="401">
        <f>Y54/D54</f>
        <v>0.66</v>
      </c>
      <c r="Z55" s="402">
        <f>Z54/D54</f>
        <v>4.6666666666666669E-2</v>
      </c>
      <c r="AA55" s="402">
        <f>AA54/D54</f>
        <v>6.6666666666666671E-3</v>
      </c>
      <c r="AB55" s="402">
        <f>AB54/D54</f>
        <v>6.6666666666666671E-3</v>
      </c>
      <c r="AC55" s="402">
        <f>AC54/D54</f>
        <v>1.3333333333333334E-2</v>
      </c>
      <c r="AD55" s="405">
        <f>AD54/D54</f>
        <v>0.19333333333333333</v>
      </c>
      <c r="AE55" s="406">
        <f>AE54/D54</f>
        <v>7.3333333333333334E-2</v>
      </c>
      <c r="AF55" s="407"/>
      <c r="AG55" s="115">
        <f>SUM(E55,AD55,AE55)</f>
        <v>1</v>
      </c>
      <c r="AH55" s="115"/>
      <c r="AK55" s="142">
        <f t="shared" ref="AK55" si="81">1-AG55</f>
        <v>0</v>
      </c>
      <c r="AL55" s="142"/>
      <c r="AM55" s="142"/>
    </row>
    <row r="56" spans="2:39" ht="18.899999999999999" customHeight="1" thickBot="1" x14ac:dyDescent="0.25">
      <c r="B56" s="100"/>
      <c r="C56" s="453"/>
      <c r="D56" s="174"/>
      <c r="E56" s="178"/>
      <c r="F56" s="461">
        <f>F54/E54</f>
        <v>0.39090909090909093</v>
      </c>
      <c r="G56" s="462">
        <f>G54/E54</f>
        <v>0.38181818181818183</v>
      </c>
      <c r="H56" s="462">
        <f>H54/E54</f>
        <v>9.0909090909090905E-3</v>
      </c>
      <c r="I56" s="463">
        <f>I54/E54</f>
        <v>0.60909090909090913</v>
      </c>
      <c r="J56" s="461">
        <f>J54/$E$54</f>
        <v>0</v>
      </c>
      <c r="K56" s="462">
        <f>K54/E54</f>
        <v>0.88181818181818183</v>
      </c>
      <c r="L56" s="462">
        <f>L54/E54</f>
        <v>1.8181818181818181E-2</v>
      </c>
      <c r="M56" s="462">
        <f>M54/E54</f>
        <v>0</v>
      </c>
      <c r="N56" s="464">
        <f>N54/E54</f>
        <v>0.1</v>
      </c>
      <c r="O56" s="461">
        <f>O54/$E$54</f>
        <v>0</v>
      </c>
      <c r="P56" s="462">
        <f>P54/E54</f>
        <v>9.0909090909090905E-3</v>
      </c>
      <c r="Q56" s="462">
        <f>Q54/E54</f>
        <v>0</v>
      </c>
      <c r="R56" s="462">
        <f>R54/E54</f>
        <v>0.8545454545454545</v>
      </c>
      <c r="S56" s="464">
        <f>S54/E54</f>
        <v>0.13636363636363635</v>
      </c>
      <c r="T56" s="461">
        <f>T54/$E$54</f>
        <v>0</v>
      </c>
      <c r="U56" s="462">
        <f>U54/E54</f>
        <v>1.8181818181818181E-2</v>
      </c>
      <c r="V56" s="462">
        <f>V54/E54</f>
        <v>0</v>
      </c>
      <c r="W56" s="462">
        <f>W54/E54</f>
        <v>9.0909090909090905E-3</v>
      </c>
      <c r="X56" s="464">
        <f>X54/E54</f>
        <v>0.97272727272727277</v>
      </c>
      <c r="Y56" s="461">
        <f>Y54/E54</f>
        <v>0.9</v>
      </c>
      <c r="Z56" s="462">
        <f>Z54/E54</f>
        <v>6.363636363636363E-2</v>
      </c>
      <c r="AA56" s="462">
        <f>AA54/E54</f>
        <v>9.0909090909090905E-3</v>
      </c>
      <c r="AB56" s="462">
        <f>AB54/E54</f>
        <v>9.0909090909090905E-3</v>
      </c>
      <c r="AC56" s="462">
        <f>AC54/E54</f>
        <v>1.8181818181818181E-2</v>
      </c>
      <c r="AD56" s="465"/>
      <c r="AE56" s="466"/>
      <c r="AF56" s="416"/>
      <c r="AH56" s="115">
        <f>F56+I56</f>
        <v>1</v>
      </c>
      <c r="AI56" s="115"/>
      <c r="AJ56" s="115">
        <f t="shared" ref="AJ56" si="82">SUM(Y56:AC56)</f>
        <v>0.99999999999999989</v>
      </c>
      <c r="AK56" s="142">
        <f t="shared" ref="AK56" si="83">1-AH56</f>
        <v>0</v>
      </c>
      <c r="AL56" s="142"/>
      <c r="AM56" s="142">
        <f t="shared" ref="AM56" si="84">1-AJ56</f>
        <v>0</v>
      </c>
    </row>
    <row r="57" spans="2:39" ht="14.25" customHeight="1" x14ac:dyDescent="0.2">
      <c r="C57" s="249"/>
      <c r="D57" s="467"/>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row>
    <row r="58" spans="2:39" x14ac:dyDescent="0.2">
      <c r="B58" s="113" t="s">
        <v>216</v>
      </c>
      <c r="D58" s="113">
        <f>D33+D36+D39+D42+D45+D48</f>
        <v>427</v>
      </c>
      <c r="E58" s="113">
        <f>E33+E36+E39+E42+E45+E48</f>
        <v>203</v>
      </c>
      <c r="F58" s="113">
        <f t="shared" ref="F58:AE58" si="85">F33+F36+F39+F42+F45+F48</f>
        <v>86</v>
      </c>
      <c r="G58" s="113">
        <f t="shared" si="85"/>
        <v>82</v>
      </c>
      <c r="H58" s="113">
        <f t="shared" si="85"/>
        <v>4</v>
      </c>
      <c r="I58" s="113">
        <f t="shared" si="85"/>
        <v>117</v>
      </c>
      <c r="J58" s="113">
        <f>J33+J36+J39+J42+J45+J48</f>
        <v>0</v>
      </c>
      <c r="K58" s="113">
        <f t="shared" si="85"/>
        <v>173</v>
      </c>
      <c r="L58" s="113">
        <f t="shared" si="85"/>
        <v>2</v>
      </c>
      <c r="M58" s="113">
        <f t="shared" si="85"/>
        <v>1</v>
      </c>
      <c r="N58" s="113">
        <f t="shared" si="85"/>
        <v>27</v>
      </c>
      <c r="O58" s="113">
        <f>O33+O36+O39+O42+O45+O48</f>
        <v>0</v>
      </c>
      <c r="P58" s="113">
        <f t="shared" si="85"/>
        <v>1</v>
      </c>
      <c r="Q58" s="113">
        <f t="shared" si="85"/>
        <v>0</v>
      </c>
      <c r="R58" s="113">
        <f t="shared" si="85"/>
        <v>167</v>
      </c>
      <c r="S58" s="113">
        <f t="shared" si="85"/>
        <v>35</v>
      </c>
      <c r="T58" s="113">
        <f>T33+T36+T39+T42+T45+T48</f>
        <v>0</v>
      </c>
      <c r="U58" s="113">
        <f t="shared" si="85"/>
        <v>7</v>
      </c>
      <c r="V58" s="113">
        <f t="shared" si="85"/>
        <v>0</v>
      </c>
      <c r="W58" s="113">
        <f t="shared" si="85"/>
        <v>3</v>
      </c>
      <c r="X58" s="113">
        <f t="shared" si="85"/>
        <v>193</v>
      </c>
      <c r="Y58" s="113">
        <f t="shared" si="85"/>
        <v>184</v>
      </c>
      <c r="Z58" s="113">
        <f t="shared" si="85"/>
        <v>10</v>
      </c>
      <c r="AA58" s="113">
        <f t="shared" si="85"/>
        <v>2</v>
      </c>
      <c r="AB58" s="113">
        <f t="shared" si="85"/>
        <v>2</v>
      </c>
      <c r="AC58" s="113">
        <f t="shared" si="85"/>
        <v>5</v>
      </c>
      <c r="AD58" s="113">
        <f t="shared" si="85"/>
        <v>170</v>
      </c>
      <c r="AE58" s="113">
        <f t="shared" si="85"/>
        <v>54</v>
      </c>
    </row>
    <row r="59" spans="2:39" s="115" customFormat="1" x14ac:dyDescent="0.2">
      <c r="B59" s="115" t="s">
        <v>217</v>
      </c>
      <c r="E59" s="115">
        <f>E58/D58</f>
        <v>0.47540983606557374</v>
      </c>
      <c r="F59" s="115">
        <f>F58/D58</f>
        <v>0.20140515222482436</v>
      </c>
      <c r="G59" s="115">
        <f>G58/D58</f>
        <v>0.19203747072599531</v>
      </c>
      <c r="H59" s="115">
        <f>H58/D58</f>
        <v>9.3676814988290398E-3</v>
      </c>
      <c r="I59" s="115">
        <f>I58/D58</f>
        <v>0.27400468384074944</v>
      </c>
      <c r="J59" s="115">
        <f>J58/$D$58</f>
        <v>0</v>
      </c>
      <c r="K59" s="115">
        <f>K58/$D$58</f>
        <v>0.40515222482435598</v>
      </c>
      <c r="L59" s="115">
        <f>L58/$D$58</f>
        <v>4.6838407494145199E-3</v>
      </c>
      <c r="M59" s="115">
        <f>M58/$D$58</f>
        <v>2.34192037470726E-3</v>
      </c>
      <c r="N59" s="115">
        <f t="shared" ref="N59:S59" si="86">N58/$D$58</f>
        <v>6.323185011709602E-2</v>
      </c>
      <c r="O59" s="115">
        <f>O58/$D$58</f>
        <v>0</v>
      </c>
      <c r="P59" s="115">
        <f t="shared" si="86"/>
        <v>2.34192037470726E-3</v>
      </c>
      <c r="Q59" s="115">
        <f t="shared" si="86"/>
        <v>0</v>
      </c>
      <c r="R59" s="115">
        <f t="shared" si="86"/>
        <v>0.3911007025761124</v>
      </c>
      <c r="S59" s="115">
        <f t="shared" si="86"/>
        <v>8.1967213114754092E-2</v>
      </c>
      <c r="T59" s="115">
        <f>T58/$D$58</f>
        <v>0</v>
      </c>
      <c r="U59" s="115">
        <f>U58/D58</f>
        <v>1.6393442622950821E-2</v>
      </c>
      <c r="V59" s="115">
        <f>V58/D58</f>
        <v>0</v>
      </c>
      <c r="W59" s="115">
        <f>W58/D58</f>
        <v>7.0257611241217799E-3</v>
      </c>
      <c r="X59" s="115">
        <f>X58/D58</f>
        <v>0.45199063231850117</v>
      </c>
      <c r="Y59" s="115">
        <f>Y58/D58</f>
        <v>0.43091334894613581</v>
      </c>
      <c r="Z59" s="115">
        <f>Z58/D58</f>
        <v>2.3419203747072601E-2</v>
      </c>
      <c r="AA59" s="115">
        <f>AA58/D58</f>
        <v>4.6838407494145199E-3</v>
      </c>
      <c r="AB59" s="115">
        <f>AB58/D58</f>
        <v>4.6838407494145199E-3</v>
      </c>
      <c r="AC59" s="115">
        <f>AC58/D58</f>
        <v>1.1709601873536301E-2</v>
      </c>
      <c r="AD59" s="115">
        <f>AD58/D58</f>
        <v>0.39812646370023419</v>
      </c>
      <c r="AE59" s="115">
        <f>AE58/D58</f>
        <v>0.12646370023419204</v>
      </c>
    </row>
    <row r="60" spans="2:39" s="115" customFormat="1" x14ac:dyDescent="0.2">
      <c r="B60" s="115" t="s">
        <v>343</v>
      </c>
      <c r="F60" s="115">
        <f>F58/E58</f>
        <v>0.42364532019704432</v>
      </c>
      <c r="G60" s="115">
        <f>G58/E58</f>
        <v>0.4039408866995074</v>
      </c>
      <c r="H60" s="115">
        <f>H58/E58</f>
        <v>1.9704433497536946E-2</v>
      </c>
      <c r="I60" s="115">
        <f>I58/E58</f>
        <v>0.57635467980295563</v>
      </c>
      <c r="J60" s="115">
        <f>J58/$E$58</f>
        <v>0</v>
      </c>
      <c r="K60" s="115">
        <f t="shared" ref="K60:S60" si="87">K58/$E$58</f>
        <v>0.85221674876847286</v>
      </c>
      <c r="L60" s="115">
        <f t="shared" si="87"/>
        <v>9.852216748768473E-3</v>
      </c>
      <c r="M60" s="115">
        <f t="shared" si="87"/>
        <v>4.9261083743842365E-3</v>
      </c>
      <c r="N60" s="115">
        <f t="shared" si="87"/>
        <v>0.13300492610837439</v>
      </c>
      <c r="O60" s="115">
        <f>O58/$E$58</f>
        <v>0</v>
      </c>
      <c r="P60" s="115">
        <f t="shared" si="87"/>
        <v>4.9261083743842365E-3</v>
      </c>
      <c r="Q60" s="115">
        <f t="shared" si="87"/>
        <v>0</v>
      </c>
      <c r="R60" s="115">
        <f>R58/$E$58</f>
        <v>0.82266009852216748</v>
      </c>
      <c r="S60" s="115">
        <f t="shared" si="87"/>
        <v>0.17241379310344829</v>
      </c>
      <c r="T60" s="115">
        <f>T58/$E$58</f>
        <v>0</v>
      </c>
      <c r="U60" s="115">
        <f>U58/E58</f>
        <v>3.4482758620689655E-2</v>
      </c>
      <c r="V60" s="115">
        <f>V58/E58</f>
        <v>0</v>
      </c>
      <c r="W60" s="115">
        <f>W58/E58</f>
        <v>1.4778325123152709E-2</v>
      </c>
      <c r="X60" s="115">
        <f>X58/E58</f>
        <v>0.95073891625615758</v>
      </c>
      <c r="Y60" s="115">
        <f>Y58/E58</f>
        <v>0.90640394088669951</v>
      </c>
      <c r="Z60" s="115">
        <f>Z58/E58</f>
        <v>4.9261083743842367E-2</v>
      </c>
      <c r="AA60" s="115">
        <f>AA58/E58</f>
        <v>9.852216748768473E-3</v>
      </c>
      <c r="AB60" s="115">
        <f>AB58/E58</f>
        <v>9.852216748768473E-3</v>
      </c>
      <c r="AC60" s="115">
        <f>AC58/E58</f>
        <v>2.4630541871921183E-2</v>
      </c>
    </row>
    <row r="61" spans="2:39" x14ac:dyDescent="0.2">
      <c r="B61" s="116"/>
    </row>
    <row r="62" spans="2:39" x14ac:dyDescent="0.2">
      <c r="B62" s="113" t="s">
        <v>219</v>
      </c>
      <c r="D62" s="113">
        <f>D51+D33+D48</f>
        <v>427</v>
      </c>
      <c r="E62" s="113">
        <f>E51+E33+E48</f>
        <v>203</v>
      </c>
      <c r="F62" s="113">
        <f>F51+F33+F48</f>
        <v>86</v>
      </c>
      <c r="G62" s="113">
        <f t="shared" ref="G62:AE62" si="88">G51+G33+G48</f>
        <v>82</v>
      </c>
      <c r="H62" s="113">
        <f t="shared" si="88"/>
        <v>4</v>
      </c>
      <c r="I62" s="113">
        <f t="shared" si="88"/>
        <v>117</v>
      </c>
      <c r="J62" s="113">
        <f t="shared" si="88"/>
        <v>0</v>
      </c>
      <c r="K62" s="113">
        <f t="shared" si="88"/>
        <v>173</v>
      </c>
      <c r="L62" s="113">
        <f t="shared" si="88"/>
        <v>2</v>
      </c>
      <c r="M62" s="113">
        <f t="shared" si="88"/>
        <v>1</v>
      </c>
      <c r="N62" s="113">
        <f t="shared" si="88"/>
        <v>27</v>
      </c>
      <c r="O62" s="113">
        <f t="shared" si="88"/>
        <v>0</v>
      </c>
      <c r="P62" s="113">
        <f t="shared" si="88"/>
        <v>1</v>
      </c>
      <c r="Q62" s="113">
        <f t="shared" si="88"/>
        <v>0</v>
      </c>
      <c r="R62" s="113">
        <f t="shared" si="88"/>
        <v>167</v>
      </c>
      <c r="S62" s="113">
        <f t="shared" si="88"/>
        <v>35</v>
      </c>
      <c r="T62" s="113">
        <f t="shared" si="88"/>
        <v>0</v>
      </c>
      <c r="U62" s="113">
        <f t="shared" si="88"/>
        <v>7</v>
      </c>
      <c r="V62" s="113">
        <f t="shared" si="88"/>
        <v>0</v>
      </c>
      <c r="W62" s="113">
        <f t="shared" si="88"/>
        <v>3</v>
      </c>
      <c r="X62" s="113">
        <f t="shared" si="88"/>
        <v>193</v>
      </c>
      <c r="Y62" s="113">
        <f t="shared" si="88"/>
        <v>184</v>
      </c>
      <c r="Z62" s="113">
        <f t="shared" si="88"/>
        <v>10</v>
      </c>
      <c r="AA62" s="113">
        <f t="shared" si="88"/>
        <v>2</v>
      </c>
      <c r="AB62" s="113">
        <f t="shared" si="88"/>
        <v>2</v>
      </c>
      <c r="AC62" s="113">
        <f t="shared" si="88"/>
        <v>5</v>
      </c>
      <c r="AD62" s="113">
        <f t="shared" si="88"/>
        <v>170</v>
      </c>
      <c r="AE62" s="113">
        <f t="shared" si="88"/>
        <v>54</v>
      </c>
    </row>
    <row r="63" spans="2:39" x14ac:dyDescent="0.2">
      <c r="D63" s="113">
        <f>D54+D33+D36</f>
        <v>427</v>
      </c>
      <c r="E63" s="113">
        <f>E54+E33+E36</f>
        <v>203</v>
      </c>
      <c r="F63" s="113">
        <f t="shared" ref="F63:AE63" si="89">F54+F33+F36</f>
        <v>86</v>
      </c>
      <c r="G63" s="113">
        <f t="shared" si="89"/>
        <v>82</v>
      </c>
      <c r="H63" s="113">
        <f t="shared" si="89"/>
        <v>4</v>
      </c>
      <c r="I63" s="113">
        <f t="shared" si="89"/>
        <v>117</v>
      </c>
      <c r="J63" s="113">
        <f t="shared" si="89"/>
        <v>0</v>
      </c>
      <c r="K63" s="113">
        <f t="shared" si="89"/>
        <v>173</v>
      </c>
      <c r="L63" s="113">
        <f t="shared" si="89"/>
        <v>2</v>
      </c>
      <c r="M63" s="113">
        <f t="shared" si="89"/>
        <v>1</v>
      </c>
      <c r="N63" s="113">
        <f t="shared" si="89"/>
        <v>27</v>
      </c>
      <c r="O63" s="113">
        <f t="shared" si="89"/>
        <v>0</v>
      </c>
      <c r="P63" s="113">
        <f t="shared" si="89"/>
        <v>1</v>
      </c>
      <c r="Q63" s="113">
        <f t="shared" si="89"/>
        <v>0</v>
      </c>
      <c r="R63" s="113">
        <f t="shared" si="89"/>
        <v>167</v>
      </c>
      <c r="S63" s="113">
        <f t="shared" si="89"/>
        <v>35</v>
      </c>
      <c r="T63" s="113">
        <f t="shared" si="89"/>
        <v>0</v>
      </c>
      <c r="U63" s="113">
        <f t="shared" si="89"/>
        <v>7</v>
      </c>
      <c r="V63" s="113">
        <f t="shared" si="89"/>
        <v>0</v>
      </c>
      <c r="W63" s="113">
        <f t="shared" si="89"/>
        <v>3</v>
      </c>
      <c r="X63" s="113">
        <f t="shared" si="89"/>
        <v>193</v>
      </c>
      <c r="Y63" s="113">
        <f t="shared" si="89"/>
        <v>184</v>
      </c>
      <c r="Z63" s="113">
        <f t="shared" si="89"/>
        <v>10</v>
      </c>
      <c r="AA63" s="113">
        <f t="shared" si="89"/>
        <v>2</v>
      </c>
      <c r="AB63" s="113">
        <f t="shared" si="89"/>
        <v>2</v>
      </c>
      <c r="AC63" s="113">
        <f t="shared" si="89"/>
        <v>5</v>
      </c>
      <c r="AD63" s="113">
        <f t="shared" si="89"/>
        <v>170</v>
      </c>
      <c r="AE63" s="113">
        <f t="shared" si="89"/>
        <v>54</v>
      </c>
    </row>
    <row r="65" spans="2:31" x14ac:dyDescent="0.2">
      <c r="B65" s="142" t="s">
        <v>220</v>
      </c>
      <c r="D65" s="137">
        <f>D12-D58</f>
        <v>0</v>
      </c>
      <c r="E65" s="137">
        <f t="shared" ref="E65:AE67" si="90">E12-E58</f>
        <v>0</v>
      </c>
      <c r="F65" s="137">
        <f t="shared" si="90"/>
        <v>0</v>
      </c>
      <c r="G65" s="137">
        <f t="shared" si="90"/>
        <v>0</v>
      </c>
      <c r="H65" s="137">
        <f t="shared" si="90"/>
        <v>0</v>
      </c>
      <c r="I65" s="137">
        <f t="shared" si="90"/>
        <v>0</v>
      </c>
      <c r="J65" s="137">
        <f>J12-J58</f>
        <v>0</v>
      </c>
      <c r="K65" s="137">
        <f t="shared" si="90"/>
        <v>0</v>
      </c>
      <c r="L65" s="137">
        <f t="shared" si="90"/>
        <v>0</v>
      </c>
      <c r="M65" s="137">
        <f t="shared" si="90"/>
        <v>0</v>
      </c>
      <c r="N65" s="137">
        <f t="shared" si="90"/>
        <v>0</v>
      </c>
      <c r="O65" s="137">
        <f t="shared" si="90"/>
        <v>0</v>
      </c>
      <c r="P65" s="137">
        <f t="shared" si="90"/>
        <v>0</v>
      </c>
      <c r="Q65" s="137">
        <f t="shared" si="90"/>
        <v>0</v>
      </c>
      <c r="R65" s="137">
        <f>R12-R58</f>
        <v>0</v>
      </c>
      <c r="S65" s="137">
        <f t="shared" si="90"/>
        <v>0</v>
      </c>
      <c r="T65" s="137">
        <f t="shared" si="90"/>
        <v>0</v>
      </c>
      <c r="U65" s="137">
        <f t="shared" si="90"/>
        <v>0</v>
      </c>
      <c r="V65" s="137">
        <f t="shared" si="90"/>
        <v>0</v>
      </c>
      <c r="W65" s="137">
        <f>W12-W58</f>
        <v>0</v>
      </c>
      <c r="X65" s="137">
        <f t="shared" si="90"/>
        <v>0</v>
      </c>
      <c r="Y65" s="137">
        <f t="shared" si="90"/>
        <v>0</v>
      </c>
      <c r="Z65" s="137">
        <f t="shared" si="90"/>
        <v>0</v>
      </c>
      <c r="AA65" s="137">
        <f t="shared" si="90"/>
        <v>0</v>
      </c>
      <c r="AB65" s="137">
        <f t="shared" si="90"/>
        <v>0</v>
      </c>
      <c r="AC65" s="137">
        <f t="shared" si="90"/>
        <v>0</v>
      </c>
      <c r="AD65" s="137">
        <f t="shared" si="90"/>
        <v>0</v>
      </c>
      <c r="AE65" s="137">
        <f t="shared" si="90"/>
        <v>0</v>
      </c>
    </row>
    <row r="66" spans="2:31" x14ac:dyDescent="0.2">
      <c r="D66" s="137"/>
      <c r="E66" s="137">
        <f t="shared" si="90"/>
        <v>0</v>
      </c>
      <c r="F66" s="137">
        <f t="shared" si="90"/>
        <v>0</v>
      </c>
      <c r="G66" s="137">
        <f t="shared" si="90"/>
        <v>0</v>
      </c>
      <c r="H66" s="137">
        <f t="shared" si="90"/>
        <v>0</v>
      </c>
      <c r="I66" s="137">
        <f t="shared" si="90"/>
        <v>0</v>
      </c>
      <c r="J66" s="137">
        <f t="shared" si="90"/>
        <v>0</v>
      </c>
      <c r="K66" s="137">
        <f>K13-K59</f>
        <v>0</v>
      </c>
      <c r="L66" s="137">
        <f t="shared" si="90"/>
        <v>0</v>
      </c>
      <c r="M66" s="137">
        <f>M13-M59</f>
        <v>0</v>
      </c>
      <c r="N66" s="137">
        <f t="shared" si="90"/>
        <v>0</v>
      </c>
      <c r="O66" s="137">
        <f t="shared" si="90"/>
        <v>0</v>
      </c>
      <c r="P66" s="137">
        <f t="shared" si="90"/>
        <v>0</v>
      </c>
      <c r="Q66" s="137">
        <f t="shared" si="90"/>
        <v>0</v>
      </c>
      <c r="R66" s="137">
        <f t="shared" si="90"/>
        <v>0</v>
      </c>
      <c r="S66" s="137">
        <f t="shared" si="90"/>
        <v>0</v>
      </c>
      <c r="T66" s="137">
        <f t="shared" si="90"/>
        <v>0</v>
      </c>
      <c r="U66" s="137">
        <f t="shared" si="90"/>
        <v>0</v>
      </c>
      <c r="V66" s="137">
        <f t="shared" si="90"/>
        <v>0</v>
      </c>
      <c r="W66" s="137">
        <f t="shared" si="90"/>
        <v>0</v>
      </c>
      <c r="X66" s="137">
        <f t="shared" si="90"/>
        <v>0</v>
      </c>
      <c r="Y66" s="137">
        <f t="shared" si="90"/>
        <v>0</v>
      </c>
      <c r="Z66" s="137">
        <f t="shared" si="90"/>
        <v>0</v>
      </c>
      <c r="AA66" s="137">
        <f t="shared" si="90"/>
        <v>0</v>
      </c>
      <c r="AB66" s="137">
        <f t="shared" si="90"/>
        <v>0</v>
      </c>
      <c r="AC66" s="137">
        <f t="shared" si="90"/>
        <v>0</v>
      </c>
      <c r="AD66" s="137">
        <f t="shared" si="90"/>
        <v>0</v>
      </c>
      <c r="AE66" s="137">
        <f t="shared" si="90"/>
        <v>0</v>
      </c>
    </row>
    <row r="67" spans="2:31" x14ac:dyDescent="0.2">
      <c r="D67" s="137"/>
      <c r="E67" s="137"/>
      <c r="F67" s="137">
        <f t="shared" si="90"/>
        <v>0</v>
      </c>
      <c r="G67" s="137">
        <f t="shared" si="90"/>
        <v>0</v>
      </c>
      <c r="H67" s="137">
        <f t="shared" si="90"/>
        <v>0</v>
      </c>
      <c r="I67" s="137">
        <f t="shared" si="90"/>
        <v>0</v>
      </c>
      <c r="J67" s="137">
        <f t="shared" si="90"/>
        <v>0</v>
      </c>
      <c r="K67" s="137">
        <f t="shared" si="90"/>
        <v>0</v>
      </c>
      <c r="L67" s="137">
        <f t="shared" si="90"/>
        <v>0</v>
      </c>
      <c r="M67" s="137">
        <f t="shared" si="90"/>
        <v>0</v>
      </c>
      <c r="N67" s="137">
        <f t="shared" si="90"/>
        <v>0</v>
      </c>
      <c r="O67" s="137">
        <f t="shared" si="90"/>
        <v>0</v>
      </c>
      <c r="P67" s="137">
        <f t="shared" si="90"/>
        <v>0</v>
      </c>
      <c r="Q67" s="137">
        <f t="shared" si="90"/>
        <v>0</v>
      </c>
      <c r="R67" s="137">
        <f>R14-R60</f>
        <v>0</v>
      </c>
      <c r="S67" s="137">
        <f t="shared" si="90"/>
        <v>0</v>
      </c>
      <c r="T67" s="137">
        <f t="shared" si="90"/>
        <v>0</v>
      </c>
      <c r="U67" s="137">
        <f t="shared" si="90"/>
        <v>0</v>
      </c>
      <c r="V67" s="137">
        <f t="shared" si="90"/>
        <v>0</v>
      </c>
      <c r="W67" s="137">
        <f t="shared" si="90"/>
        <v>0</v>
      </c>
      <c r="X67" s="137">
        <f t="shared" si="90"/>
        <v>0</v>
      </c>
      <c r="Y67" s="137">
        <f t="shared" si="90"/>
        <v>0</v>
      </c>
      <c r="Z67" s="137">
        <f t="shared" si="90"/>
        <v>0</v>
      </c>
      <c r="AA67" s="137">
        <f t="shared" si="90"/>
        <v>0</v>
      </c>
      <c r="AB67" s="137">
        <f t="shared" si="90"/>
        <v>0</v>
      </c>
      <c r="AC67" s="137">
        <f t="shared" si="90"/>
        <v>0</v>
      </c>
      <c r="AD67" s="137"/>
      <c r="AE67" s="137"/>
    </row>
    <row r="68" spans="2:31" x14ac:dyDescent="0.2">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row>
    <row r="69" spans="2:31" x14ac:dyDescent="0.2">
      <c r="D69" s="137">
        <f>D62-D58</f>
        <v>0</v>
      </c>
      <c r="E69" s="137">
        <f t="shared" ref="E69:AE69" si="91">E62-E58</f>
        <v>0</v>
      </c>
      <c r="F69" s="137">
        <f t="shared" si="91"/>
        <v>0</v>
      </c>
      <c r="G69" s="137">
        <f t="shared" si="91"/>
        <v>0</v>
      </c>
      <c r="H69" s="137">
        <f t="shared" si="91"/>
        <v>0</v>
      </c>
      <c r="I69" s="137">
        <f t="shared" si="91"/>
        <v>0</v>
      </c>
      <c r="J69" s="137">
        <f t="shared" si="91"/>
        <v>0</v>
      </c>
      <c r="K69" s="137">
        <f t="shared" si="91"/>
        <v>0</v>
      </c>
      <c r="L69" s="137">
        <f t="shared" si="91"/>
        <v>0</v>
      </c>
      <c r="M69" s="137">
        <f t="shared" si="91"/>
        <v>0</v>
      </c>
      <c r="N69" s="137">
        <f t="shared" si="91"/>
        <v>0</v>
      </c>
      <c r="O69" s="137">
        <f t="shared" si="91"/>
        <v>0</v>
      </c>
      <c r="P69" s="137">
        <f t="shared" si="91"/>
        <v>0</v>
      </c>
      <c r="Q69" s="137">
        <f t="shared" si="91"/>
        <v>0</v>
      </c>
      <c r="R69" s="137">
        <f t="shared" si="91"/>
        <v>0</v>
      </c>
      <c r="S69" s="137">
        <f t="shared" si="91"/>
        <v>0</v>
      </c>
      <c r="T69" s="137">
        <f t="shared" si="91"/>
        <v>0</v>
      </c>
      <c r="U69" s="137">
        <f t="shared" si="91"/>
        <v>0</v>
      </c>
      <c r="V69" s="137">
        <f t="shared" si="91"/>
        <v>0</v>
      </c>
      <c r="W69" s="137">
        <f t="shared" si="91"/>
        <v>0</v>
      </c>
      <c r="X69" s="137">
        <f t="shared" si="91"/>
        <v>0</v>
      </c>
      <c r="Y69" s="137">
        <f t="shared" si="91"/>
        <v>0</v>
      </c>
      <c r="Z69" s="137">
        <f t="shared" si="91"/>
        <v>0</v>
      </c>
      <c r="AA69" s="137">
        <f t="shared" si="91"/>
        <v>0</v>
      </c>
      <c r="AB69" s="137">
        <f t="shared" si="91"/>
        <v>0</v>
      </c>
      <c r="AC69" s="137">
        <f t="shared" si="91"/>
        <v>0</v>
      </c>
      <c r="AD69" s="137">
        <f t="shared" si="91"/>
        <v>0</v>
      </c>
      <c r="AE69" s="137">
        <f t="shared" si="91"/>
        <v>0</v>
      </c>
    </row>
    <row r="70" spans="2:31" x14ac:dyDescent="0.2">
      <c r="D70" s="137">
        <f>D63-D58</f>
        <v>0</v>
      </c>
      <c r="E70" s="137">
        <f t="shared" ref="E70:AE70" si="92">E63-E58</f>
        <v>0</v>
      </c>
      <c r="F70" s="137">
        <f t="shared" si="92"/>
        <v>0</v>
      </c>
      <c r="G70" s="137">
        <f t="shared" si="92"/>
        <v>0</v>
      </c>
      <c r="H70" s="137">
        <f t="shared" si="92"/>
        <v>0</v>
      </c>
      <c r="I70" s="137">
        <f t="shared" si="92"/>
        <v>0</v>
      </c>
      <c r="J70" s="137">
        <f t="shared" si="92"/>
        <v>0</v>
      </c>
      <c r="K70" s="137">
        <f t="shared" si="92"/>
        <v>0</v>
      </c>
      <c r="L70" s="137">
        <f t="shared" si="92"/>
        <v>0</v>
      </c>
      <c r="M70" s="137">
        <f t="shared" si="92"/>
        <v>0</v>
      </c>
      <c r="N70" s="137">
        <f t="shared" si="92"/>
        <v>0</v>
      </c>
      <c r="O70" s="137">
        <f t="shared" si="92"/>
        <v>0</v>
      </c>
      <c r="P70" s="137">
        <f t="shared" si="92"/>
        <v>0</v>
      </c>
      <c r="Q70" s="137">
        <f t="shared" si="92"/>
        <v>0</v>
      </c>
      <c r="R70" s="137">
        <f t="shared" si="92"/>
        <v>0</v>
      </c>
      <c r="S70" s="137">
        <f t="shared" si="92"/>
        <v>0</v>
      </c>
      <c r="T70" s="137">
        <f t="shared" si="92"/>
        <v>0</v>
      </c>
      <c r="U70" s="137">
        <f t="shared" si="92"/>
        <v>0</v>
      </c>
      <c r="V70" s="137">
        <f t="shared" si="92"/>
        <v>0</v>
      </c>
      <c r="W70" s="137">
        <f t="shared" si="92"/>
        <v>0</v>
      </c>
      <c r="X70" s="137">
        <f t="shared" si="92"/>
        <v>0</v>
      </c>
      <c r="Y70" s="137">
        <f t="shared" si="92"/>
        <v>0</v>
      </c>
      <c r="Z70" s="137">
        <f t="shared" si="92"/>
        <v>0</v>
      </c>
      <c r="AA70" s="137">
        <f t="shared" si="92"/>
        <v>0</v>
      </c>
      <c r="AB70" s="137">
        <f t="shared" si="92"/>
        <v>0</v>
      </c>
      <c r="AC70" s="137">
        <f t="shared" si="92"/>
        <v>0</v>
      </c>
      <c r="AD70" s="137">
        <f t="shared" si="92"/>
        <v>0</v>
      </c>
      <c r="AE70" s="137">
        <f t="shared" si="92"/>
        <v>0</v>
      </c>
    </row>
  </sheetData>
  <mergeCells count="41">
    <mergeCell ref="C27:C29"/>
    <mergeCell ref="C30:C32"/>
    <mergeCell ref="B33:B56"/>
    <mergeCell ref="C33:C35"/>
    <mergeCell ref="C36:C38"/>
    <mergeCell ref="C39:C41"/>
    <mergeCell ref="C42:C44"/>
    <mergeCell ref="C45:C47"/>
    <mergeCell ref="C48:C50"/>
    <mergeCell ref="Z10:Z11"/>
    <mergeCell ref="AA10:AA11"/>
    <mergeCell ref="AB10:AB11"/>
    <mergeCell ref="AC10:AC11"/>
    <mergeCell ref="B12:C14"/>
    <mergeCell ref="B15:B32"/>
    <mergeCell ref="C15:C17"/>
    <mergeCell ref="C18:C20"/>
    <mergeCell ref="C21:C23"/>
    <mergeCell ref="C24:C26"/>
    <mergeCell ref="T10:T11"/>
    <mergeCell ref="U10:U11"/>
    <mergeCell ref="V10:V11"/>
    <mergeCell ref="W10:W11"/>
    <mergeCell ref="X10:X11"/>
    <mergeCell ref="Y10:Y11"/>
    <mergeCell ref="N10:N11"/>
    <mergeCell ref="O10:O11"/>
    <mergeCell ref="P10:P11"/>
    <mergeCell ref="Q10:Q11"/>
    <mergeCell ref="R10:R11"/>
    <mergeCell ref="S10:S11"/>
    <mergeCell ref="D8:D11"/>
    <mergeCell ref="E8:E11"/>
    <mergeCell ref="AD9:AD11"/>
    <mergeCell ref="AE9:AE11"/>
    <mergeCell ref="F10:F11"/>
    <mergeCell ref="I10:I11"/>
    <mergeCell ref="J10:J11"/>
    <mergeCell ref="K10:K11"/>
    <mergeCell ref="L10:L11"/>
    <mergeCell ref="M10:M11"/>
  </mergeCells>
  <phoneticPr fontId="3"/>
  <pageMargins left="0.51181102362204722" right="0.19685039370078741" top="0.70866141732283472" bottom="0.27559055118110237" header="0.19685039370078741" footer="0.19685039370078741"/>
  <pageSetup paperSize="9" scale="55" firstPageNumber="4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D931-39A9-4636-878B-437FE502B218}">
  <sheetPr>
    <tabColor rgb="FF00B0F0"/>
  </sheetPr>
  <dimension ref="B2:AQ54"/>
  <sheetViews>
    <sheetView view="pageBreakPreview" zoomScaleNormal="100" zoomScaleSheetLayoutView="100" workbookViewId="0"/>
  </sheetViews>
  <sheetFormatPr defaultColWidth="9" defaultRowHeight="13.2" x14ac:dyDescent="0.2"/>
  <cols>
    <col min="1" max="1" width="4.6640625" style="9" customWidth="1"/>
    <col min="2" max="2" width="3.109375" style="9" customWidth="1"/>
    <col min="3" max="3" width="15.6640625" style="9" customWidth="1"/>
    <col min="4" max="4" width="9.6640625" style="9" customWidth="1"/>
    <col min="5" max="6" width="8.109375" style="9" customWidth="1"/>
    <col min="7" max="7" width="7.6640625" style="9" customWidth="1"/>
    <col min="8" max="8" width="7.109375" style="9" customWidth="1"/>
    <col min="9" max="10" width="8.109375" style="9" customWidth="1"/>
    <col min="11" max="11" width="7.6640625" style="9" customWidth="1"/>
    <col min="12" max="12" width="7.109375" style="9" customWidth="1"/>
    <col min="13" max="14" width="8.109375" style="9" customWidth="1"/>
    <col min="15" max="15" width="7.6640625" style="9" customWidth="1"/>
    <col min="16" max="16" width="7.109375" style="9" customWidth="1"/>
    <col min="17" max="18" width="8.109375" style="9" customWidth="1"/>
    <col min="19" max="19" width="7.6640625" style="9" customWidth="1"/>
    <col min="20" max="20" width="7.109375" style="9" customWidth="1"/>
    <col min="21" max="21" width="8" style="9" customWidth="1"/>
    <col min="22" max="22" width="8.109375" style="9" customWidth="1"/>
    <col min="23" max="23" width="7.6640625" style="9" customWidth="1"/>
    <col min="24" max="24" width="7" style="9" customWidth="1"/>
    <col min="25" max="26" width="8.109375" style="9" customWidth="1"/>
    <col min="27" max="27" width="7.6640625" style="9" customWidth="1"/>
    <col min="28" max="28" width="7.109375" style="9" customWidth="1"/>
    <col min="29" max="29" width="4.6640625" style="9" customWidth="1"/>
    <col min="30" max="35" width="6.6640625" style="9" customWidth="1"/>
    <col min="36" max="41" width="7" style="9" customWidth="1"/>
    <col min="42" max="16384" width="9" style="9"/>
  </cols>
  <sheetData>
    <row r="2" spans="2:41" ht="14.4" x14ac:dyDescent="0.2">
      <c r="B2" s="8" t="s">
        <v>344</v>
      </c>
    </row>
    <row r="3" spans="2:41" ht="14.4" x14ac:dyDescent="0.2">
      <c r="B3" s="8"/>
    </row>
    <row r="4" spans="2:41" ht="14.4" x14ac:dyDescent="0.2">
      <c r="B4" s="8"/>
      <c r="X4" s="468" t="s">
        <v>345</v>
      </c>
    </row>
    <row r="5" spans="2:41" ht="14.4" x14ac:dyDescent="0.2">
      <c r="B5" s="8"/>
      <c r="X5" s="468" t="s">
        <v>346</v>
      </c>
    </row>
    <row r="6" spans="2:41" ht="14.4" x14ac:dyDescent="0.2">
      <c r="B6" s="8"/>
      <c r="V6" s="10"/>
    </row>
    <row r="7" spans="2:41" ht="13.8" thickBot="1" x14ac:dyDescent="0.25">
      <c r="B7" s="469"/>
      <c r="C7" s="469"/>
      <c r="D7" s="469"/>
      <c r="AB7" s="12" t="s">
        <v>229</v>
      </c>
    </row>
    <row r="8" spans="2:41" ht="16.5" customHeight="1" x14ac:dyDescent="0.2">
      <c r="B8" s="355"/>
      <c r="C8" s="470"/>
      <c r="D8" s="121" t="s">
        <v>347</v>
      </c>
      <c r="E8" s="471" t="s">
        <v>348</v>
      </c>
      <c r="F8" s="472"/>
      <c r="G8" s="472"/>
      <c r="H8" s="473"/>
      <c r="I8" s="471" t="s">
        <v>349</v>
      </c>
      <c r="J8" s="472"/>
      <c r="K8" s="472"/>
      <c r="L8" s="474"/>
      <c r="M8" s="471" t="s">
        <v>350</v>
      </c>
      <c r="N8" s="472"/>
      <c r="O8" s="472"/>
      <c r="P8" s="474"/>
      <c r="Q8" s="471" t="s">
        <v>351</v>
      </c>
      <c r="R8" s="472"/>
      <c r="S8" s="472"/>
      <c r="T8" s="472"/>
      <c r="U8" s="471" t="s">
        <v>352</v>
      </c>
      <c r="V8" s="472"/>
      <c r="W8" s="472"/>
      <c r="X8" s="474"/>
      <c r="Y8" s="471" t="s">
        <v>353</v>
      </c>
      <c r="Z8" s="472"/>
      <c r="AA8" s="472"/>
      <c r="AB8" s="474"/>
    </row>
    <row r="9" spans="2:41" ht="51" customHeight="1" x14ac:dyDescent="0.2">
      <c r="B9" s="355"/>
      <c r="C9" s="470"/>
      <c r="D9" s="126"/>
      <c r="E9" s="475" t="s">
        <v>354</v>
      </c>
      <c r="F9" s="476"/>
      <c r="G9" s="476"/>
      <c r="H9" s="477"/>
      <c r="I9" s="475" t="s">
        <v>355</v>
      </c>
      <c r="J9" s="476"/>
      <c r="K9" s="476"/>
      <c r="L9" s="477"/>
      <c r="M9" s="475" t="s">
        <v>356</v>
      </c>
      <c r="N9" s="476"/>
      <c r="O9" s="476"/>
      <c r="P9" s="477"/>
      <c r="Q9" s="475" t="s">
        <v>357</v>
      </c>
      <c r="R9" s="478"/>
      <c r="S9" s="478"/>
      <c r="T9" s="479"/>
      <c r="U9" s="475" t="s">
        <v>358</v>
      </c>
      <c r="V9" s="478"/>
      <c r="W9" s="478"/>
      <c r="X9" s="479"/>
      <c r="Y9" s="475" t="s">
        <v>359</v>
      </c>
      <c r="Z9" s="476"/>
      <c r="AA9" s="476"/>
      <c r="AB9" s="477"/>
    </row>
    <row r="10" spans="2:41" ht="27.75" customHeight="1" x14ac:dyDescent="0.2">
      <c r="B10" s="355"/>
      <c r="C10" s="470"/>
      <c r="D10" s="126"/>
      <c r="E10" s="480" t="s">
        <v>360</v>
      </c>
      <c r="F10" s="481" t="s">
        <v>361</v>
      </c>
      <c r="G10" s="482"/>
      <c r="H10" s="483" t="s">
        <v>233</v>
      </c>
      <c r="I10" s="480" t="s">
        <v>360</v>
      </c>
      <c r="J10" s="481" t="s">
        <v>361</v>
      </c>
      <c r="K10" s="482"/>
      <c r="L10" s="484" t="s">
        <v>233</v>
      </c>
      <c r="M10" s="480" t="s">
        <v>360</v>
      </c>
      <c r="N10" s="481" t="s">
        <v>361</v>
      </c>
      <c r="O10" s="482"/>
      <c r="P10" s="484" t="s">
        <v>233</v>
      </c>
      <c r="Q10" s="480" t="s">
        <v>360</v>
      </c>
      <c r="R10" s="481" t="s">
        <v>361</v>
      </c>
      <c r="S10" s="482"/>
      <c r="T10" s="485" t="s">
        <v>233</v>
      </c>
      <c r="U10" s="480" t="s">
        <v>360</v>
      </c>
      <c r="V10" s="481" t="s">
        <v>361</v>
      </c>
      <c r="W10" s="482"/>
      <c r="X10" s="484" t="s">
        <v>233</v>
      </c>
      <c r="Y10" s="480" t="s">
        <v>360</v>
      </c>
      <c r="Z10" s="481" t="s">
        <v>361</v>
      </c>
      <c r="AA10" s="482"/>
      <c r="AB10" s="484" t="s">
        <v>233</v>
      </c>
    </row>
    <row r="11" spans="2:41" ht="41.25" customHeight="1" x14ac:dyDescent="0.2">
      <c r="B11" s="96"/>
      <c r="C11" s="486"/>
      <c r="D11" s="134"/>
      <c r="E11" s="487"/>
      <c r="F11" s="488"/>
      <c r="G11" s="489" t="s">
        <v>362</v>
      </c>
      <c r="H11" s="490"/>
      <c r="I11" s="487"/>
      <c r="J11" s="488"/>
      <c r="K11" s="489" t="s">
        <v>362</v>
      </c>
      <c r="L11" s="491"/>
      <c r="M11" s="487"/>
      <c r="N11" s="488"/>
      <c r="O11" s="489" t="s">
        <v>362</v>
      </c>
      <c r="P11" s="491"/>
      <c r="Q11" s="487"/>
      <c r="R11" s="488"/>
      <c r="S11" s="489" t="s">
        <v>362</v>
      </c>
      <c r="T11" s="492"/>
      <c r="U11" s="487"/>
      <c r="V11" s="488"/>
      <c r="W11" s="489" t="s">
        <v>362</v>
      </c>
      <c r="X11" s="491"/>
      <c r="Y11" s="487"/>
      <c r="Z11" s="488"/>
      <c r="AA11" s="489" t="s">
        <v>362</v>
      </c>
      <c r="AB11" s="491"/>
      <c r="AD11" s="9" t="s">
        <v>363</v>
      </c>
      <c r="AE11" s="9" t="s">
        <v>364</v>
      </c>
      <c r="AF11" s="9" t="s">
        <v>365</v>
      </c>
      <c r="AG11" s="9" t="s">
        <v>366</v>
      </c>
      <c r="AH11" s="9" t="s">
        <v>367</v>
      </c>
      <c r="AI11" s="9" t="s">
        <v>368</v>
      </c>
      <c r="AJ11" s="35" t="s">
        <v>197</v>
      </c>
    </row>
    <row r="12" spans="2:41" s="341" customFormat="1" ht="21" customHeight="1" x14ac:dyDescent="0.2">
      <c r="B12" s="442" t="s">
        <v>281</v>
      </c>
      <c r="C12" s="493"/>
      <c r="D12" s="494">
        <f t="shared" ref="D12:AB12" si="0">D14+D16+D18+D20+D22+D24</f>
        <v>427</v>
      </c>
      <c r="E12" s="495">
        <f>E14+E16+E18+E20+E22+E24</f>
        <v>79</v>
      </c>
      <c r="F12" s="494">
        <f t="shared" si="0"/>
        <v>228</v>
      </c>
      <c r="G12" s="494">
        <f>G14+G16+G18+G20+G22+G24</f>
        <v>68</v>
      </c>
      <c r="H12" s="496">
        <f>H14+H16+H18+H20+H22+H24</f>
        <v>52</v>
      </c>
      <c r="I12" s="495">
        <f t="shared" si="0"/>
        <v>177</v>
      </c>
      <c r="J12" s="494">
        <f t="shared" si="0"/>
        <v>164</v>
      </c>
      <c r="K12" s="494">
        <f t="shared" si="0"/>
        <v>39</v>
      </c>
      <c r="L12" s="496">
        <f t="shared" si="0"/>
        <v>47</v>
      </c>
      <c r="M12" s="495">
        <f t="shared" si="0"/>
        <v>64</v>
      </c>
      <c r="N12" s="494">
        <f t="shared" si="0"/>
        <v>247</v>
      </c>
      <c r="O12" s="494">
        <f t="shared" si="0"/>
        <v>61</v>
      </c>
      <c r="P12" s="496">
        <f t="shared" si="0"/>
        <v>55</v>
      </c>
      <c r="Q12" s="495">
        <f t="shared" si="0"/>
        <v>80</v>
      </c>
      <c r="R12" s="494">
        <f t="shared" si="0"/>
        <v>215</v>
      </c>
      <c r="S12" s="494">
        <f t="shared" si="0"/>
        <v>81</v>
      </c>
      <c r="T12" s="497">
        <f t="shared" si="0"/>
        <v>51</v>
      </c>
      <c r="U12" s="495">
        <f t="shared" si="0"/>
        <v>103</v>
      </c>
      <c r="V12" s="494">
        <f t="shared" si="0"/>
        <v>198</v>
      </c>
      <c r="W12" s="494">
        <f t="shared" si="0"/>
        <v>73</v>
      </c>
      <c r="X12" s="496">
        <f t="shared" si="0"/>
        <v>53</v>
      </c>
      <c r="Y12" s="495">
        <f t="shared" si="0"/>
        <v>150</v>
      </c>
      <c r="Z12" s="494">
        <f t="shared" si="0"/>
        <v>158</v>
      </c>
      <c r="AA12" s="494">
        <f t="shared" si="0"/>
        <v>69</v>
      </c>
      <c r="AB12" s="496">
        <f t="shared" si="0"/>
        <v>50</v>
      </c>
      <c r="AD12" s="9">
        <f>SUM(E12:H12)</f>
        <v>427</v>
      </c>
      <c r="AE12" s="9">
        <f>SUM(I12:L12)</f>
        <v>427</v>
      </c>
      <c r="AF12" s="9">
        <f>SUM(M12:P12)</f>
        <v>427</v>
      </c>
      <c r="AG12" s="9">
        <f>SUM(Q12:T12)</f>
        <v>427</v>
      </c>
      <c r="AH12" s="9">
        <f>SUM(U12:X12)</f>
        <v>427</v>
      </c>
      <c r="AI12" s="9">
        <f>SUM(Y12:AB12)</f>
        <v>427</v>
      </c>
      <c r="AJ12" s="498">
        <f>AD12-D12</f>
        <v>0</v>
      </c>
      <c r="AK12" s="498">
        <f>AE12-D12</f>
        <v>0</v>
      </c>
      <c r="AL12" s="498">
        <f>AF12-D12</f>
        <v>0</v>
      </c>
      <c r="AM12" s="498">
        <f>AG12-D12</f>
        <v>0</v>
      </c>
      <c r="AN12" s="498">
        <f>AH12-D12</f>
        <v>0</v>
      </c>
      <c r="AO12" s="498">
        <f>AI12-D12</f>
        <v>0</v>
      </c>
    </row>
    <row r="13" spans="2:41" s="341" customFormat="1" ht="21" customHeight="1" thickBot="1" x14ac:dyDescent="0.25">
      <c r="B13" s="499"/>
      <c r="C13" s="500"/>
      <c r="D13" s="68"/>
      <c r="E13" s="501">
        <f>E12/$D12</f>
        <v>0.18501170960187355</v>
      </c>
      <c r="F13" s="502">
        <f>F12/$D12</f>
        <v>0.53395784543325531</v>
      </c>
      <c r="G13" s="502">
        <f t="shared" ref="G13:AB13" si="1">G12/$D12</f>
        <v>0.15925058548009369</v>
      </c>
      <c r="H13" s="503">
        <f t="shared" si="1"/>
        <v>0.12177985948477751</v>
      </c>
      <c r="I13" s="501">
        <f t="shared" si="1"/>
        <v>0.41451990632318503</v>
      </c>
      <c r="J13" s="502">
        <f t="shared" si="1"/>
        <v>0.38407494145199061</v>
      </c>
      <c r="K13" s="502">
        <f t="shared" si="1"/>
        <v>9.1334894613583142E-2</v>
      </c>
      <c r="L13" s="503">
        <f t="shared" si="1"/>
        <v>0.11007025761124122</v>
      </c>
      <c r="M13" s="501">
        <f t="shared" si="1"/>
        <v>0.14988290398126464</v>
      </c>
      <c r="N13" s="502">
        <f t="shared" si="1"/>
        <v>0.57845433255269318</v>
      </c>
      <c r="O13" s="502">
        <f t="shared" si="1"/>
        <v>0.14285714285714285</v>
      </c>
      <c r="P13" s="503">
        <f t="shared" si="1"/>
        <v>0.1288056206088993</v>
      </c>
      <c r="Q13" s="501">
        <f t="shared" si="1"/>
        <v>0.18735362997658081</v>
      </c>
      <c r="R13" s="502">
        <f t="shared" si="1"/>
        <v>0.50351288056206089</v>
      </c>
      <c r="S13" s="502">
        <f t="shared" si="1"/>
        <v>0.18969555035128804</v>
      </c>
      <c r="T13" s="504">
        <f t="shared" si="1"/>
        <v>0.11943793911007025</v>
      </c>
      <c r="U13" s="501">
        <f t="shared" si="1"/>
        <v>0.24121779859484777</v>
      </c>
      <c r="V13" s="502">
        <f t="shared" si="1"/>
        <v>0.46370023419203749</v>
      </c>
      <c r="W13" s="502">
        <f t="shared" si="1"/>
        <v>0.17096018735362997</v>
      </c>
      <c r="X13" s="503">
        <f t="shared" si="1"/>
        <v>0.12412177985948478</v>
      </c>
      <c r="Y13" s="501">
        <f t="shared" si="1"/>
        <v>0.35128805620608899</v>
      </c>
      <c r="Z13" s="502">
        <f t="shared" si="1"/>
        <v>0.37002341920374709</v>
      </c>
      <c r="AA13" s="502">
        <f t="shared" si="1"/>
        <v>0.16159250585480095</v>
      </c>
      <c r="AB13" s="503">
        <f t="shared" si="1"/>
        <v>0.117096018735363</v>
      </c>
      <c r="AJ13" s="505"/>
      <c r="AK13" s="505"/>
      <c r="AL13" s="505"/>
      <c r="AM13" s="505"/>
      <c r="AN13" s="505"/>
      <c r="AO13" s="505"/>
    </row>
    <row r="14" spans="2:41" s="341" customFormat="1" ht="21" customHeight="1" thickTop="1" x14ac:dyDescent="0.2">
      <c r="B14" s="59" t="s">
        <v>369</v>
      </c>
      <c r="C14" s="60" t="s">
        <v>244</v>
      </c>
      <c r="D14" s="61">
        <f>'[1]表5-1'!D14</f>
        <v>49</v>
      </c>
      <c r="E14" s="506">
        <v>7</v>
      </c>
      <c r="F14" s="507">
        <v>27</v>
      </c>
      <c r="G14" s="507">
        <v>7</v>
      </c>
      <c r="H14" s="508">
        <f>$D$14-E14-F14-G14</f>
        <v>8</v>
      </c>
      <c r="I14" s="509">
        <v>14</v>
      </c>
      <c r="J14" s="507">
        <v>24</v>
      </c>
      <c r="K14" s="507">
        <v>3</v>
      </c>
      <c r="L14" s="508">
        <f>$D$14-I14-J14-K14</f>
        <v>8</v>
      </c>
      <c r="M14" s="509">
        <v>7</v>
      </c>
      <c r="N14" s="507">
        <v>28</v>
      </c>
      <c r="O14" s="510">
        <v>6</v>
      </c>
      <c r="P14" s="508">
        <f>$D$14-M14-N14-O14</f>
        <v>8</v>
      </c>
      <c r="Q14" s="509">
        <v>8</v>
      </c>
      <c r="R14" s="507">
        <v>24</v>
      </c>
      <c r="S14" s="507">
        <v>10</v>
      </c>
      <c r="T14" s="511">
        <f>$D$14-Q14-R14-S14</f>
        <v>7</v>
      </c>
      <c r="U14" s="509">
        <v>11</v>
      </c>
      <c r="V14" s="507">
        <v>22</v>
      </c>
      <c r="W14" s="507">
        <v>9</v>
      </c>
      <c r="X14" s="508">
        <f>$D$14-U14-V14-W14</f>
        <v>7</v>
      </c>
      <c r="Y14" s="509">
        <v>16</v>
      </c>
      <c r="Z14" s="510">
        <v>18</v>
      </c>
      <c r="AA14" s="507">
        <v>8</v>
      </c>
      <c r="AB14" s="508">
        <f>$D$14-Y14-Z14-AA14</f>
        <v>7</v>
      </c>
      <c r="AD14" s="9">
        <f>SUM(E14:H14)</f>
        <v>49</v>
      </c>
      <c r="AE14" s="9">
        <f>SUM(I14:L14)</f>
        <v>49</v>
      </c>
      <c r="AF14" s="9">
        <f t="shared" ref="AF14" si="2">SUM(M14:P14)</f>
        <v>49</v>
      </c>
      <c r="AG14" s="9">
        <f t="shared" ref="AG14" si="3">SUM(Q14:T14)</f>
        <v>49</v>
      </c>
      <c r="AH14" s="9">
        <f t="shared" ref="AH14" si="4">SUM(U14:X14)</f>
        <v>49</v>
      </c>
      <c r="AI14" s="9">
        <f t="shared" ref="AI14" si="5">SUM(Y14:AB14)</f>
        <v>49</v>
      </c>
      <c r="AJ14" s="498">
        <f t="shared" ref="AJ14" si="6">AD14-D14</f>
        <v>0</v>
      </c>
      <c r="AK14" s="498">
        <f t="shared" ref="AK14" si="7">AE14-D14</f>
        <v>0</v>
      </c>
      <c r="AL14" s="498">
        <f t="shared" ref="AL14" si="8">AF14-D14</f>
        <v>0</v>
      </c>
      <c r="AM14" s="498">
        <f t="shared" ref="AM14" si="9">AG14-D14</f>
        <v>0</v>
      </c>
      <c r="AN14" s="498">
        <f t="shared" ref="AN14" si="10">AH14-D14</f>
        <v>0</v>
      </c>
      <c r="AO14" s="498">
        <f t="shared" ref="AO14" si="11">AI14-D14</f>
        <v>0</v>
      </c>
    </row>
    <row r="15" spans="2:41" s="341" customFormat="1" ht="21" customHeight="1" x14ac:dyDescent="0.2">
      <c r="B15" s="66"/>
      <c r="C15" s="69"/>
      <c r="D15" s="512"/>
      <c r="E15" s="501">
        <f>E14/$D14</f>
        <v>0.14285714285714285</v>
      </c>
      <c r="F15" s="502">
        <f>F14/$D14</f>
        <v>0.55102040816326525</v>
      </c>
      <c r="G15" s="502">
        <f t="shared" ref="G15:O15" si="12">G14/$D14</f>
        <v>0.14285714285714285</v>
      </c>
      <c r="H15" s="503">
        <f>H14/$D14</f>
        <v>0.16326530612244897</v>
      </c>
      <c r="I15" s="501">
        <f t="shared" si="12"/>
        <v>0.2857142857142857</v>
      </c>
      <c r="J15" s="502">
        <f t="shared" si="12"/>
        <v>0.48979591836734693</v>
      </c>
      <c r="K15" s="502">
        <f t="shared" si="12"/>
        <v>6.1224489795918366E-2</v>
      </c>
      <c r="L15" s="503">
        <f>L14/$D14</f>
        <v>0.16326530612244897</v>
      </c>
      <c r="M15" s="501">
        <f t="shared" si="12"/>
        <v>0.14285714285714285</v>
      </c>
      <c r="N15" s="502">
        <f t="shared" si="12"/>
        <v>0.5714285714285714</v>
      </c>
      <c r="O15" s="502">
        <f t="shared" si="12"/>
        <v>0.12244897959183673</v>
      </c>
      <c r="P15" s="503">
        <f>P14/$D14</f>
        <v>0.16326530612244897</v>
      </c>
      <c r="Q15" s="501">
        <f t="shared" ref="Q15:AA15" si="13">Q14/$D14</f>
        <v>0.16326530612244897</v>
      </c>
      <c r="R15" s="502">
        <f t="shared" si="13"/>
        <v>0.48979591836734693</v>
      </c>
      <c r="S15" s="502">
        <f t="shared" si="13"/>
        <v>0.20408163265306123</v>
      </c>
      <c r="T15" s="504">
        <f>T14/$D14</f>
        <v>0.14285714285714285</v>
      </c>
      <c r="U15" s="501">
        <f t="shared" si="13"/>
        <v>0.22448979591836735</v>
      </c>
      <c r="V15" s="502">
        <f t="shared" si="13"/>
        <v>0.44897959183673469</v>
      </c>
      <c r="W15" s="502">
        <f t="shared" si="13"/>
        <v>0.18367346938775511</v>
      </c>
      <c r="X15" s="503">
        <f>X14/$D14</f>
        <v>0.14285714285714285</v>
      </c>
      <c r="Y15" s="501">
        <f t="shared" si="13"/>
        <v>0.32653061224489793</v>
      </c>
      <c r="Z15" s="502">
        <f t="shared" si="13"/>
        <v>0.36734693877551022</v>
      </c>
      <c r="AA15" s="502">
        <f t="shared" si="13"/>
        <v>0.16326530612244897</v>
      </c>
      <c r="AB15" s="503">
        <f>AB14/$D14</f>
        <v>0.14285714285714285</v>
      </c>
      <c r="AJ15" s="505"/>
      <c r="AK15" s="505"/>
      <c r="AL15" s="505"/>
      <c r="AM15" s="505"/>
      <c r="AN15" s="505"/>
      <c r="AO15" s="505"/>
    </row>
    <row r="16" spans="2:41" s="341" customFormat="1" ht="21" customHeight="1" x14ac:dyDescent="0.2">
      <c r="B16" s="66"/>
      <c r="C16" s="75" t="s">
        <v>245</v>
      </c>
      <c r="D16" s="76">
        <f>'[1]表5-1'!D16</f>
        <v>87</v>
      </c>
      <c r="E16" s="513">
        <v>9</v>
      </c>
      <c r="F16" s="514">
        <v>51</v>
      </c>
      <c r="G16" s="514">
        <v>18</v>
      </c>
      <c r="H16" s="515">
        <f>$D$16-E16-F16-G16</f>
        <v>9</v>
      </c>
      <c r="I16" s="516">
        <v>32</v>
      </c>
      <c r="J16" s="514">
        <v>40</v>
      </c>
      <c r="K16" s="514">
        <v>9</v>
      </c>
      <c r="L16" s="515">
        <f>$D$16-I16-J16-K16</f>
        <v>6</v>
      </c>
      <c r="M16" s="516">
        <v>11</v>
      </c>
      <c r="N16" s="514">
        <v>51</v>
      </c>
      <c r="O16" s="517">
        <v>16</v>
      </c>
      <c r="P16" s="515">
        <f>$D$16-M16-N16-O16</f>
        <v>9</v>
      </c>
      <c r="Q16" s="516">
        <v>16</v>
      </c>
      <c r="R16" s="514">
        <v>43</v>
      </c>
      <c r="S16" s="514">
        <v>22</v>
      </c>
      <c r="T16" s="518">
        <f>$D$16-Q16-R16-S16</f>
        <v>6</v>
      </c>
      <c r="U16" s="516">
        <v>19</v>
      </c>
      <c r="V16" s="514">
        <v>43</v>
      </c>
      <c r="W16" s="514">
        <v>17</v>
      </c>
      <c r="X16" s="515">
        <f>$D$16-U16-V16-W16</f>
        <v>8</v>
      </c>
      <c r="Y16" s="516">
        <v>24</v>
      </c>
      <c r="Z16" s="517">
        <v>39</v>
      </c>
      <c r="AA16" s="514">
        <v>16</v>
      </c>
      <c r="AB16" s="515">
        <f>$D$16-Y16-Z16-AA16</f>
        <v>8</v>
      </c>
      <c r="AD16" s="9">
        <f t="shared" ref="AD16" si="14">SUM(E16:H16)</f>
        <v>87</v>
      </c>
      <c r="AE16" s="9">
        <f t="shared" ref="AE16" si="15">SUM(I16:L16)</f>
        <v>87</v>
      </c>
      <c r="AF16" s="9">
        <f t="shared" ref="AF16" si="16">SUM(M16:P16)</f>
        <v>87</v>
      </c>
      <c r="AG16" s="9">
        <f t="shared" ref="AG16" si="17">SUM(Q16:T16)</f>
        <v>87</v>
      </c>
      <c r="AH16" s="9">
        <f t="shared" ref="AH16" si="18">SUM(U16:X16)</f>
        <v>87</v>
      </c>
      <c r="AI16" s="9">
        <f t="shared" ref="AI16" si="19">SUM(Y16:AB16)</f>
        <v>87</v>
      </c>
      <c r="AJ16" s="498">
        <f t="shared" ref="AJ16" si="20">AD16-D16</f>
        <v>0</v>
      </c>
      <c r="AK16" s="498">
        <f t="shared" ref="AK16" si="21">AE16-D16</f>
        <v>0</v>
      </c>
      <c r="AL16" s="498">
        <f t="shared" ref="AL16" si="22">AF16-D16</f>
        <v>0</v>
      </c>
      <c r="AM16" s="498">
        <f t="shared" ref="AM16" si="23">AG16-D16</f>
        <v>0</v>
      </c>
      <c r="AN16" s="498">
        <f t="shared" ref="AN16" si="24">AH16-D16</f>
        <v>0</v>
      </c>
      <c r="AO16" s="498">
        <f t="shared" ref="AO16" si="25">AI16-D16</f>
        <v>0</v>
      </c>
    </row>
    <row r="17" spans="2:43" s="341" customFormat="1" ht="21" customHeight="1" x14ac:dyDescent="0.2">
      <c r="B17" s="66"/>
      <c r="C17" s="69"/>
      <c r="D17" s="519"/>
      <c r="E17" s="501">
        <f t="shared" ref="E17:AA17" si="26">E16/$D16</f>
        <v>0.10344827586206896</v>
      </c>
      <c r="F17" s="502">
        <f t="shared" si="26"/>
        <v>0.58620689655172409</v>
      </c>
      <c r="G17" s="502">
        <f t="shared" si="26"/>
        <v>0.20689655172413793</v>
      </c>
      <c r="H17" s="503">
        <f>H16/$D16</f>
        <v>0.10344827586206896</v>
      </c>
      <c r="I17" s="501">
        <f t="shared" si="26"/>
        <v>0.36781609195402298</v>
      </c>
      <c r="J17" s="502">
        <f t="shared" si="26"/>
        <v>0.45977011494252873</v>
      </c>
      <c r="K17" s="502">
        <f t="shared" si="26"/>
        <v>0.10344827586206896</v>
      </c>
      <c r="L17" s="503">
        <f>L16/$D16</f>
        <v>6.8965517241379309E-2</v>
      </c>
      <c r="M17" s="501">
        <f t="shared" si="26"/>
        <v>0.12643678160919541</v>
      </c>
      <c r="N17" s="502">
        <f t="shared" si="26"/>
        <v>0.58620689655172409</v>
      </c>
      <c r="O17" s="502">
        <f t="shared" si="26"/>
        <v>0.18390804597701149</v>
      </c>
      <c r="P17" s="503">
        <f>P16/$D16</f>
        <v>0.10344827586206896</v>
      </c>
      <c r="Q17" s="501">
        <f t="shared" si="26"/>
        <v>0.18390804597701149</v>
      </c>
      <c r="R17" s="502">
        <f t="shared" si="26"/>
        <v>0.4942528735632184</v>
      </c>
      <c r="S17" s="502">
        <f t="shared" si="26"/>
        <v>0.25287356321839083</v>
      </c>
      <c r="T17" s="504">
        <f>T16/$D16</f>
        <v>6.8965517241379309E-2</v>
      </c>
      <c r="U17" s="501">
        <f t="shared" si="26"/>
        <v>0.21839080459770116</v>
      </c>
      <c r="V17" s="502">
        <f t="shared" si="26"/>
        <v>0.4942528735632184</v>
      </c>
      <c r="W17" s="502">
        <f t="shared" si="26"/>
        <v>0.19540229885057472</v>
      </c>
      <c r="X17" s="503">
        <f>X16/$D16</f>
        <v>9.1954022988505746E-2</v>
      </c>
      <c r="Y17" s="501">
        <f t="shared" si="26"/>
        <v>0.27586206896551724</v>
      </c>
      <c r="Z17" s="502">
        <f t="shared" si="26"/>
        <v>0.44827586206896552</v>
      </c>
      <c r="AA17" s="502">
        <f t="shared" si="26"/>
        <v>0.18390804597701149</v>
      </c>
      <c r="AB17" s="503">
        <f>AB16/$D16</f>
        <v>9.1954022988505746E-2</v>
      </c>
      <c r="AJ17" s="505"/>
      <c r="AK17" s="505"/>
      <c r="AL17" s="505"/>
      <c r="AM17" s="505"/>
      <c r="AN17" s="505"/>
      <c r="AO17" s="505"/>
    </row>
    <row r="18" spans="2:43" s="341" customFormat="1" ht="21" customHeight="1" x14ac:dyDescent="0.2">
      <c r="B18" s="66"/>
      <c r="C18" s="22" t="s">
        <v>370</v>
      </c>
      <c r="D18" s="76">
        <f>'[1]表5-1'!D18</f>
        <v>25</v>
      </c>
      <c r="E18" s="513">
        <v>4</v>
      </c>
      <c r="F18" s="514">
        <v>16</v>
      </c>
      <c r="G18" s="514">
        <v>3</v>
      </c>
      <c r="H18" s="515">
        <f>$D$18-E18-F18-G18</f>
        <v>2</v>
      </c>
      <c r="I18" s="516">
        <v>3</v>
      </c>
      <c r="J18" s="514">
        <v>14</v>
      </c>
      <c r="K18" s="514">
        <v>5</v>
      </c>
      <c r="L18" s="515">
        <f>$D$18-I18-J18-K18</f>
        <v>3</v>
      </c>
      <c r="M18" s="516">
        <v>4</v>
      </c>
      <c r="N18" s="514">
        <v>13</v>
      </c>
      <c r="O18" s="517">
        <v>5</v>
      </c>
      <c r="P18" s="515">
        <f>$D$18-M18-N18-O18</f>
        <v>3</v>
      </c>
      <c r="Q18" s="516">
        <v>1</v>
      </c>
      <c r="R18" s="514">
        <v>13</v>
      </c>
      <c r="S18" s="514">
        <v>8</v>
      </c>
      <c r="T18" s="518">
        <f>$D$18-Q18-R18-S18</f>
        <v>3</v>
      </c>
      <c r="U18" s="516">
        <v>1</v>
      </c>
      <c r="V18" s="514">
        <v>14</v>
      </c>
      <c r="W18" s="514">
        <v>7</v>
      </c>
      <c r="X18" s="515">
        <f>$D$18-U18-V18-W18</f>
        <v>3</v>
      </c>
      <c r="Y18" s="516">
        <v>4</v>
      </c>
      <c r="Z18" s="517">
        <v>10</v>
      </c>
      <c r="AA18" s="514">
        <v>8</v>
      </c>
      <c r="AB18" s="515">
        <f>$D$18-Y18-Z18-AA18</f>
        <v>3</v>
      </c>
      <c r="AD18" s="9">
        <f t="shared" ref="AD18" si="27">SUM(E18:H18)</f>
        <v>25</v>
      </c>
      <c r="AE18" s="9">
        <f t="shared" ref="AE18" si="28">SUM(I18:L18)</f>
        <v>25</v>
      </c>
      <c r="AF18" s="9">
        <f t="shared" ref="AF18" si="29">SUM(M18:P18)</f>
        <v>25</v>
      </c>
      <c r="AG18" s="9">
        <f t="shared" ref="AG18" si="30">SUM(Q18:T18)</f>
        <v>25</v>
      </c>
      <c r="AH18" s="9">
        <f t="shared" ref="AH18" si="31">SUM(U18:X18)</f>
        <v>25</v>
      </c>
      <c r="AI18" s="9">
        <f t="shared" ref="AI18" si="32">SUM(Y18:AB18)</f>
        <v>25</v>
      </c>
      <c r="AJ18" s="498">
        <f t="shared" ref="AJ18" si="33">AD18-D18</f>
        <v>0</v>
      </c>
      <c r="AK18" s="498">
        <f t="shared" ref="AK18" si="34">AE18-D18</f>
        <v>0</v>
      </c>
      <c r="AL18" s="498">
        <f t="shared" ref="AL18" si="35">AF18-D18</f>
        <v>0</v>
      </c>
      <c r="AM18" s="498">
        <f t="shared" ref="AM18" si="36">AG18-D18</f>
        <v>0</v>
      </c>
      <c r="AN18" s="498">
        <f t="shared" ref="AN18" si="37">AH18-D18</f>
        <v>0</v>
      </c>
      <c r="AO18" s="498">
        <f t="shared" ref="AO18" si="38">AI18-D18</f>
        <v>0</v>
      </c>
    </row>
    <row r="19" spans="2:43" s="341" customFormat="1" ht="21" customHeight="1" x14ac:dyDescent="0.2">
      <c r="B19" s="66"/>
      <c r="C19" s="31"/>
      <c r="D19" s="519"/>
      <c r="E19" s="501">
        <f t="shared" ref="E19:AB19" si="39">E18/$D18</f>
        <v>0.16</v>
      </c>
      <c r="F19" s="502">
        <f t="shared" si="39"/>
        <v>0.64</v>
      </c>
      <c r="G19" s="502">
        <f t="shared" si="39"/>
        <v>0.12</v>
      </c>
      <c r="H19" s="503">
        <f t="shared" si="39"/>
        <v>0.08</v>
      </c>
      <c r="I19" s="501">
        <f t="shared" si="39"/>
        <v>0.12</v>
      </c>
      <c r="J19" s="502">
        <f t="shared" si="39"/>
        <v>0.56000000000000005</v>
      </c>
      <c r="K19" s="502">
        <f t="shared" si="39"/>
        <v>0.2</v>
      </c>
      <c r="L19" s="503">
        <f t="shared" si="39"/>
        <v>0.12</v>
      </c>
      <c r="M19" s="501">
        <f t="shared" si="39"/>
        <v>0.16</v>
      </c>
      <c r="N19" s="502">
        <f t="shared" si="39"/>
        <v>0.52</v>
      </c>
      <c r="O19" s="502">
        <f t="shared" si="39"/>
        <v>0.2</v>
      </c>
      <c r="P19" s="503">
        <f t="shared" si="39"/>
        <v>0.12</v>
      </c>
      <c r="Q19" s="501">
        <f t="shared" si="39"/>
        <v>0.04</v>
      </c>
      <c r="R19" s="502">
        <f t="shared" si="39"/>
        <v>0.52</v>
      </c>
      <c r="S19" s="502">
        <f t="shared" si="39"/>
        <v>0.32</v>
      </c>
      <c r="T19" s="504">
        <f t="shared" si="39"/>
        <v>0.12</v>
      </c>
      <c r="U19" s="501">
        <f t="shared" si="39"/>
        <v>0.04</v>
      </c>
      <c r="V19" s="502">
        <f t="shared" si="39"/>
        <v>0.56000000000000005</v>
      </c>
      <c r="W19" s="502">
        <f t="shared" si="39"/>
        <v>0.28000000000000003</v>
      </c>
      <c r="X19" s="503">
        <f t="shared" si="39"/>
        <v>0.12</v>
      </c>
      <c r="Y19" s="501">
        <f t="shared" si="39"/>
        <v>0.16</v>
      </c>
      <c r="Z19" s="502">
        <f t="shared" si="39"/>
        <v>0.4</v>
      </c>
      <c r="AA19" s="502">
        <f t="shared" si="39"/>
        <v>0.32</v>
      </c>
      <c r="AB19" s="503">
        <f t="shared" si="39"/>
        <v>0.12</v>
      </c>
      <c r="AJ19" s="505"/>
      <c r="AK19" s="505"/>
      <c r="AL19" s="505"/>
      <c r="AM19" s="505"/>
      <c r="AN19" s="505"/>
      <c r="AO19" s="505"/>
    </row>
    <row r="20" spans="2:43" s="341" customFormat="1" ht="21" customHeight="1" x14ac:dyDescent="0.2">
      <c r="B20" s="66"/>
      <c r="C20" s="75" t="s">
        <v>371</v>
      </c>
      <c r="D20" s="76">
        <f>'[1]表5-1'!D20</f>
        <v>82</v>
      </c>
      <c r="E20" s="513">
        <v>13</v>
      </c>
      <c r="F20" s="514">
        <v>48</v>
      </c>
      <c r="G20" s="514">
        <v>12</v>
      </c>
      <c r="H20" s="515">
        <f>$D$20-E20-F20-G20</f>
        <v>9</v>
      </c>
      <c r="I20" s="516">
        <v>32</v>
      </c>
      <c r="J20" s="514">
        <v>35</v>
      </c>
      <c r="K20" s="514">
        <v>7</v>
      </c>
      <c r="L20" s="515">
        <f>$D$20-I20-J20-K20</f>
        <v>8</v>
      </c>
      <c r="M20" s="516">
        <v>11</v>
      </c>
      <c r="N20" s="514">
        <v>53</v>
      </c>
      <c r="O20" s="517">
        <v>9</v>
      </c>
      <c r="P20" s="515">
        <f>$D$20-M20-N20-O20</f>
        <v>9</v>
      </c>
      <c r="Q20" s="516">
        <v>10</v>
      </c>
      <c r="R20" s="514">
        <v>46</v>
      </c>
      <c r="S20" s="514">
        <v>18</v>
      </c>
      <c r="T20" s="518">
        <f>$D$20-Q20-R20-S20</f>
        <v>8</v>
      </c>
      <c r="U20" s="516">
        <v>15</v>
      </c>
      <c r="V20" s="514">
        <v>48</v>
      </c>
      <c r="W20" s="514">
        <v>12</v>
      </c>
      <c r="X20" s="515">
        <f>$D$20-U20-V20-W20</f>
        <v>7</v>
      </c>
      <c r="Y20" s="516">
        <v>26</v>
      </c>
      <c r="Z20" s="517">
        <v>37</v>
      </c>
      <c r="AA20" s="514">
        <v>12</v>
      </c>
      <c r="AB20" s="515">
        <f>$D$20-Y20-Z20-AA20</f>
        <v>7</v>
      </c>
      <c r="AD20" s="9">
        <f t="shared" ref="AD20" si="40">SUM(E20:H20)</f>
        <v>82</v>
      </c>
      <c r="AE20" s="9">
        <f t="shared" ref="AE20" si="41">SUM(I20:L20)</f>
        <v>82</v>
      </c>
      <c r="AF20" s="9">
        <f t="shared" ref="AF20" si="42">SUM(M20:P20)</f>
        <v>82</v>
      </c>
      <c r="AG20" s="9">
        <f t="shared" ref="AG20" si="43">SUM(Q20:T20)</f>
        <v>82</v>
      </c>
      <c r="AH20" s="9">
        <f t="shared" ref="AH20" si="44">SUM(U20:X20)</f>
        <v>82</v>
      </c>
      <c r="AI20" s="9">
        <f t="shared" ref="AI20" si="45">SUM(Y20:AB20)</f>
        <v>82</v>
      </c>
      <c r="AJ20" s="498">
        <f t="shared" ref="AJ20" si="46">AD20-D20</f>
        <v>0</v>
      </c>
      <c r="AK20" s="498">
        <f t="shared" ref="AK20" si="47">AE20-D20</f>
        <v>0</v>
      </c>
      <c r="AL20" s="498">
        <f t="shared" ref="AL20" si="48">AF20-D20</f>
        <v>0</v>
      </c>
      <c r="AM20" s="498">
        <f t="shared" ref="AM20" si="49">AG20-D20</f>
        <v>0</v>
      </c>
      <c r="AN20" s="498">
        <f t="shared" ref="AN20" si="50">AH20-D20</f>
        <v>0</v>
      </c>
      <c r="AO20" s="498">
        <f t="shared" ref="AO20" si="51">AI20-D20</f>
        <v>0</v>
      </c>
    </row>
    <row r="21" spans="2:43" s="341" customFormat="1" ht="21" customHeight="1" x14ac:dyDescent="0.2">
      <c r="B21" s="66"/>
      <c r="C21" s="69"/>
      <c r="D21" s="519"/>
      <c r="E21" s="501">
        <f t="shared" ref="E21:AB21" si="52">E20/$D20</f>
        <v>0.15853658536585366</v>
      </c>
      <c r="F21" s="502">
        <f t="shared" si="52"/>
        <v>0.58536585365853655</v>
      </c>
      <c r="G21" s="502">
        <f t="shared" si="52"/>
        <v>0.14634146341463414</v>
      </c>
      <c r="H21" s="503">
        <f t="shared" si="52"/>
        <v>0.10975609756097561</v>
      </c>
      <c r="I21" s="501">
        <f t="shared" si="52"/>
        <v>0.3902439024390244</v>
      </c>
      <c r="J21" s="502">
        <f t="shared" si="52"/>
        <v>0.42682926829268292</v>
      </c>
      <c r="K21" s="502">
        <f t="shared" si="52"/>
        <v>8.5365853658536592E-2</v>
      </c>
      <c r="L21" s="503">
        <f t="shared" si="52"/>
        <v>9.7560975609756101E-2</v>
      </c>
      <c r="M21" s="501">
        <f t="shared" si="52"/>
        <v>0.13414634146341464</v>
      </c>
      <c r="N21" s="502">
        <f t="shared" si="52"/>
        <v>0.64634146341463417</v>
      </c>
      <c r="O21" s="502">
        <f t="shared" si="52"/>
        <v>0.10975609756097561</v>
      </c>
      <c r="P21" s="503">
        <f t="shared" si="52"/>
        <v>0.10975609756097561</v>
      </c>
      <c r="Q21" s="501">
        <f t="shared" si="52"/>
        <v>0.12195121951219512</v>
      </c>
      <c r="R21" s="502">
        <f t="shared" si="52"/>
        <v>0.56097560975609762</v>
      </c>
      <c r="S21" s="502">
        <f t="shared" si="52"/>
        <v>0.21951219512195122</v>
      </c>
      <c r="T21" s="504">
        <f t="shared" si="52"/>
        <v>9.7560975609756101E-2</v>
      </c>
      <c r="U21" s="501">
        <f t="shared" si="52"/>
        <v>0.18292682926829268</v>
      </c>
      <c r="V21" s="502">
        <f t="shared" si="52"/>
        <v>0.58536585365853655</v>
      </c>
      <c r="W21" s="502">
        <f t="shared" si="52"/>
        <v>0.14634146341463414</v>
      </c>
      <c r="X21" s="503">
        <f t="shared" si="52"/>
        <v>8.5365853658536592E-2</v>
      </c>
      <c r="Y21" s="501">
        <f t="shared" si="52"/>
        <v>0.31707317073170732</v>
      </c>
      <c r="Z21" s="502">
        <f t="shared" si="52"/>
        <v>0.45121951219512196</v>
      </c>
      <c r="AA21" s="502">
        <f t="shared" si="52"/>
        <v>0.14634146341463414</v>
      </c>
      <c r="AB21" s="503">
        <f t="shared" si="52"/>
        <v>8.5365853658536592E-2</v>
      </c>
      <c r="AJ21" s="505"/>
      <c r="AK21" s="505"/>
      <c r="AL21" s="505"/>
      <c r="AM21" s="505"/>
      <c r="AN21" s="505"/>
      <c r="AO21" s="505"/>
    </row>
    <row r="22" spans="2:43" s="341" customFormat="1" ht="21" customHeight="1" x14ac:dyDescent="0.2">
      <c r="B22" s="66"/>
      <c r="C22" s="75" t="s">
        <v>247</v>
      </c>
      <c r="D22" s="76">
        <f>'[1]表5-1'!D22</f>
        <v>8</v>
      </c>
      <c r="E22" s="513">
        <v>3</v>
      </c>
      <c r="F22" s="514">
        <v>3</v>
      </c>
      <c r="G22" s="514">
        <v>2</v>
      </c>
      <c r="H22" s="515">
        <f>$D$22-E22-F22-G22</f>
        <v>0</v>
      </c>
      <c r="I22" s="516">
        <v>3</v>
      </c>
      <c r="J22" s="514">
        <v>3</v>
      </c>
      <c r="K22" s="514">
        <v>2</v>
      </c>
      <c r="L22" s="515">
        <f>$D$22-I22-J22-K22</f>
        <v>0</v>
      </c>
      <c r="M22" s="516">
        <v>2</v>
      </c>
      <c r="N22" s="514">
        <v>4</v>
      </c>
      <c r="O22" s="517">
        <v>2</v>
      </c>
      <c r="P22" s="515">
        <f>$D$22-M22-N22-O22</f>
        <v>0</v>
      </c>
      <c r="Q22" s="516">
        <v>2</v>
      </c>
      <c r="R22" s="514">
        <v>3</v>
      </c>
      <c r="S22" s="514">
        <v>3</v>
      </c>
      <c r="T22" s="518">
        <f>$D$22-Q22-R22-S22</f>
        <v>0</v>
      </c>
      <c r="U22" s="516">
        <v>4</v>
      </c>
      <c r="V22" s="514">
        <v>3</v>
      </c>
      <c r="W22" s="514">
        <v>1</v>
      </c>
      <c r="X22" s="515">
        <f>$D$22-U22-V22-W22</f>
        <v>0</v>
      </c>
      <c r="Y22" s="516">
        <v>3</v>
      </c>
      <c r="Z22" s="517">
        <v>4</v>
      </c>
      <c r="AA22" s="514">
        <v>1</v>
      </c>
      <c r="AB22" s="515">
        <f>$D$22-Y22-Z22-AA22</f>
        <v>0</v>
      </c>
      <c r="AD22" s="9">
        <f t="shared" ref="AD22" si="53">SUM(E22:H22)</f>
        <v>8</v>
      </c>
      <c r="AE22" s="9">
        <f t="shared" ref="AE22" si="54">SUM(I22:L22)</f>
        <v>8</v>
      </c>
      <c r="AF22" s="9">
        <f t="shared" ref="AF22" si="55">SUM(M22:P22)</f>
        <v>8</v>
      </c>
      <c r="AG22" s="9">
        <f t="shared" ref="AG22" si="56">SUM(Q22:T22)</f>
        <v>8</v>
      </c>
      <c r="AH22" s="9">
        <f t="shared" ref="AH22" si="57">SUM(U22:X22)</f>
        <v>8</v>
      </c>
      <c r="AI22" s="9">
        <f t="shared" ref="AI22" si="58">SUM(Y22:AB22)</f>
        <v>8</v>
      </c>
      <c r="AJ22" s="498">
        <f t="shared" ref="AJ22" si="59">AD22-D22</f>
        <v>0</v>
      </c>
      <c r="AK22" s="498">
        <f t="shared" ref="AK22" si="60">AE22-D22</f>
        <v>0</v>
      </c>
      <c r="AL22" s="498">
        <f t="shared" ref="AL22" si="61">AF22-D22</f>
        <v>0</v>
      </c>
      <c r="AM22" s="498">
        <f t="shared" ref="AM22" si="62">AG22-D22</f>
        <v>0</v>
      </c>
      <c r="AN22" s="498">
        <f t="shared" ref="AN22" si="63">AH22-D22</f>
        <v>0</v>
      </c>
      <c r="AO22" s="498">
        <f t="shared" ref="AO22" si="64">AI22-D22</f>
        <v>0</v>
      </c>
    </row>
    <row r="23" spans="2:43" s="341" customFormat="1" ht="21" customHeight="1" x14ac:dyDescent="0.2">
      <c r="B23" s="66"/>
      <c r="C23" s="69"/>
      <c r="D23" s="519"/>
      <c r="E23" s="501">
        <f t="shared" ref="E23:AA23" si="65">E22/$D22</f>
        <v>0.375</v>
      </c>
      <c r="F23" s="502">
        <f t="shared" si="65"/>
        <v>0.375</v>
      </c>
      <c r="G23" s="502">
        <f t="shared" si="65"/>
        <v>0.25</v>
      </c>
      <c r="H23" s="503">
        <f>H22/$D22</f>
        <v>0</v>
      </c>
      <c r="I23" s="501">
        <f t="shared" si="65"/>
        <v>0.375</v>
      </c>
      <c r="J23" s="502">
        <f t="shared" si="65"/>
        <v>0.375</v>
      </c>
      <c r="K23" s="502">
        <f t="shared" si="65"/>
        <v>0.25</v>
      </c>
      <c r="L23" s="503">
        <f>L22/$D22</f>
        <v>0</v>
      </c>
      <c r="M23" s="501">
        <f t="shared" si="65"/>
        <v>0.25</v>
      </c>
      <c r="N23" s="502">
        <f t="shared" si="65"/>
        <v>0.5</v>
      </c>
      <c r="O23" s="502">
        <f t="shared" si="65"/>
        <v>0.25</v>
      </c>
      <c r="P23" s="503">
        <f>P22/$D22</f>
        <v>0</v>
      </c>
      <c r="Q23" s="501">
        <f t="shared" si="65"/>
        <v>0.25</v>
      </c>
      <c r="R23" s="502">
        <f t="shared" si="65"/>
        <v>0.375</v>
      </c>
      <c r="S23" s="502">
        <f t="shared" si="65"/>
        <v>0.375</v>
      </c>
      <c r="T23" s="504">
        <f>T22/$D22</f>
        <v>0</v>
      </c>
      <c r="U23" s="501">
        <f t="shared" si="65"/>
        <v>0.5</v>
      </c>
      <c r="V23" s="502">
        <f t="shared" si="65"/>
        <v>0.375</v>
      </c>
      <c r="W23" s="502">
        <f t="shared" si="65"/>
        <v>0.125</v>
      </c>
      <c r="X23" s="503">
        <f>X22/$D22</f>
        <v>0</v>
      </c>
      <c r="Y23" s="501">
        <f t="shared" si="65"/>
        <v>0.375</v>
      </c>
      <c r="Z23" s="502">
        <f t="shared" si="65"/>
        <v>0.5</v>
      </c>
      <c r="AA23" s="502">
        <f t="shared" si="65"/>
        <v>0.125</v>
      </c>
      <c r="AB23" s="503">
        <f>AB22/$D22</f>
        <v>0</v>
      </c>
      <c r="AJ23" s="505"/>
      <c r="AK23" s="505"/>
      <c r="AL23" s="505"/>
      <c r="AM23" s="505"/>
      <c r="AN23" s="505"/>
      <c r="AO23" s="505"/>
    </row>
    <row r="24" spans="2:43" s="341" customFormat="1" ht="21" customHeight="1" x14ac:dyDescent="0.2">
      <c r="B24" s="66"/>
      <c r="C24" s="75" t="s">
        <v>248</v>
      </c>
      <c r="D24" s="76">
        <f>'[1]表5-1'!D24</f>
        <v>176</v>
      </c>
      <c r="E24" s="513">
        <v>43</v>
      </c>
      <c r="F24" s="514">
        <v>83</v>
      </c>
      <c r="G24" s="514">
        <v>26</v>
      </c>
      <c r="H24" s="515">
        <f>$D$24-E24-F24-G24</f>
        <v>24</v>
      </c>
      <c r="I24" s="516">
        <v>93</v>
      </c>
      <c r="J24" s="514">
        <v>48</v>
      </c>
      <c r="K24" s="514">
        <v>13</v>
      </c>
      <c r="L24" s="515">
        <f>$D$24-I24-J24-K24</f>
        <v>22</v>
      </c>
      <c r="M24" s="516">
        <v>29</v>
      </c>
      <c r="N24" s="514">
        <v>98</v>
      </c>
      <c r="O24" s="517">
        <v>23</v>
      </c>
      <c r="P24" s="515">
        <f>$D$24-M24-N24-O24</f>
        <v>26</v>
      </c>
      <c r="Q24" s="516">
        <v>43</v>
      </c>
      <c r="R24" s="514">
        <v>86</v>
      </c>
      <c r="S24" s="514">
        <v>20</v>
      </c>
      <c r="T24" s="518">
        <f>$D$24-Q24-R24-S24</f>
        <v>27</v>
      </c>
      <c r="U24" s="516">
        <v>53</v>
      </c>
      <c r="V24" s="514">
        <v>68</v>
      </c>
      <c r="W24" s="514">
        <v>27</v>
      </c>
      <c r="X24" s="515">
        <f>$D$24-U24-V24-W24</f>
        <v>28</v>
      </c>
      <c r="Y24" s="516">
        <v>77</v>
      </c>
      <c r="Z24" s="517">
        <v>50</v>
      </c>
      <c r="AA24" s="514">
        <v>24</v>
      </c>
      <c r="AB24" s="515">
        <f>$D$24-Y24-Z24-AA24</f>
        <v>25</v>
      </c>
      <c r="AD24" s="9">
        <f t="shared" ref="AD24" si="66">SUM(E24:H24)</f>
        <v>176</v>
      </c>
      <c r="AE24" s="9">
        <f t="shared" ref="AE24" si="67">SUM(I24:L24)</f>
        <v>176</v>
      </c>
      <c r="AF24" s="9">
        <f t="shared" ref="AF24" si="68">SUM(M24:P24)</f>
        <v>176</v>
      </c>
      <c r="AG24" s="9">
        <f t="shared" ref="AG24" si="69">SUM(Q24:T24)</f>
        <v>176</v>
      </c>
      <c r="AH24" s="9">
        <f t="shared" ref="AH24" si="70">SUM(U24:X24)</f>
        <v>176</v>
      </c>
      <c r="AI24" s="9">
        <f t="shared" ref="AI24" si="71">SUM(Y24:AB24)</f>
        <v>176</v>
      </c>
      <c r="AJ24" s="498">
        <f>AD24-D24</f>
        <v>0</v>
      </c>
      <c r="AK24" s="498">
        <f>AE24-D24</f>
        <v>0</v>
      </c>
      <c r="AL24" s="498">
        <f t="shared" ref="AL24" si="72">AF24-D24</f>
        <v>0</v>
      </c>
      <c r="AM24" s="498">
        <f t="shared" ref="AM24" si="73">AG24-D24</f>
        <v>0</v>
      </c>
      <c r="AN24" s="498">
        <f t="shared" ref="AN24" si="74">AH24-D24</f>
        <v>0</v>
      </c>
      <c r="AO24" s="498">
        <f t="shared" ref="AO24" si="75">AI24-D24</f>
        <v>0</v>
      </c>
    </row>
    <row r="25" spans="2:43" s="341" customFormat="1" ht="21" customHeight="1" thickBot="1" x14ac:dyDescent="0.25">
      <c r="B25" s="83"/>
      <c r="C25" s="84"/>
      <c r="D25" s="512"/>
      <c r="E25" s="520">
        <f t="shared" ref="E25:AB25" si="76">E24/$D24</f>
        <v>0.24431818181818182</v>
      </c>
      <c r="F25" s="521">
        <f t="shared" si="76"/>
        <v>0.47159090909090912</v>
      </c>
      <c r="G25" s="521">
        <f t="shared" si="76"/>
        <v>0.14772727272727273</v>
      </c>
      <c r="H25" s="522">
        <f t="shared" si="76"/>
        <v>0.13636363636363635</v>
      </c>
      <c r="I25" s="520">
        <f t="shared" si="76"/>
        <v>0.52840909090909094</v>
      </c>
      <c r="J25" s="521">
        <f t="shared" si="76"/>
        <v>0.27272727272727271</v>
      </c>
      <c r="K25" s="521">
        <f t="shared" si="76"/>
        <v>7.3863636363636367E-2</v>
      </c>
      <c r="L25" s="522">
        <f t="shared" si="76"/>
        <v>0.125</v>
      </c>
      <c r="M25" s="520">
        <f t="shared" si="76"/>
        <v>0.16477272727272727</v>
      </c>
      <c r="N25" s="521">
        <f t="shared" si="76"/>
        <v>0.55681818181818177</v>
      </c>
      <c r="O25" s="521">
        <f t="shared" si="76"/>
        <v>0.13068181818181818</v>
      </c>
      <c r="P25" s="522">
        <f t="shared" si="76"/>
        <v>0.14772727272727273</v>
      </c>
      <c r="Q25" s="520">
        <f t="shared" si="76"/>
        <v>0.24431818181818182</v>
      </c>
      <c r="R25" s="521">
        <f t="shared" si="76"/>
        <v>0.48863636363636365</v>
      </c>
      <c r="S25" s="521">
        <f t="shared" si="76"/>
        <v>0.11363636363636363</v>
      </c>
      <c r="T25" s="523">
        <f t="shared" si="76"/>
        <v>0.15340909090909091</v>
      </c>
      <c r="U25" s="520">
        <f t="shared" si="76"/>
        <v>0.30113636363636365</v>
      </c>
      <c r="V25" s="521">
        <f t="shared" si="76"/>
        <v>0.38636363636363635</v>
      </c>
      <c r="W25" s="521">
        <f t="shared" si="76"/>
        <v>0.15340909090909091</v>
      </c>
      <c r="X25" s="522">
        <f t="shared" si="76"/>
        <v>0.15909090909090909</v>
      </c>
      <c r="Y25" s="520">
        <f t="shared" si="76"/>
        <v>0.4375</v>
      </c>
      <c r="Z25" s="521">
        <f t="shared" si="76"/>
        <v>0.28409090909090912</v>
      </c>
      <c r="AA25" s="521">
        <f t="shared" si="76"/>
        <v>0.13636363636363635</v>
      </c>
      <c r="AB25" s="522">
        <f t="shared" si="76"/>
        <v>0.14204545454545456</v>
      </c>
      <c r="AJ25" s="505"/>
      <c r="AK25" s="505"/>
      <c r="AL25" s="505"/>
      <c r="AM25" s="505"/>
      <c r="AN25" s="505"/>
      <c r="AO25" s="505"/>
    </row>
    <row r="26" spans="2:43" s="341" customFormat="1" ht="21" customHeight="1" thickTop="1" x14ac:dyDescent="0.2">
      <c r="B26" s="59" t="s">
        <v>372</v>
      </c>
      <c r="C26" s="60" t="s">
        <v>373</v>
      </c>
      <c r="D26" s="61">
        <f>'[1]表5-1'!D26</f>
        <v>106</v>
      </c>
      <c r="E26" s="513">
        <v>13</v>
      </c>
      <c r="F26" s="514">
        <v>53</v>
      </c>
      <c r="G26" s="514">
        <v>15</v>
      </c>
      <c r="H26" s="515">
        <f>$D$26-E26-F26-G26</f>
        <v>25</v>
      </c>
      <c r="I26" s="516">
        <v>27</v>
      </c>
      <c r="J26" s="514">
        <v>44</v>
      </c>
      <c r="K26" s="514">
        <v>12</v>
      </c>
      <c r="L26" s="515">
        <f>$D$26-I26-J26-K26</f>
        <v>23</v>
      </c>
      <c r="M26" s="516">
        <v>11</v>
      </c>
      <c r="N26" s="514">
        <v>55</v>
      </c>
      <c r="O26" s="517">
        <v>13</v>
      </c>
      <c r="P26" s="515">
        <f>$D$26-M26-N26-O26</f>
        <v>27</v>
      </c>
      <c r="Q26" s="516">
        <v>11</v>
      </c>
      <c r="R26" s="514">
        <v>53</v>
      </c>
      <c r="S26" s="514">
        <v>17</v>
      </c>
      <c r="T26" s="518">
        <f>$D$26-Q26-R26-S26</f>
        <v>25</v>
      </c>
      <c r="U26" s="516">
        <v>18</v>
      </c>
      <c r="V26" s="514">
        <v>45</v>
      </c>
      <c r="W26" s="514">
        <v>17</v>
      </c>
      <c r="X26" s="515">
        <f>$D$26-U26-V26-W26</f>
        <v>26</v>
      </c>
      <c r="Y26" s="516">
        <v>21</v>
      </c>
      <c r="Z26" s="517">
        <v>43</v>
      </c>
      <c r="AA26" s="514">
        <v>16</v>
      </c>
      <c r="AB26" s="515">
        <f>$D$26-Y26-Z26-AA26</f>
        <v>26</v>
      </c>
      <c r="AD26" s="9">
        <f t="shared" ref="AD26" si="77">SUM(E26:H26)</f>
        <v>106</v>
      </c>
      <c r="AE26" s="9">
        <f t="shared" ref="AE26" si="78">SUM(I26:L26)</f>
        <v>106</v>
      </c>
      <c r="AF26" s="9">
        <f t="shared" ref="AF26" si="79">SUM(M26:P26)</f>
        <v>106</v>
      </c>
      <c r="AG26" s="9">
        <f t="shared" ref="AG26" si="80">SUM(Q26:T26)</f>
        <v>106</v>
      </c>
      <c r="AH26" s="9">
        <f t="shared" ref="AH26" si="81">SUM(U26:X26)</f>
        <v>106</v>
      </c>
      <c r="AI26" s="9">
        <f t="shared" ref="AI26" si="82">SUM(Y26:AB26)</f>
        <v>106</v>
      </c>
      <c r="AJ26" s="498">
        <f t="shared" ref="AJ26" si="83">AD26-D26</f>
        <v>0</v>
      </c>
      <c r="AK26" s="498">
        <f t="shared" ref="AK26" si="84">AE26-D26</f>
        <v>0</v>
      </c>
      <c r="AL26" s="498">
        <f t="shared" ref="AL26" si="85">AF26-D26</f>
        <v>0</v>
      </c>
      <c r="AM26" s="498">
        <f t="shared" ref="AM26" si="86">AG26-D26</f>
        <v>0</v>
      </c>
      <c r="AN26" s="498">
        <f t="shared" ref="AN26" si="87">AH26-D26</f>
        <v>0</v>
      </c>
      <c r="AO26" s="498">
        <f t="shared" ref="AO26" si="88">AI26-D26</f>
        <v>0</v>
      </c>
    </row>
    <row r="27" spans="2:43" s="341" customFormat="1" ht="21" customHeight="1" x14ac:dyDescent="0.2">
      <c r="B27" s="66"/>
      <c r="C27" s="69"/>
      <c r="D27" s="519"/>
      <c r="E27" s="501">
        <f t="shared" ref="E27:AB27" si="89">E26/$D26</f>
        <v>0.12264150943396226</v>
      </c>
      <c r="F27" s="502">
        <f t="shared" si="89"/>
        <v>0.5</v>
      </c>
      <c r="G27" s="502">
        <f t="shared" si="89"/>
        <v>0.14150943396226415</v>
      </c>
      <c r="H27" s="503">
        <f t="shared" si="89"/>
        <v>0.23584905660377359</v>
      </c>
      <c r="I27" s="501">
        <f t="shared" si="89"/>
        <v>0.25471698113207547</v>
      </c>
      <c r="J27" s="502">
        <f t="shared" si="89"/>
        <v>0.41509433962264153</v>
      </c>
      <c r="K27" s="502">
        <f t="shared" si="89"/>
        <v>0.11320754716981132</v>
      </c>
      <c r="L27" s="503">
        <f t="shared" si="89"/>
        <v>0.21698113207547171</v>
      </c>
      <c r="M27" s="501">
        <f t="shared" si="89"/>
        <v>0.10377358490566038</v>
      </c>
      <c r="N27" s="502">
        <f t="shared" si="89"/>
        <v>0.51886792452830188</v>
      </c>
      <c r="O27" s="502">
        <f t="shared" si="89"/>
        <v>0.12264150943396226</v>
      </c>
      <c r="P27" s="503">
        <f t="shared" si="89"/>
        <v>0.25471698113207547</v>
      </c>
      <c r="Q27" s="501">
        <f t="shared" si="89"/>
        <v>0.10377358490566038</v>
      </c>
      <c r="R27" s="502">
        <f t="shared" si="89"/>
        <v>0.5</v>
      </c>
      <c r="S27" s="502">
        <f t="shared" si="89"/>
        <v>0.16037735849056603</v>
      </c>
      <c r="T27" s="504">
        <f t="shared" si="89"/>
        <v>0.23584905660377359</v>
      </c>
      <c r="U27" s="501">
        <f t="shared" si="89"/>
        <v>0.16981132075471697</v>
      </c>
      <c r="V27" s="502">
        <f t="shared" si="89"/>
        <v>0.42452830188679247</v>
      </c>
      <c r="W27" s="502">
        <f t="shared" si="89"/>
        <v>0.16037735849056603</v>
      </c>
      <c r="X27" s="503">
        <f t="shared" si="89"/>
        <v>0.24528301886792453</v>
      </c>
      <c r="Y27" s="501">
        <f t="shared" si="89"/>
        <v>0.19811320754716982</v>
      </c>
      <c r="Z27" s="502">
        <f t="shared" si="89"/>
        <v>0.40566037735849059</v>
      </c>
      <c r="AA27" s="502">
        <f t="shared" si="89"/>
        <v>0.15094339622641509</v>
      </c>
      <c r="AB27" s="503">
        <f t="shared" si="89"/>
        <v>0.24528301886792453</v>
      </c>
      <c r="AJ27" s="505"/>
      <c r="AK27" s="505"/>
      <c r="AL27" s="505"/>
      <c r="AM27" s="505"/>
      <c r="AN27" s="505"/>
      <c r="AO27" s="505"/>
    </row>
    <row r="28" spans="2:43" s="341" customFormat="1" ht="21" customHeight="1" x14ac:dyDescent="0.2">
      <c r="B28" s="66"/>
      <c r="C28" s="75" t="s">
        <v>374</v>
      </c>
      <c r="D28" s="81">
        <f>'[1]表5-1'!D28</f>
        <v>171</v>
      </c>
      <c r="E28" s="513">
        <v>26</v>
      </c>
      <c r="F28" s="514">
        <v>103</v>
      </c>
      <c r="G28" s="514">
        <v>28</v>
      </c>
      <c r="H28" s="515">
        <f>$D$28-E28-F28-G28</f>
        <v>14</v>
      </c>
      <c r="I28" s="516">
        <v>69</v>
      </c>
      <c r="J28" s="514">
        <v>75</v>
      </c>
      <c r="K28" s="514">
        <v>16</v>
      </c>
      <c r="L28" s="515">
        <f>$D$28-I28-J28-K28</f>
        <v>11</v>
      </c>
      <c r="M28" s="516">
        <v>17</v>
      </c>
      <c r="N28" s="514">
        <v>113</v>
      </c>
      <c r="O28" s="517">
        <v>27</v>
      </c>
      <c r="P28" s="515">
        <f>$D$28-M28-N28-O28</f>
        <v>14</v>
      </c>
      <c r="Q28" s="516">
        <v>25</v>
      </c>
      <c r="R28" s="514">
        <v>94</v>
      </c>
      <c r="S28" s="514">
        <v>38</v>
      </c>
      <c r="T28" s="518">
        <f>$D$28-Q28-R28-S28</f>
        <v>14</v>
      </c>
      <c r="U28" s="516">
        <v>27</v>
      </c>
      <c r="V28" s="514">
        <v>99</v>
      </c>
      <c r="W28" s="514">
        <v>30</v>
      </c>
      <c r="X28" s="515">
        <f>$D$28-U28-V28-W28</f>
        <v>15</v>
      </c>
      <c r="Y28" s="516">
        <v>53</v>
      </c>
      <c r="Z28" s="517">
        <v>72</v>
      </c>
      <c r="AA28" s="514">
        <v>34</v>
      </c>
      <c r="AB28" s="515">
        <f>$D$28-Y28-Z28-AA28</f>
        <v>12</v>
      </c>
      <c r="AD28" s="9">
        <f t="shared" ref="AD28" si="90">SUM(E28:H28)</f>
        <v>171</v>
      </c>
      <c r="AE28" s="9">
        <f t="shared" ref="AE28" si="91">SUM(I28:L28)</f>
        <v>171</v>
      </c>
      <c r="AF28" s="9">
        <f t="shared" ref="AF28" si="92">SUM(M28:P28)</f>
        <v>171</v>
      </c>
      <c r="AG28" s="9">
        <f t="shared" ref="AG28" si="93">SUM(Q28:T28)</f>
        <v>171</v>
      </c>
      <c r="AH28" s="9">
        <f t="shared" ref="AH28" si="94">SUM(U28:X28)</f>
        <v>171</v>
      </c>
      <c r="AI28" s="9">
        <f t="shared" ref="AI28" si="95">SUM(Y28:AB28)</f>
        <v>171</v>
      </c>
      <c r="AJ28" s="498">
        <f t="shared" ref="AJ28" si="96">AD28-D28</f>
        <v>0</v>
      </c>
      <c r="AK28" s="498">
        <f t="shared" ref="AK28" si="97">AE28-D28</f>
        <v>0</v>
      </c>
      <c r="AL28" s="498">
        <f t="shared" ref="AL28" si="98">AF28-D28</f>
        <v>0</v>
      </c>
      <c r="AM28" s="498">
        <f t="shared" ref="AM28" si="99">AG28-D28</f>
        <v>0</v>
      </c>
      <c r="AN28" s="498">
        <f t="shared" ref="AN28" si="100">AH28-D28</f>
        <v>0</v>
      </c>
      <c r="AO28" s="498">
        <f t="shared" ref="AO28" si="101">AI28-D28</f>
        <v>0</v>
      </c>
    </row>
    <row r="29" spans="2:43" s="341" customFormat="1" ht="21" customHeight="1" x14ac:dyDescent="0.2">
      <c r="B29" s="66"/>
      <c r="C29" s="69"/>
      <c r="D29" s="519"/>
      <c r="E29" s="501">
        <f t="shared" ref="E29:AB29" si="102">E28/$D28</f>
        <v>0.15204678362573099</v>
      </c>
      <c r="F29" s="502">
        <f t="shared" si="102"/>
        <v>0.60233918128654973</v>
      </c>
      <c r="G29" s="502">
        <f t="shared" si="102"/>
        <v>0.16374269005847952</v>
      </c>
      <c r="H29" s="503">
        <f t="shared" si="102"/>
        <v>8.1871345029239762E-2</v>
      </c>
      <c r="I29" s="501">
        <f t="shared" si="102"/>
        <v>0.40350877192982454</v>
      </c>
      <c r="J29" s="502">
        <f t="shared" si="102"/>
        <v>0.43859649122807015</v>
      </c>
      <c r="K29" s="502">
        <f t="shared" si="102"/>
        <v>9.3567251461988299E-2</v>
      </c>
      <c r="L29" s="503">
        <f t="shared" si="102"/>
        <v>6.4327485380116955E-2</v>
      </c>
      <c r="M29" s="501">
        <f t="shared" si="102"/>
        <v>9.9415204678362568E-2</v>
      </c>
      <c r="N29" s="502">
        <f t="shared" si="102"/>
        <v>0.66081871345029242</v>
      </c>
      <c r="O29" s="502">
        <f t="shared" si="102"/>
        <v>0.15789473684210525</v>
      </c>
      <c r="P29" s="503">
        <f t="shared" si="102"/>
        <v>8.1871345029239762E-2</v>
      </c>
      <c r="Q29" s="501">
        <f t="shared" si="102"/>
        <v>0.14619883040935672</v>
      </c>
      <c r="R29" s="502">
        <f t="shared" si="102"/>
        <v>0.54970760233918126</v>
      </c>
      <c r="S29" s="502">
        <f t="shared" si="102"/>
        <v>0.22222222222222221</v>
      </c>
      <c r="T29" s="504">
        <f t="shared" si="102"/>
        <v>8.1871345029239762E-2</v>
      </c>
      <c r="U29" s="501">
        <f t="shared" si="102"/>
        <v>0.15789473684210525</v>
      </c>
      <c r="V29" s="502">
        <f t="shared" si="102"/>
        <v>0.57894736842105265</v>
      </c>
      <c r="W29" s="502">
        <f t="shared" si="102"/>
        <v>0.17543859649122806</v>
      </c>
      <c r="X29" s="503">
        <f t="shared" si="102"/>
        <v>8.771929824561403E-2</v>
      </c>
      <c r="Y29" s="501">
        <f t="shared" si="102"/>
        <v>0.30994152046783624</v>
      </c>
      <c r="Z29" s="502">
        <f t="shared" si="102"/>
        <v>0.42105263157894735</v>
      </c>
      <c r="AA29" s="502">
        <f t="shared" si="102"/>
        <v>0.19883040935672514</v>
      </c>
      <c r="AB29" s="503">
        <f t="shared" si="102"/>
        <v>7.0175438596491224E-2</v>
      </c>
      <c r="AJ29" s="505"/>
      <c r="AK29" s="505"/>
      <c r="AL29" s="505"/>
      <c r="AM29" s="505"/>
      <c r="AN29" s="505"/>
      <c r="AO29" s="505"/>
    </row>
    <row r="30" spans="2:43" s="341" customFormat="1" ht="21" customHeight="1" x14ac:dyDescent="0.2">
      <c r="B30" s="66"/>
      <c r="C30" s="75" t="s">
        <v>375</v>
      </c>
      <c r="D30" s="512">
        <f>'[1]表5-1'!D30</f>
        <v>49</v>
      </c>
      <c r="E30" s="513">
        <v>14</v>
      </c>
      <c r="F30" s="514">
        <v>20</v>
      </c>
      <c r="G30" s="514">
        <v>10</v>
      </c>
      <c r="H30" s="515">
        <f>$D$30-E30-F30-G30</f>
        <v>5</v>
      </c>
      <c r="I30" s="516">
        <v>25</v>
      </c>
      <c r="J30" s="514">
        <v>15</v>
      </c>
      <c r="K30" s="514">
        <v>4</v>
      </c>
      <c r="L30" s="515">
        <f>$D$30-I30-J30-K30</f>
        <v>5</v>
      </c>
      <c r="M30" s="516">
        <v>13</v>
      </c>
      <c r="N30" s="514">
        <v>23</v>
      </c>
      <c r="O30" s="517">
        <v>8</v>
      </c>
      <c r="P30" s="515">
        <f>$D$30-M30-N30-O30</f>
        <v>5</v>
      </c>
      <c r="Q30" s="516">
        <v>15</v>
      </c>
      <c r="R30" s="514">
        <v>18</v>
      </c>
      <c r="S30" s="514">
        <v>10</v>
      </c>
      <c r="T30" s="518">
        <f>$D$30-Q30-R30-S30</f>
        <v>6</v>
      </c>
      <c r="U30" s="516">
        <v>15</v>
      </c>
      <c r="V30" s="514">
        <v>20</v>
      </c>
      <c r="W30" s="514">
        <v>9</v>
      </c>
      <c r="X30" s="515">
        <f>$D$30-U30-V30-W30</f>
        <v>5</v>
      </c>
      <c r="Y30" s="516">
        <v>18</v>
      </c>
      <c r="Z30" s="517">
        <v>17</v>
      </c>
      <c r="AA30" s="514">
        <v>9</v>
      </c>
      <c r="AB30" s="515">
        <f>$D$30-Y30-Z30-AA30</f>
        <v>5</v>
      </c>
      <c r="AD30" s="9">
        <f t="shared" ref="AD30" si="103">SUM(E30:H30)</f>
        <v>49</v>
      </c>
      <c r="AE30" s="9">
        <f t="shared" ref="AE30" si="104">SUM(I30:L30)</f>
        <v>49</v>
      </c>
      <c r="AF30" s="9">
        <f t="shared" ref="AF30" si="105">SUM(M30:P30)</f>
        <v>49</v>
      </c>
      <c r="AG30" s="9">
        <f t="shared" ref="AG30" si="106">SUM(Q30:T30)</f>
        <v>49</v>
      </c>
      <c r="AH30" s="9">
        <f t="shared" ref="AH30" si="107">SUM(U30:X30)</f>
        <v>49</v>
      </c>
      <c r="AI30" s="9">
        <f t="shared" ref="AI30" si="108">SUM(Y30:AB30)</f>
        <v>49</v>
      </c>
      <c r="AJ30" s="498">
        <f t="shared" ref="AJ30" si="109">AD30-D30</f>
        <v>0</v>
      </c>
      <c r="AK30" s="498">
        <f t="shared" ref="AK30" si="110">AE30-D30</f>
        <v>0</v>
      </c>
      <c r="AL30" s="498">
        <f t="shared" ref="AL30" si="111">AF30-D30</f>
        <v>0</v>
      </c>
      <c r="AM30" s="498">
        <f t="shared" ref="AM30" si="112">AG30-D30</f>
        <v>0</v>
      </c>
      <c r="AN30" s="498">
        <f t="shared" ref="AN30" si="113">AH30-D30</f>
        <v>0</v>
      </c>
      <c r="AO30" s="498">
        <f t="shared" ref="AO30" si="114">AI30-D30</f>
        <v>0</v>
      </c>
    </row>
    <row r="31" spans="2:43" s="341" customFormat="1" ht="21" customHeight="1" x14ac:dyDescent="0.2">
      <c r="B31" s="66"/>
      <c r="C31" s="524"/>
      <c r="D31" s="519"/>
      <c r="E31" s="501">
        <f t="shared" ref="E31:AB31" si="115">E30/$D30</f>
        <v>0.2857142857142857</v>
      </c>
      <c r="F31" s="502">
        <f t="shared" si="115"/>
        <v>0.40816326530612246</v>
      </c>
      <c r="G31" s="502">
        <f t="shared" si="115"/>
        <v>0.20408163265306123</v>
      </c>
      <c r="H31" s="503">
        <f t="shared" si="115"/>
        <v>0.10204081632653061</v>
      </c>
      <c r="I31" s="501">
        <f t="shared" si="115"/>
        <v>0.51020408163265307</v>
      </c>
      <c r="J31" s="502">
        <f t="shared" si="115"/>
        <v>0.30612244897959184</v>
      </c>
      <c r="K31" s="502">
        <f t="shared" si="115"/>
        <v>8.1632653061224483E-2</v>
      </c>
      <c r="L31" s="503">
        <f t="shared" si="115"/>
        <v>0.10204081632653061</v>
      </c>
      <c r="M31" s="501">
        <f t="shared" si="115"/>
        <v>0.26530612244897961</v>
      </c>
      <c r="N31" s="502">
        <f t="shared" si="115"/>
        <v>0.46938775510204084</v>
      </c>
      <c r="O31" s="502">
        <f t="shared" si="115"/>
        <v>0.16326530612244897</v>
      </c>
      <c r="P31" s="503">
        <f t="shared" si="115"/>
        <v>0.10204081632653061</v>
      </c>
      <c r="Q31" s="501">
        <f t="shared" si="115"/>
        <v>0.30612244897959184</v>
      </c>
      <c r="R31" s="502">
        <f t="shared" si="115"/>
        <v>0.36734693877551022</v>
      </c>
      <c r="S31" s="502">
        <f t="shared" si="115"/>
        <v>0.20408163265306123</v>
      </c>
      <c r="T31" s="504">
        <f t="shared" si="115"/>
        <v>0.12244897959183673</v>
      </c>
      <c r="U31" s="501">
        <f t="shared" si="115"/>
        <v>0.30612244897959184</v>
      </c>
      <c r="V31" s="502">
        <f t="shared" si="115"/>
        <v>0.40816326530612246</v>
      </c>
      <c r="W31" s="502">
        <f t="shared" si="115"/>
        <v>0.18367346938775511</v>
      </c>
      <c r="X31" s="503">
        <f t="shared" si="115"/>
        <v>0.10204081632653061</v>
      </c>
      <c r="Y31" s="501">
        <f t="shared" si="115"/>
        <v>0.36734693877551022</v>
      </c>
      <c r="Z31" s="502">
        <f t="shared" si="115"/>
        <v>0.34693877551020408</v>
      </c>
      <c r="AA31" s="502">
        <f t="shared" si="115"/>
        <v>0.18367346938775511</v>
      </c>
      <c r="AB31" s="503">
        <f t="shared" si="115"/>
        <v>0.10204081632653061</v>
      </c>
      <c r="AJ31" s="505"/>
      <c r="AK31" s="505"/>
      <c r="AL31" s="505"/>
      <c r="AM31" s="505"/>
      <c r="AN31" s="505"/>
      <c r="AO31" s="505"/>
    </row>
    <row r="32" spans="2:43" s="341" customFormat="1" ht="21" customHeight="1" x14ac:dyDescent="0.2">
      <c r="B32" s="66"/>
      <c r="C32" s="75" t="s">
        <v>376</v>
      </c>
      <c r="D32" s="512">
        <f>'[1]表5-1'!D32</f>
        <v>38</v>
      </c>
      <c r="E32" s="513">
        <v>7</v>
      </c>
      <c r="F32" s="514">
        <v>20</v>
      </c>
      <c r="G32" s="514">
        <v>7</v>
      </c>
      <c r="H32" s="515">
        <f>$D$32-E32-F32-G32</f>
        <v>4</v>
      </c>
      <c r="I32" s="516">
        <v>22</v>
      </c>
      <c r="J32" s="514">
        <v>9</v>
      </c>
      <c r="K32" s="514">
        <v>3</v>
      </c>
      <c r="L32" s="515">
        <f>$D$32-I32-J32-K32</f>
        <v>4</v>
      </c>
      <c r="M32" s="516">
        <v>8</v>
      </c>
      <c r="N32" s="514">
        <v>19</v>
      </c>
      <c r="O32" s="517">
        <v>7</v>
      </c>
      <c r="P32" s="515">
        <f>$D$32-M32-N32-O32</f>
        <v>4</v>
      </c>
      <c r="Q32" s="516">
        <v>13</v>
      </c>
      <c r="R32" s="514">
        <v>18</v>
      </c>
      <c r="S32" s="514">
        <v>5</v>
      </c>
      <c r="T32" s="518">
        <f>$D$32-Q32-R32-S32</f>
        <v>2</v>
      </c>
      <c r="U32" s="516">
        <v>13</v>
      </c>
      <c r="V32" s="514">
        <v>13</v>
      </c>
      <c r="W32" s="514">
        <v>10</v>
      </c>
      <c r="X32" s="515">
        <f>$D$32-U32-V32-W32</f>
        <v>2</v>
      </c>
      <c r="Y32" s="516">
        <v>20</v>
      </c>
      <c r="Z32" s="517">
        <v>10</v>
      </c>
      <c r="AA32" s="514">
        <v>5</v>
      </c>
      <c r="AB32" s="515">
        <f>$D$32-Y32-Z32-AA32</f>
        <v>3</v>
      </c>
      <c r="AD32" s="9">
        <f t="shared" ref="AD32" si="116">SUM(E32:H32)</f>
        <v>38</v>
      </c>
      <c r="AE32" s="9">
        <f t="shared" ref="AE32" si="117">SUM(I32:L32)</f>
        <v>38</v>
      </c>
      <c r="AF32" s="9">
        <f t="shared" ref="AF32" si="118">SUM(M32:P32)</f>
        <v>38</v>
      </c>
      <c r="AG32" s="9">
        <f t="shared" ref="AG32" si="119">SUM(Q32:T32)</f>
        <v>38</v>
      </c>
      <c r="AH32" s="9">
        <f t="shared" ref="AH32" si="120">SUM(U32:X32)</f>
        <v>38</v>
      </c>
      <c r="AI32" s="9">
        <f t="shared" ref="AI32" si="121">SUM(Y32:AB32)</f>
        <v>38</v>
      </c>
      <c r="AJ32" s="498">
        <f t="shared" ref="AJ32" si="122">AD32-D32</f>
        <v>0</v>
      </c>
      <c r="AK32" s="498">
        <f t="shared" ref="AK32" si="123">AE32-D32</f>
        <v>0</v>
      </c>
      <c r="AL32" s="498">
        <f t="shared" ref="AL32" si="124">AF32-D32</f>
        <v>0</v>
      </c>
      <c r="AM32" s="498">
        <f t="shared" ref="AM32" si="125">AG32-D32</f>
        <v>0</v>
      </c>
      <c r="AN32" s="498">
        <f t="shared" ref="AN32" si="126">AH32-D32</f>
        <v>0</v>
      </c>
      <c r="AO32" s="498">
        <f t="shared" ref="AO32" si="127">AI32-D32</f>
        <v>0</v>
      </c>
      <c r="AQ32" s="9"/>
    </row>
    <row r="33" spans="2:43" s="341" customFormat="1" ht="21" customHeight="1" x14ac:dyDescent="0.2">
      <c r="B33" s="66"/>
      <c r="C33" s="524"/>
      <c r="D33" s="519"/>
      <c r="E33" s="501">
        <f t="shared" ref="E33:AB33" si="128">E32/$D32</f>
        <v>0.18421052631578946</v>
      </c>
      <c r="F33" s="502">
        <f t="shared" si="128"/>
        <v>0.52631578947368418</v>
      </c>
      <c r="G33" s="502">
        <f t="shared" si="128"/>
        <v>0.18421052631578946</v>
      </c>
      <c r="H33" s="503">
        <f t="shared" si="128"/>
        <v>0.10526315789473684</v>
      </c>
      <c r="I33" s="501">
        <f t="shared" si="128"/>
        <v>0.57894736842105265</v>
      </c>
      <c r="J33" s="502">
        <f t="shared" si="128"/>
        <v>0.23684210526315788</v>
      </c>
      <c r="K33" s="502">
        <f t="shared" si="128"/>
        <v>7.8947368421052627E-2</v>
      </c>
      <c r="L33" s="503">
        <f t="shared" si="128"/>
        <v>0.10526315789473684</v>
      </c>
      <c r="M33" s="501">
        <f t="shared" si="128"/>
        <v>0.21052631578947367</v>
      </c>
      <c r="N33" s="502">
        <f t="shared" si="128"/>
        <v>0.5</v>
      </c>
      <c r="O33" s="502">
        <f t="shared" si="128"/>
        <v>0.18421052631578946</v>
      </c>
      <c r="P33" s="503">
        <f t="shared" si="128"/>
        <v>0.10526315789473684</v>
      </c>
      <c r="Q33" s="501">
        <f t="shared" si="128"/>
        <v>0.34210526315789475</v>
      </c>
      <c r="R33" s="502">
        <f t="shared" si="128"/>
        <v>0.47368421052631576</v>
      </c>
      <c r="S33" s="502">
        <f t="shared" si="128"/>
        <v>0.13157894736842105</v>
      </c>
      <c r="T33" s="504">
        <f t="shared" si="128"/>
        <v>5.2631578947368418E-2</v>
      </c>
      <c r="U33" s="501">
        <f t="shared" si="128"/>
        <v>0.34210526315789475</v>
      </c>
      <c r="V33" s="502">
        <f t="shared" si="128"/>
        <v>0.34210526315789475</v>
      </c>
      <c r="W33" s="502">
        <f t="shared" si="128"/>
        <v>0.26315789473684209</v>
      </c>
      <c r="X33" s="503">
        <f t="shared" si="128"/>
        <v>5.2631578947368418E-2</v>
      </c>
      <c r="Y33" s="501">
        <f t="shared" si="128"/>
        <v>0.52631578947368418</v>
      </c>
      <c r="Z33" s="502">
        <f t="shared" si="128"/>
        <v>0.26315789473684209</v>
      </c>
      <c r="AA33" s="502">
        <f t="shared" si="128"/>
        <v>0.13157894736842105</v>
      </c>
      <c r="AB33" s="503">
        <f t="shared" si="128"/>
        <v>7.8947368421052627E-2</v>
      </c>
      <c r="AJ33" s="505"/>
      <c r="AK33" s="505"/>
      <c r="AL33" s="505"/>
      <c r="AM33" s="505"/>
      <c r="AN33" s="505"/>
      <c r="AO33" s="505"/>
      <c r="AQ33" s="51"/>
    </row>
    <row r="34" spans="2:43" s="341" customFormat="1" ht="21" customHeight="1" x14ac:dyDescent="0.2">
      <c r="B34" s="66"/>
      <c r="C34" s="75" t="s">
        <v>341</v>
      </c>
      <c r="D34" s="512">
        <f>'[1]表5-1'!D34</f>
        <v>33</v>
      </c>
      <c r="E34" s="513">
        <v>6</v>
      </c>
      <c r="F34" s="514">
        <v>19</v>
      </c>
      <c r="G34" s="514">
        <v>6</v>
      </c>
      <c r="H34" s="515">
        <f>$D$34-E34-F34-G34</f>
        <v>2</v>
      </c>
      <c r="I34" s="516">
        <v>17</v>
      </c>
      <c r="J34" s="514">
        <v>9</v>
      </c>
      <c r="K34" s="514">
        <v>4</v>
      </c>
      <c r="L34" s="515">
        <f>$D$34-I34-J34-K34</f>
        <v>3</v>
      </c>
      <c r="M34" s="516">
        <v>5</v>
      </c>
      <c r="N34" s="514">
        <v>22</v>
      </c>
      <c r="O34" s="517">
        <v>3</v>
      </c>
      <c r="P34" s="515">
        <f>$D$34-M34-N34-O34</f>
        <v>3</v>
      </c>
      <c r="Q34" s="516">
        <v>7</v>
      </c>
      <c r="R34" s="514">
        <v>17</v>
      </c>
      <c r="S34" s="514">
        <v>7</v>
      </c>
      <c r="T34" s="518">
        <f>$D$34-Q34-R34-S34</f>
        <v>2</v>
      </c>
      <c r="U34" s="516">
        <v>14</v>
      </c>
      <c r="V34" s="514">
        <v>9</v>
      </c>
      <c r="W34" s="514">
        <v>7</v>
      </c>
      <c r="X34" s="515">
        <f>$D$34-U34-V34-W34</f>
        <v>3</v>
      </c>
      <c r="Y34" s="516">
        <v>22</v>
      </c>
      <c r="Z34" s="517">
        <v>5</v>
      </c>
      <c r="AA34" s="514">
        <v>4</v>
      </c>
      <c r="AB34" s="515">
        <f>$D$34-Y34-Z34-AA34</f>
        <v>2</v>
      </c>
      <c r="AD34" s="9">
        <f t="shared" ref="AD34" si="129">SUM(E34:H34)</f>
        <v>33</v>
      </c>
      <c r="AE34" s="9">
        <f t="shared" ref="AE34" si="130">SUM(I34:L34)</f>
        <v>33</v>
      </c>
      <c r="AF34" s="9">
        <f t="shared" ref="AF34" si="131">SUM(M34:P34)</f>
        <v>33</v>
      </c>
      <c r="AG34" s="9">
        <f t="shared" ref="AG34" si="132">SUM(Q34:T34)</f>
        <v>33</v>
      </c>
      <c r="AH34" s="9">
        <f t="shared" ref="AH34" si="133">SUM(U34:X34)</f>
        <v>33</v>
      </c>
      <c r="AI34" s="9">
        <f t="shared" ref="AI34" si="134">SUM(Y34:AB34)</f>
        <v>33</v>
      </c>
      <c r="AJ34" s="498">
        <f t="shared" ref="AJ34" si="135">AD34-D34</f>
        <v>0</v>
      </c>
      <c r="AK34" s="498">
        <f t="shared" ref="AK34" si="136">AE34-D34</f>
        <v>0</v>
      </c>
      <c r="AL34" s="498">
        <f t="shared" ref="AL34" si="137">AF34-D34</f>
        <v>0</v>
      </c>
      <c r="AM34" s="498">
        <f t="shared" ref="AM34" si="138">AG34-D34</f>
        <v>0</v>
      </c>
      <c r="AN34" s="498">
        <f t="shared" ref="AN34" si="139">AH34-D34</f>
        <v>0</v>
      </c>
      <c r="AO34" s="498">
        <f t="shared" ref="AO34" si="140">AI34-D34</f>
        <v>0</v>
      </c>
      <c r="AQ34" s="9"/>
    </row>
    <row r="35" spans="2:43" s="341" customFormat="1" ht="21" customHeight="1" x14ac:dyDescent="0.2">
      <c r="B35" s="66"/>
      <c r="C35" s="524"/>
      <c r="D35" s="519"/>
      <c r="E35" s="501">
        <f t="shared" ref="E35:AB35" si="141">E34/$D34</f>
        <v>0.18181818181818182</v>
      </c>
      <c r="F35" s="502">
        <f t="shared" si="141"/>
        <v>0.5757575757575758</v>
      </c>
      <c r="G35" s="502">
        <f t="shared" si="141"/>
        <v>0.18181818181818182</v>
      </c>
      <c r="H35" s="503">
        <f t="shared" si="141"/>
        <v>6.0606060606060608E-2</v>
      </c>
      <c r="I35" s="501">
        <f t="shared" si="141"/>
        <v>0.51515151515151514</v>
      </c>
      <c r="J35" s="502">
        <f t="shared" si="141"/>
        <v>0.27272727272727271</v>
      </c>
      <c r="K35" s="502">
        <f t="shared" si="141"/>
        <v>0.12121212121212122</v>
      </c>
      <c r="L35" s="503">
        <f t="shared" si="141"/>
        <v>9.0909090909090912E-2</v>
      </c>
      <c r="M35" s="501">
        <f t="shared" si="141"/>
        <v>0.15151515151515152</v>
      </c>
      <c r="N35" s="502">
        <f t="shared" si="141"/>
        <v>0.66666666666666663</v>
      </c>
      <c r="O35" s="502">
        <f t="shared" si="141"/>
        <v>9.0909090909090912E-2</v>
      </c>
      <c r="P35" s="503">
        <f t="shared" si="141"/>
        <v>9.0909090909090912E-2</v>
      </c>
      <c r="Q35" s="501">
        <f t="shared" si="141"/>
        <v>0.21212121212121213</v>
      </c>
      <c r="R35" s="502">
        <f t="shared" si="141"/>
        <v>0.51515151515151514</v>
      </c>
      <c r="S35" s="502">
        <f t="shared" si="141"/>
        <v>0.21212121212121213</v>
      </c>
      <c r="T35" s="504">
        <f t="shared" si="141"/>
        <v>6.0606060606060608E-2</v>
      </c>
      <c r="U35" s="501">
        <f t="shared" si="141"/>
        <v>0.42424242424242425</v>
      </c>
      <c r="V35" s="502">
        <f t="shared" si="141"/>
        <v>0.27272727272727271</v>
      </c>
      <c r="W35" s="502">
        <f t="shared" si="141"/>
        <v>0.21212121212121213</v>
      </c>
      <c r="X35" s="503">
        <f t="shared" si="141"/>
        <v>9.0909090909090912E-2</v>
      </c>
      <c r="Y35" s="501">
        <f t="shared" si="141"/>
        <v>0.66666666666666663</v>
      </c>
      <c r="Z35" s="502">
        <f t="shared" si="141"/>
        <v>0.15151515151515152</v>
      </c>
      <c r="AA35" s="502">
        <f t="shared" si="141"/>
        <v>0.12121212121212122</v>
      </c>
      <c r="AB35" s="503">
        <f t="shared" si="141"/>
        <v>6.0606060606060608E-2</v>
      </c>
      <c r="AJ35" s="505"/>
      <c r="AK35" s="505"/>
      <c r="AL35" s="505"/>
      <c r="AM35" s="505"/>
      <c r="AN35" s="505"/>
      <c r="AO35" s="505"/>
      <c r="AQ35" s="9"/>
    </row>
    <row r="36" spans="2:43" s="341" customFormat="1" ht="21" customHeight="1" x14ac:dyDescent="0.2">
      <c r="B36" s="66"/>
      <c r="C36" s="75" t="s">
        <v>377</v>
      </c>
      <c r="D36" s="81">
        <f>'[1]表5-1'!D36</f>
        <v>30</v>
      </c>
      <c r="E36" s="513">
        <v>13</v>
      </c>
      <c r="F36" s="514">
        <v>13</v>
      </c>
      <c r="G36" s="514">
        <v>2</v>
      </c>
      <c r="H36" s="515">
        <f>$D$36-E36-F36-G36</f>
        <v>2</v>
      </c>
      <c r="I36" s="516">
        <v>17</v>
      </c>
      <c r="J36" s="514">
        <v>12</v>
      </c>
      <c r="K36" s="514">
        <v>0</v>
      </c>
      <c r="L36" s="515">
        <f>$D$36-I36-J36-K36</f>
        <v>1</v>
      </c>
      <c r="M36" s="516">
        <v>10</v>
      </c>
      <c r="N36" s="514">
        <v>15</v>
      </c>
      <c r="O36" s="517">
        <v>3</v>
      </c>
      <c r="P36" s="515">
        <f>$D$36-M36-N36-O36</f>
        <v>2</v>
      </c>
      <c r="Q36" s="516">
        <v>9</v>
      </c>
      <c r="R36" s="514">
        <v>15</v>
      </c>
      <c r="S36" s="514">
        <v>4</v>
      </c>
      <c r="T36" s="518">
        <f>$D$36-Q36-R36-S36</f>
        <v>2</v>
      </c>
      <c r="U36" s="516">
        <v>16</v>
      </c>
      <c r="V36" s="514">
        <v>12</v>
      </c>
      <c r="W36" s="514">
        <v>0</v>
      </c>
      <c r="X36" s="515">
        <f>$D$36-U36-V36-W36</f>
        <v>2</v>
      </c>
      <c r="Y36" s="516">
        <v>16</v>
      </c>
      <c r="Z36" s="517">
        <v>11</v>
      </c>
      <c r="AA36" s="514">
        <v>1</v>
      </c>
      <c r="AB36" s="515">
        <f>$D$36-Y36-Z36-AA36</f>
        <v>2</v>
      </c>
      <c r="AD36" s="9">
        <f t="shared" ref="AD36" si="142">SUM(E36:H36)</f>
        <v>30</v>
      </c>
      <c r="AE36" s="9">
        <f t="shared" ref="AE36" si="143">SUM(I36:L36)</f>
        <v>30</v>
      </c>
      <c r="AF36" s="9">
        <f t="shared" ref="AF36" si="144">SUM(M36:P36)</f>
        <v>30</v>
      </c>
      <c r="AG36" s="9">
        <f t="shared" ref="AG36" si="145">SUM(Q36:T36)</f>
        <v>30</v>
      </c>
      <c r="AH36" s="9">
        <f t="shared" ref="AH36" si="146">SUM(U36:X36)</f>
        <v>30</v>
      </c>
      <c r="AI36" s="9">
        <f t="shared" ref="AI36" si="147">SUM(Y36:AB36)</f>
        <v>30</v>
      </c>
      <c r="AJ36" s="498">
        <f t="shared" ref="AJ36" si="148">AD36-D36</f>
        <v>0</v>
      </c>
      <c r="AK36" s="498">
        <f t="shared" ref="AK36" si="149">AE36-D36</f>
        <v>0</v>
      </c>
      <c r="AL36" s="498">
        <f t="shared" ref="AL36" si="150">AF36-D36</f>
        <v>0</v>
      </c>
      <c r="AM36" s="498">
        <f t="shared" ref="AM36" si="151">AG36-D36</f>
        <v>0</v>
      </c>
      <c r="AN36" s="498">
        <f t="shared" ref="AN36" si="152">AH36-D36</f>
        <v>0</v>
      </c>
      <c r="AO36" s="498">
        <f t="shared" ref="AO36" si="153">AI36-D36</f>
        <v>0</v>
      </c>
      <c r="AQ36" s="9"/>
    </row>
    <row r="37" spans="2:43" s="341" customFormat="1" ht="21" customHeight="1" thickBot="1" x14ac:dyDescent="0.25">
      <c r="B37" s="66"/>
      <c r="C37" s="525"/>
      <c r="D37" s="512"/>
      <c r="E37" s="526">
        <f t="shared" ref="E37:AB37" si="154">E36/$D36</f>
        <v>0.43333333333333335</v>
      </c>
      <c r="F37" s="527">
        <f t="shared" si="154"/>
        <v>0.43333333333333335</v>
      </c>
      <c r="G37" s="527">
        <f t="shared" si="154"/>
        <v>6.6666666666666666E-2</v>
      </c>
      <c r="H37" s="528">
        <f t="shared" si="154"/>
        <v>6.6666666666666666E-2</v>
      </c>
      <c r="I37" s="526">
        <f t="shared" si="154"/>
        <v>0.56666666666666665</v>
      </c>
      <c r="J37" s="527">
        <f t="shared" si="154"/>
        <v>0.4</v>
      </c>
      <c r="K37" s="527">
        <f t="shared" si="154"/>
        <v>0</v>
      </c>
      <c r="L37" s="528">
        <f t="shared" si="154"/>
        <v>3.3333333333333333E-2</v>
      </c>
      <c r="M37" s="526">
        <f t="shared" si="154"/>
        <v>0.33333333333333331</v>
      </c>
      <c r="N37" s="527">
        <f t="shared" si="154"/>
        <v>0.5</v>
      </c>
      <c r="O37" s="527">
        <f t="shared" si="154"/>
        <v>0.1</v>
      </c>
      <c r="P37" s="528">
        <f t="shared" si="154"/>
        <v>6.6666666666666666E-2</v>
      </c>
      <c r="Q37" s="526">
        <f t="shared" si="154"/>
        <v>0.3</v>
      </c>
      <c r="R37" s="527">
        <f t="shared" si="154"/>
        <v>0.5</v>
      </c>
      <c r="S37" s="527">
        <f t="shared" si="154"/>
        <v>0.13333333333333333</v>
      </c>
      <c r="T37" s="529">
        <f t="shared" si="154"/>
        <v>6.6666666666666666E-2</v>
      </c>
      <c r="U37" s="526">
        <f t="shared" si="154"/>
        <v>0.53333333333333333</v>
      </c>
      <c r="V37" s="527">
        <f t="shared" si="154"/>
        <v>0.4</v>
      </c>
      <c r="W37" s="527">
        <f t="shared" si="154"/>
        <v>0</v>
      </c>
      <c r="X37" s="528">
        <f t="shared" si="154"/>
        <v>6.6666666666666666E-2</v>
      </c>
      <c r="Y37" s="526">
        <f t="shared" si="154"/>
        <v>0.53333333333333333</v>
      </c>
      <c r="Z37" s="527">
        <f t="shared" si="154"/>
        <v>0.36666666666666664</v>
      </c>
      <c r="AA37" s="527">
        <f t="shared" si="154"/>
        <v>3.3333333333333333E-2</v>
      </c>
      <c r="AB37" s="528">
        <f t="shared" si="154"/>
        <v>6.6666666666666666E-2</v>
      </c>
      <c r="AJ37" s="505"/>
      <c r="AK37" s="505"/>
      <c r="AL37" s="505"/>
      <c r="AM37" s="505"/>
      <c r="AN37" s="505"/>
      <c r="AO37" s="505"/>
      <c r="AQ37" s="9"/>
    </row>
    <row r="38" spans="2:43" s="341" customFormat="1" ht="21" customHeight="1" thickTop="1" x14ac:dyDescent="0.2">
      <c r="B38" s="66"/>
      <c r="C38" s="530" t="s">
        <v>378</v>
      </c>
      <c r="D38" s="531">
        <f>D28+D30+D32+D34</f>
        <v>291</v>
      </c>
      <c r="E38" s="532">
        <f>E28+E30+E32+E34</f>
        <v>53</v>
      </c>
      <c r="F38" s="531">
        <f>F28+F30+F32+F34</f>
        <v>162</v>
      </c>
      <c r="G38" s="531">
        <f>G28+G30+G32+G34</f>
        <v>51</v>
      </c>
      <c r="H38" s="533">
        <f>H28+H30+H32+H34</f>
        <v>25</v>
      </c>
      <c r="I38" s="532">
        <f t="shared" ref="I38:AA38" si="155">I28+I30+I32+I34</f>
        <v>133</v>
      </c>
      <c r="J38" s="531">
        <f t="shared" si="155"/>
        <v>108</v>
      </c>
      <c r="K38" s="531">
        <f t="shared" si="155"/>
        <v>27</v>
      </c>
      <c r="L38" s="533">
        <f>L28+L30+L32+L34</f>
        <v>23</v>
      </c>
      <c r="M38" s="532">
        <f t="shared" si="155"/>
        <v>43</v>
      </c>
      <c r="N38" s="531">
        <f t="shared" si="155"/>
        <v>177</v>
      </c>
      <c r="O38" s="531">
        <f t="shared" si="155"/>
        <v>45</v>
      </c>
      <c r="P38" s="533">
        <f>P28+P30+P32+P34</f>
        <v>26</v>
      </c>
      <c r="Q38" s="532">
        <f t="shared" si="155"/>
        <v>60</v>
      </c>
      <c r="R38" s="531">
        <f t="shared" si="155"/>
        <v>147</v>
      </c>
      <c r="S38" s="531">
        <f t="shared" si="155"/>
        <v>60</v>
      </c>
      <c r="T38" s="534">
        <f>T28+T30+T32+T34</f>
        <v>24</v>
      </c>
      <c r="U38" s="532">
        <f t="shared" si="155"/>
        <v>69</v>
      </c>
      <c r="V38" s="531">
        <f t="shared" si="155"/>
        <v>141</v>
      </c>
      <c r="W38" s="531">
        <f t="shared" si="155"/>
        <v>56</v>
      </c>
      <c r="X38" s="533">
        <f>X28+X30+X32+X34</f>
        <v>25</v>
      </c>
      <c r="Y38" s="532">
        <f t="shared" si="155"/>
        <v>113</v>
      </c>
      <c r="Z38" s="531">
        <f t="shared" si="155"/>
        <v>104</v>
      </c>
      <c r="AA38" s="531">
        <f t="shared" si="155"/>
        <v>52</v>
      </c>
      <c r="AB38" s="533">
        <f>AB28+AB30+AB32+AB34</f>
        <v>22</v>
      </c>
      <c r="AD38" s="9">
        <f t="shared" ref="AD38" si="156">SUM(E38:H38)</f>
        <v>291</v>
      </c>
      <c r="AE38" s="9">
        <f t="shared" ref="AE38" si="157">SUM(I38:L38)</f>
        <v>291</v>
      </c>
      <c r="AF38" s="9">
        <f t="shared" ref="AF38" si="158">SUM(M38:P38)</f>
        <v>291</v>
      </c>
      <c r="AG38" s="9">
        <f t="shared" ref="AG38" si="159">SUM(Q38:T38)</f>
        <v>291</v>
      </c>
      <c r="AH38" s="9">
        <f t="shared" ref="AH38" si="160">SUM(U38:X38)</f>
        <v>291</v>
      </c>
      <c r="AI38" s="9">
        <f t="shared" ref="AI38" si="161">SUM(Y38:AB38)</f>
        <v>291</v>
      </c>
      <c r="AJ38" s="498">
        <f t="shared" ref="AJ38" si="162">AD38-D38</f>
        <v>0</v>
      </c>
      <c r="AK38" s="498">
        <f t="shared" ref="AK38" si="163">AE38-D38</f>
        <v>0</v>
      </c>
      <c r="AL38" s="498">
        <f t="shared" ref="AL38" si="164">AF38-D38</f>
        <v>0</v>
      </c>
      <c r="AM38" s="498">
        <f t="shared" ref="AM38" si="165">AG38-D38</f>
        <v>0</v>
      </c>
      <c r="AN38" s="498">
        <f t="shared" ref="AN38" si="166">AH38-D38</f>
        <v>0</v>
      </c>
      <c r="AO38" s="498">
        <f t="shared" ref="AO38" si="167">AI38-D38</f>
        <v>0</v>
      </c>
      <c r="AQ38" s="9"/>
    </row>
    <row r="39" spans="2:43" s="341" customFormat="1" ht="21" customHeight="1" x14ac:dyDescent="0.2">
      <c r="B39" s="66"/>
      <c r="C39" s="95" t="s">
        <v>251</v>
      </c>
      <c r="D39" s="519"/>
      <c r="E39" s="535">
        <f>E38/$D38</f>
        <v>0.18213058419243985</v>
      </c>
      <c r="F39" s="536">
        <f t="shared" ref="F39:Z39" si="168">F38/$D38</f>
        <v>0.55670103092783507</v>
      </c>
      <c r="G39" s="536">
        <f t="shared" si="168"/>
        <v>0.17525773195876287</v>
      </c>
      <c r="H39" s="503">
        <f t="shared" si="168"/>
        <v>8.5910652920962199E-2</v>
      </c>
      <c r="I39" s="501">
        <f t="shared" si="168"/>
        <v>0.45704467353951889</v>
      </c>
      <c r="J39" s="502">
        <f t="shared" si="168"/>
        <v>0.37113402061855671</v>
      </c>
      <c r="K39" s="502">
        <f t="shared" si="168"/>
        <v>9.2783505154639179E-2</v>
      </c>
      <c r="L39" s="503">
        <f t="shared" si="168"/>
        <v>7.903780068728522E-2</v>
      </c>
      <c r="M39" s="501">
        <f t="shared" si="168"/>
        <v>0.14776632302405499</v>
      </c>
      <c r="N39" s="536">
        <f t="shared" si="168"/>
        <v>0.60824742268041232</v>
      </c>
      <c r="O39" s="536">
        <f t="shared" si="168"/>
        <v>0.15463917525773196</v>
      </c>
      <c r="P39" s="503">
        <f t="shared" si="168"/>
        <v>8.9347079037800689E-2</v>
      </c>
      <c r="Q39" s="501">
        <f t="shared" si="168"/>
        <v>0.20618556701030927</v>
      </c>
      <c r="R39" s="502">
        <f t="shared" si="168"/>
        <v>0.50515463917525771</v>
      </c>
      <c r="S39" s="502">
        <f t="shared" si="168"/>
        <v>0.20618556701030927</v>
      </c>
      <c r="T39" s="504">
        <f t="shared" si="168"/>
        <v>8.247422680412371E-2</v>
      </c>
      <c r="U39" s="501">
        <f t="shared" si="168"/>
        <v>0.23711340206185566</v>
      </c>
      <c r="V39" s="502">
        <f t="shared" si="168"/>
        <v>0.4845360824742268</v>
      </c>
      <c r="W39" s="502">
        <f t="shared" si="168"/>
        <v>0.19243986254295534</v>
      </c>
      <c r="X39" s="503">
        <f t="shared" si="168"/>
        <v>8.5910652920962199E-2</v>
      </c>
      <c r="Y39" s="501">
        <f t="shared" si="168"/>
        <v>0.38831615120274915</v>
      </c>
      <c r="Z39" s="502">
        <f t="shared" si="168"/>
        <v>0.35738831615120276</v>
      </c>
      <c r="AA39" s="502">
        <f>AA38/$D38</f>
        <v>0.17869415807560138</v>
      </c>
      <c r="AB39" s="503">
        <f t="shared" ref="AB39" si="169">AB38/$D38</f>
        <v>7.560137457044673E-2</v>
      </c>
      <c r="AJ39" s="505"/>
      <c r="AK39" s="505"/>
      <c r="AL39" s="505"/>
      <c r="AM39" s="505"/>
      <c r="AN39" s="505"/>
      <c r="AO39" s="505"/>
      <c r="AQ39" s="9"/>
    </row>
    <row r="40" spans="2:43" s="341" customFormat="1" ht="21" customHeight="1" x14ac:dyDescent="0.2">
      <c r="B40" s="66"/>
      <c r="C40" s="91" t="s">
        <v>378</v>
      </c>
      <c r="D40" s="537">
        <f>D30+D32+D34+D36</f>
        <v>150</v>
      </c>
      <c r="E40" s="538">
        <f>E30+E32+E34+E36</f>
        <v>40</v>
      </c>
      <c r="F40" s="537">
        <f>F30+F32+F34+F36</f>
        <v>72</v>
      </c>
      <c r="G40" s="537">
        <f>G30+G32+G34+G36</f>
        <v>25</v>
      </c>
      <c r="H40" s="539">
        <f t="shared" ref="H40:AB40" si="170">H30+H32+H34+H36</f>
        <v>13</v>
      </c>
      <c r="I40" s="538">
        <f t="shared" si="170"/>
        <v>81</v>
      </c>
      <c r="J40" s="537">
        <f t="shared" si="170"/>
        <v>45</v>
      </c>
      <c r="K40" s="537">
        <f t="shared" si="170"/>
        <v>11</v>
      </c>
      <c r="L40" s="539">
        <f t="shared" si="170"/>
        <v>13</v>
      </c>
      <c r="M40" s="538">
        <f t="shared" si="170"/>
        <v>36</v>
      </c>
      <c r="N40" s="537">
        <f t="shared" si="170"/>
        <v>79</v>
      </c>
      <c r="O40" s="537">
        <f t="shared" si="170"/>
        <v>21</v>
      </c>
      <c r="P40" s="539">
        <f t="shared" si="170"/>
        <v>14</v>
      </c>
      <c r="Q40" s="538">
        <f t="shared" si="170"/>
        <v>44</v>
      </c>
      <c r="R40" s="537">
        <f t="shared" si="170"/>
        <v>68</v>
      </c>
      <c r="S40" s="537">
        <f t="shared" si="170"/>
        <v>26</v>
      </c>
      <c r="T40" s="540">
        <f t="shared" si="170"/>
        <v>12</v>
      </c>
      <c r="U40" s="538">
        <f t="shared" si="170"/>
        <v>58</v>
      </c>
      <c r="V40" s="537">
        <f t="shared" si="170"/>
        <v>54</v>
      </c>
      <c r="W40" s="537">
        <f t="shared" si="170"/>
        <v>26</v>
      </c>
      <c r="X40" s="539">
        <f t="shared" si="170"/>
        <v>12</v>
      </c>
      <c r="Y40" s="538">
        <f t="shared" si="170"/>
        <v>76</v>
      </c>
      <c r="Z40" s="537">
        <f t="shared" si="170"/>
        <v>43</v>
      </c>
      <c r="AA40" s="537">
        <f t="shared" si="170"/>
        <v>19</v>
      </c>
      <c r="AB40" s="539">
        <f t="shared" si="170"/>
        <v>12</v>
      </c>
      <c r="AD40" s="9">
        <f t="shared" ref="AD40" si="171">SUM(E40:H40)</f>
        <v>150</v>
      </c>
      <c r="AE40" s="9">
        <f t="shared" ref="AE40" si="172">SUM(I40:L40)</f>
        <v>150</v>
      </c>
      <c r="AF40" s="9">
        <f t="shared" ref="AF40" si="173">SUM(M40:P40)</f>
        <v>150</v>
      </c>
      <c r="AG40" s="9">
        <f t="shared" ref="AG40" si="174">SUM(Q40:T40)</f>
        <v>150</v>
      </c>
      <c r="AH40" s="9">
        <f t="shared" ref="AH40" si="175">SUM(U40:X40)</f>
        <v>150</v>
      </c>
      <c r="AI40" s="9">
        <f t="shared" ref="AI40" si="176">SUM(Y40:AB40)</f>
        <v>150</v>
      </c>
      <c r="AJ40" s="498">
        <f t="shared" ref="AJ40" si="177">AD40-D40</f>
        <v>0</v>
      </c>
      <c r="AK40" s="498">
        <f t="shared" ref="AK40" si="178">AE40-D40</f>
        <v>0</v>
      </c>
      <c r="AL40" s="498">
        <f t="shared" ref="AL40" si="179">AF40-D40</f>
        <v>0</v>
      </c>
      <c r="AM40" s="498">
        <f t="shared" ref="AM40" si="180">AG40-D40</f>
        <v>0</v>
      </c>
      <c r="AN40" s="498">
        <f t="shared" ref="AN40" si="181">AH40-D40</f>
        <v>0</v>
      </c>
      <c r="AO40" s="498">
        <f t="shared" ref="AO40" si="182">AI40-D40</f>
        <v>0</v>
      </c>
      <c r="AQ40" s="9"/>
    </row>
    <row r="41" spans="2:43" s="341" customFormat="1" ht="21" customHeight="1" thickBot="1" x14ac:dyDescent="0.25">
      <c r="B41" s="100"/>
      <c r="C41" s="95" t="s">
        <v>379</v>
      </c>
      <c r="D41" s="519"/>
      <c r="E41" s="541">
        <f>E40/$D40</f>
        <v>0.26666666666666666</v>
      </c>
      <c r="F41" s="542">
        <f t="shared" ref="F41:Z41" si="183">F40/$D40</f>
        <v>0.48</v>
      </c>
      <c r="G41" s="542">
        <f t="shared" si="183"/>
        <v>0.16666666666666666</v>
      </c>
      <c r="H41" s="543">
        <f t="shared" si="183"/>
        <v>8.666666666666667E-2</v>
      </c>
      <c r="I41" s="541">
        <f t="shared" si="183"/>
        <v>0.54</v>
      </c>
      <c r="J41" s="542">
        <f t="shared" si="183"/>
        <v>0.3</v>
      </c>
      <c r="K41" s="542">
        <f t="shared" si="183"/>
        <v>7.3333333333333334E-2</v>
      </c>
      <c r="L41" s="543">
        <f t="shared" si="183"/>
        <v>8.666666666666667E-2</v>
      </c>
      <c r="M41" s="541">
        <f t="shared" si="183"/>
        <v>0.24</v>
      </c>
      <c r="N41" s="542">
        <f t="shared" si="183"/>
        <v>0.52666666666666662</v>
      </c>
      <c r="O41" s="542">
        <f t="shared" si="183"/>
        <v>0.14000000000000001</v>
      </c>
      <c r="P41" s="543">
        <f t="shared" si="183"/>
        <v>9.3333333333333338E-2</v>
      </c>
      <c r="Q41" s="541">
        <f t="shared" si="183"/>
        <v>0.29333333333333333</v>
      </c>
      <c r="R41" s="542">
        <f t="shared" si="183"/>
        <v>0.45333333333333331</v>
      </c>
      <c r="S41" s="542">
        <f t="shared" si="183"/>
        <v>0.17333333333333334</v>
      </c>
      <c r="T41" s="544">
        <f t="shared" si="183"/>
        <v>0.08</v>
      </c>
      <c r="U41" s="541">
        <f t="shared" si="183"/>
        <v>0.38666666666666666</v>
      </c>
      <c r="V41" s="542">
        <f t="shared" si="183"/>
        <v>0.36</v>
      </c>
      <c r="W41" s="542">
        <f t="shared" si="183"/>
        <v>0.17333333333333334</v>
      </c>
      <c r="X41" s="543">
        <f t="shared" si="183"/>
        <v>0.08</v>
      </c>
      <c r="Y41" s="541">
        <f t="shared" si="183"/>
        <v>0.50666666666666671</v>
      </c>
      <c r="Z41" s="542">
        <f t="shared" si="183"/>
        <v>0.28666666666666668</v>
      </c>
      <c r="AA41" s="542">
        <f>AA40/$D40</f>
        <v>0.12666666666666668</v>
      </c>
      <c r="AB41" s="543">
        <f t="shared" ref="AB41" si="184">AB40/$D40</f>
        <v>0.08</v>
      </c>
      <c r="AJ41" s="505"/>
      <c r="AK41" s="505"/>
      <c r="AL41" s="505"/>
      <c r="AM41" s="505"/>
      <c r="AN41" s="505"/>
      <c r="AO41" s="505"/>
      <c r="AQ41" s="9"/>
    </row>
    <row r="43" spans="2:43" s="51" customFormat="1" x14ac:dyDescent="0.2">
      <c r="B43" s="9" t="s">
        <v>284</v>
      </c>
      <c r="D43" s="9">
        <f>D26+D28+D32+D34+D36+D30</f>
        <v>427</v>
      </c>
      <c r="E43" s="9">
        <f t="shared" ref="E43:AB43" si="185">E26+E28+E32+E34+E36+E30</f>
        <v>79</v>
      </c>
      <c r="F43" s="9">
        <f t="shared" si="185"/>
        <v>228</v>
      </c>
      <c r="G43" s="9">
        <f t="shared" si="185"/>
        <v>68</v>
      </c>
      <c r="H43" s="9">
        <f t="shared" si="185"/>
        <v>52</v>
      </c>
      <c r="I43" s="9">
        <f t="shared" si="185"/>
        <v>177</v>
      </c>
      <c r="J43" s="9">
        <f t="shared" si="185"/>
        <v>164</v>
      </c>
      <c r="K43" s="9">
        <f t="shared" si="185"/>
        <v>39</v>
      </c>
      <c r="L43" s="9">
        <f t="shared" si="185"/>
        <v>47</v>
      </c>
      <c r="M43" s="9">
        <f t="shared" si="185"/>
        <v>64</v>
      </c>
      <c r="N43" s="9">
        <f t="shared" si="185"/>
        <v>247</v>
      </c>
      <c r="O43" s="9">
        <f t="shared" si="185"/>
        <v>61</v>
      </c>
      <c r="P43" s="9">
        <f t="shared" si="185"/>
        <v>55</v>
      </c>
      <c r="Q43" s="9">
        <f t="shared" si="185"/>
        <v>80</v>
      </c>
      <c r="R43" s="9">
        <f t="shared" si="185"/>
        <v>215</v>
      </c>
      <c r="S43" s="9">
        <f t="shared" si="185"/>
        <v>81</v>
      </c>
      <c r="T43" s="9">
        <f t="shared" si="185"/>
        <v>51</v>
      </c>
      <c r="U43" s="9">
        <f t="shared" si="185"/>
        <v>103</v>
      </c>
      <c r="V43" s="9">
        <f t="shared" si="185"/>
        <v>198</v>
      </c>
      <c r="W43" s="9">
        <f t="shared" si="185"/>
        <v>73</v>
      </c>
      <c r="X43" s="9">
        <f t="shared" si="185"/>
        <v>53</v>
      </c>
      <c r="Y43" s="9">
        <f t="shared" si="185"/>
        <v>150</v>
      </c>
      <c r="Z43" s="9">
        <f t="shared" si="185"/>
        <v>158</v>
      </c>
      <c r="AA43" s="9">
        <f t="shared" si="185"/>
        <v>69</v>
      </c>
      <c r="AB43" s="9">
        <f t="shared" si="185"/>
        <v>50</v>
      </c>
      <c r="AQ43" s="9"/>
    </row>
    <row r="44" spans="2:43" s="51" customFormat="1" x14ac:dyDescent="0.2">
      <c r="B44" t="s">
        <v>285</v>
      </c>
      <c r="E44" s="51">
        <f t="shared" ref="E44:AB44" si="186">E43/$D43</f>
        <v>0.18501170960187355</v>
      </c>
      <c r="F44" s="51">
        <f t="shared" si="186"/>
        <v>0.53395784543325531</v>
      </c>
      <c r="G44" s="51">
        <f t="shared" si="186"/>
        <v>0.15925058548009369</v>
      </c>
      <c r="H44" s="51">
        <f t="shared" si="186"/>
        <v>0.12177985948477751</v>
      </c>
      <c r="I44" s="51">
        <f t="shared" si="186"/>
        <v>0.41451990632318503</v>
      </c>
      <c r="J44" s="51">
        <f t="shared" si="186"/>
        <v>0.38407494145199061</v>
      </c>
      <c r="K44" s="51">
        <f t="shared" si="186"/>
        <v>9.1334894613583142E-2</v>
      </c>
      <c r="L44" s="51">
        <f t="shared" si="186"/>
        <v>0.11007025761124122</v>
      </c>
      <c r="M44" s="51">
        <f t="shared" si="186"/>
        <v>0.14988290398126464</v>
      </c>
      <c r="N44" s="51">
        <f t="shared" si="186"/>
        <v>0.57845433255269318</v>
      </c>
      <c r="O44" s="51">
        <f t="shared" si="186"/>
        <v>0.14285714285714285</v>
      </c>
      <c r="P44" s="51">
        <f t="shared" si="186"/>
        <v>0.1288056206088993</v>
      </c>
      <c r="Q44" s="51">
        <f t="shared" si="186"/>
        <v>0.18735362997658081</v>
      </c>
      <c r="R44" s="51">
        <f t="shared" si="186"/>
        <v>0.50351288056206089</v>
      </c>
      <c r="S44" s="51">
        <f t="shared" si="186"/>
        <v>0.18969555035128804</v>
      </c>
      <c r="T44" s="51">
        <f t="shared" si="186"/>
        <v>0.11943793911007025</v>
      </c>
      <c r="U44" s="51">
        <f t="shared" si="186"/>
        <v>0.24121779859484777</v>
      </c>
      <c r="V44" s="51">
        <f t="shared" si="186"/>
        <v>0.46370023419203749</v>
      </c>
      <c r="W44" s="51">
        <f t="shared" si="186"/>
        <v>0.17096018735362997</v>
      </c>
      <c r="X44" s="51">
        <f t="shared" si="186"/>
        <v>0.12412177985948478</v>
      </c>
      <c r="Y44" s="51">
        <f t="shared" si="186"/>
        <v>0.35128805620608899</v>
      </c>
      <c r="Z44" s="51">
        <f t="shared" si="186"/>
        <v>0.37002341920374709</v>
      </c>
      <c r="AA44" s="51">
        <f t="shared" si="186"/>
        <v>0.16159250585480095</v>
      </c>
      <c r="AB44" s="51">
        <f t="shared" si="186"/>
        <v>0.117096018735363</v>
      </c>
      <c r="AQ44" s="9"/>
    </row>
    <row r="45" spans="2:43" x14ac:dyDescent="0.2">
      <c r="B45"/>
    </row>
    <row r="46" spans="2:43" x14ac:dyDescent="0.2">
      <c r="B46" t="s">
        <v>286</v>
      </c>
      <c r="D46" s="9">
        <f>D38+D36+D26</f>
        <v>427</v>
      </c>
      <c r="E46" s="9">
        <f t="shared" ref="E46:AB46" si="187">E38+E36+E26</f>
        <v>79</v>
      </c>
      <c r="F46" s="9">
        <f t="shared" si="187"/>
        <v>228</v>
      </c>
      <c r="G46" s="9">
        <f t="shared" si="187"/>
        <v>68</v>
      </c>
      <c r="H46" s="9">
        <f t="shared" si="187"/>
        <v>52</v>
      </c>
      <c r="I46" s="9">
        <f t="shared" si="187"/>
        <v>177</v>
      </c>
      <c r="J46" s="9">
        <f t="shared" si="187"/>
        <v>164</v>
      </c>
      <c r="K46" s="9">
        <f t="shared" si="187"/>
        <v>39</v>
      </c>
      <c r="L46" s="9">
        <f t="shared" si="187"/>
        <v>47</v>
      </c>
      <c r="M46" s="9">
        <f t="shared" si="187"/>
        <v>64</v>
      </c>
      <c r="N46" s="9">
        <f t="shared" si="187"/>
        <v>247</v>
      </c>
      <c r="O46" s="9">
        <f t="shared" si="187"/>
        <v>61</v>
      </c>
      <c r="P46" s="9">
        <f t="shared" si="187"/>
        <v>55</v>
      </c>
      <c r="Q46" s="9">
        <f t="shared" si="187"/>
        <v>80</v>
      </c>
      <c r="R46" s="9">
        <f t="shared" si="187"/>
        <v>215</v>
      </c>
      <c r="S46" s="9">
        <f t="shared" si="187"/>
        <v>81</v>
      </c>
      <c r="T46" s="9">
        <f t="shared" si="187"/>
        <v>51</v>
      </c>
      <c r="U46" s="9">
        <f t="shared" si="187"/>
        <v>103</v>
      </c>
      <c r="V46" s="9">
        <f t="shared" si="187"/>
        <v>198</v>
      </c>
      <c r="W46" s="9">
        <f t="shared" si="187"/>
        <v>73</v>
      </c>
      <c r="X46" s="9">
        <f t="shared" si="187"/>
        <v>53</v>
      </c>
      <c r="Y46" s="9">
        <f t="shared" si="187"/>
        <v>150</v>
      </c>
      <c r="Z46" s="9">
        <f t="shared" si="187"/>
        <v>158</v>
      </c>
      <c r="AA46" s="9">
        <f t="shared" si="187"/>
        <v>69</v>
      </c>
      <c r="AB46" s="9">
        <f t="shared" si="187"/>
        <v>50</v>
      </c>
    </row>
    <row r="47" spans="2:43" ht="14.25" customHeight="1" x14ac:dyDescent="0.2">
      <c r="B47"/>
      <c r="D47" s="9">
        <f>D40+D26+D28</f>
        <v>427</v>
      </c>
      <c r="E47" s="9">
        <f t="shared" ref="E47:AB47" si="188">E40+E26+E28</f>
        <v>79</v>
      </c>
      <c r="F47" s="9">
        <f t="shared" si="188"/>
        <v>228</v>
      </c>
      <c r="G47" s="9">
        <f t="shared" si="188"/>
        <v>68</v>
      </c>
      <c r="H47" s="9">
        <f t="shared" si="188"/>
        <v>52</v>
      </c>
      <c r="I47" s="9">
        <f t="shared" si="188"/>
        <v>177</v>
      </c>
      <c r="J47" s="9">
        <f t="shared" si="188"/>
        <v>164</v>
      </c>
      <c r="K47" s="9">
        <f t="shared" si="188"/>
        <v>39</v>
      </c>
      <c r="L47" s="9">
        <f t="shared" si="188"/>
        <v>47</v>
      </c>
      <c r="M47" s="9">
        <f t="shared" si="188"/>
        <v>64</v>
      </c>
      <c r="N47" s="9">
        <f t="shared" si="188"/>
        <v>247</v>
      </c>
      <c r="O47" s="9">
        <f t="shared" si="188"/>
        <v>61</v>
      </c>
      <c r="P47" s="9">
        <f t="shared" si="188"/>
        <v>55</v>
      </c>
      <c r="Q47" s="9">
        <f t="shared" si="188"/>
        <v>80</v>
      </c>
      <c r="R47" s="9">
        <f t="shared" si="188"/>
        <v>215</v>
      </c>
      <c r="S47" s="9">
        <f t="shared" si="188"/>
        <v>81</v>
      </c>
      <c r="T47" s="9">
        <f t="shared" si="188"/>
        <v>51</v>
      </c>
      <c r="U47" s="9">
        <f t="shared" si="188"/>
        <v>103</v>
      </c>
      <c r="V47" s="9">
        <f t="shared" si="188"/>
        <v>198</v>
      </c>
      <c r="W47" s="9">
        <f t="shared" si="188"/>
        <v>73</v>
      </c>
      <c r="X47" s="9">
        <f t="shared" si="188"/>
        <v>53</v>
      </c>
      <c r="Y47" s="9">
        <f t="shared" si="188"/>
        <v>150</v>
      </c>
      <c r="Z47" s="9">
        <f t="shared" si="188"/>
        <v>158</v>
      </c>
      <c r="AA47" s="9">
        <f t="shared" si="188"/>
        <v>69</v>
      </c>
      <c r="AB47" s="9">
        <f t="shared" si="188"/>
        <v>50</v>
      </c>
    </row>
    <row r="48" spans="2:43" x14ac:dyDescent="0.2">
      <c r="B48"/>
    </row>
    <row r="49" spans="2:28" s="319" customFormat="1" ht="13.5" customHeight="1" x14ac:dyDescent="0.15">
      <c r="B49" s="321" t="s">
        <v>220</v>
      </c>
      <c r="D49" s="322">
        <f>D12-D43</f>
        <v>0</v>
      </c>
      <c r="E49" s="322">
        <f>E12-E43</f>
        <v>0</v>
      </c>
      <c r="F49" s="322">
        <f>F12-F43</f>
        <v>0</v>
      </c>
      <c r="G49" s="322">
        <f t="shared" ref="E49:AD50" si="189">G12-G43</f>
        <v>0</v>
      </c>
      <c r="H49" s="322">
        <f>H12-H43</f>
        <v>0</v>
      </c>
      <c r="I49" s="322">
        <f t="shared" si="189"/>
        <v>0</v>
      </c>
      <c r="J49" s="322">
        <f t="shared" si="189"/>
        <v>0</v>
      </c>
      <c r="K49" s="322">
        <f t="shared" si="189"/>
        <v>0</v>
      </c>
      <c r="L49" s="322">
        <f t="shared" si="189"/>
        <v>0</v>
      </c>
      <c r="M49" s="322">
        <f t="shared" si="189"/>
        <v>0</v>
      </c>
      <c r="N49" s="322">
        <f t="shared" si="189"/>
        <v>0</v>
      </c>
      <c r="O49" s="322">
        <f t="shared" si="189"/>
        <v>0</v>
      </c>
      <c r="P49" s="322">
        <f t="shared" si="189"/>
        <v>0</v>
      </c>
      <c r="Q49" s="322">
        <f t="shared" si="189"/>
        <v>0</v>
      </c>
      <c r="R49" s="322">
        <f t="shared" si="189"/>
        <v>0</v>
      </c>
      <c r="S49" s="322">
        <f t="shared" si="189"/>
        <v>0</v>
      </c>
      <c r="T49" s="322">
        <f t="shared" si="189"/>
        <v>0</v>
      </c>
      <c r="U49" s="322">
        <f t="shared" si="189"/>
        <v>0</v>
      </c>
      <c r="V49" s="322">
        <f t="shared" si="189"/>
        <v>0</v>
      </c>
      <c r="W49" s="322">
        <f t="shared" si="189"/>
        <v>0</v>
      </c>
      <c r="X49" s="322">
        <f t="shared" si="189"/>
        <v>0</v>
      </c>
      <c r="Y49" s="322">
        <f t="shared" si="189"/>
        <v>0</v>
      </c>
      <c r="Z49" s="322">
        <f t="shared" si="189"/>
        <v>0</v>
      </c>
      <c r="AA49" s="322">
        <f t="shared" si="189"/>
        <v>0</v>
      </c>
      <c r="AB49" s="322">
        <f t="shared" si="189"/>
        <v>0</v>
      </c>
    </row>
    <row r="50" spans="2:28" s="319" customFormat="1" ht="10.8" x14ac:dyDescent="0.15">
      <c r="D50" s="322"/>
      <c r="E50" s="322">
        <f t="shared" si="189"/>
        <v>0</v>
      </c>
      <c r="F50" s="322">
        <f t="shared" si="189"/>
        <v>0</v>
      </c>
      <c r="G50" s="322">
        <f t="shared" si="189"/>
        <v>0</v>
      </c>
      <c r="H50" s="322">
        <f t="shared" si="189"/>
        <v>0</v>
      </c>
      <c r="I50" s="322">
        <f t="shared" si="189"/>
        <v>0</v>
      </c>
      <c r="J50" s="322">
        <f t="shared" si="189"/>
        <v>0</v>
      </c>
      <c r="K50" s="322">
        <f t="shared" si="189"/>
        <v>0</v>
      </c>
      <c r="L50" s="322">
        <f t="shared" si="189"/>
        <v>0</v>
      </c>
      <c r="M50" s="322">
        <f t="shared" si="189"/>
        <v>0</v>
      </c>
      <c r="N50" s="322">
        <f t="shared" si="189"/>
        <v>0</v>
      </c>
      <c r="O50" s="322">
        <f t="shared" si="189"/>
        <v>0</v>
      </c>
      <c r="P50" s="322">
        <f t="shared" si="189"/>
        <v>0</v>
      </c>
      <c r="Q50" s="322">
        <f t="shared" si="189"/>
        <v>0</v>
      </c>
      <c r="R50" s="322">
        <f t="shared" si="189"/>
        <v>0</v>
      </c>
      <c r="S50" s="322">
        <f t="shared" si="189"/>
        <v>0</v>
      </c>
      <c r="T50" s="322">
        <f t="shared" si="189"/>
        <v>0</v>
      </c>
      <c r="U50" s="322">
        <f t="shared" si="189"/>
        <v>0</v>
      </c>
      <c r="V50" s="322">
        <f t="shared" si="189"/>
        <v>0</v>
      </c>
      <c r="W50" s="322">
        <f t="shared" si="189"/>
        <v>0</v>
      </c>
      <c r="X50" s="322">
        <f t="shared" si="189"/>
        <v>0</v>
      </c>
      <c r="Y50" s="322">
        <f t="shared" si="189"/>
        <v>0</v>
      </c>
      <c r="Z50" s="322">
        <f t="shared" si="189"/>
        <v>0</v>
      </c>
      <c r="AA50" s="322">
        <f t="shared" si="189"/>
        <v>0</v>
      </c>
      <c r="AB50" s="322">
        <f t="shared" si="189"/>
        <v>0</v>
      </c>
    </row>
    <row r="51" spans="2:28" s="319" customFormat="1" ht="10.8" x14ac:dyDescent="0.15">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row>
    <row r="52" spans="2:28" s="319" customFormat="1" ht="10.8" x14ac:dyDescent="0.15">
      <c r="D52" s="322">
        <f>D46-D43</f>
        <v>0</v>
      </c>
      <c r="E52" s="322">
        <f t="shared" ref="E52:AB52" si="190">E46-E43</f>
        <v>0</v>
      </c>
      <c r="F52" s="322">
        <f t="shared" si="190"/>
        <v>0</v>
      </c>
      <c r="G52" s="322">
        <f t="shared" si="190"/>
        <v>0</v>
      </c>
      <c r="H52" s="322">
        <f t="shared" si="190"/>
        <v>0</v>
      </c>
      <c r="I52" s="322">
        <f t="shared" si="190"/>
        <v>0</v>
      </c>
      <c r="J52" s="322">
        <f t="shared" si="190"/>
        <v>0</v>
      </c>
      <c r="K52" s="322">
        <f t="shared" si="190"/>
        <v>0</v>
      </c>
      <c r="L52" s="322">
        <f t="shared" si="190"/>
        <v>0</v>
      </c>
      <c r="M52" s="322">
        <f t="shared" si="190"/>
        <v>0</v>
      </c>
      <c r="N52" s="322">
        <f t="shared" si="190"/>
        <v>0</v>
      </c>
      <c r="O52" s="322">
        <f t="shared" si="190"/>
        <v>0</v>
      </c>
      <c r="P52" s="322">
        <f t="shared" si="190"/>
        <v>0</v>
      </c>
      <c r="Q52" s="322">
        <f t="shared" si="190"/>
        <v>0</v>
      </c>
      <c r="R52" s="322">
        <f t="shared" si="190"/>
        <v>0</v>
      </c>
      <c r="S52" s="322">
        <f t="shared" si="190"/>
        <v>0</v>
      </c>
      <c r="T52" s="322">
        <f t="shared" si="190"/>
        <v>0</v>
      </c>
      <c r="U52" s="322">
        <f t="shared" si="190"/>
        <v>0</v>
      </c>
      <c r="V52" s="322">
        <f t="shared" si="190"/>
        <v>0</v>
      </c>
      <c r="W52" s="322">
        <f t="shared" si="190"/>
        <v>0</v>
      </c>
      <c r="X52" s="322">
        <f t="shared" si="190"/>
        <v>0</v>
      </c>
      <c r="Y52" s="322">
        <f t="shared" si="190"/>
        <v>0</v>
      </c>
      <c r="Z52" s="322">
        <f t="shared" si="190"/>
        <v>0</v>
      </c>
      <c r="AA52" s="322">
        <f t="shared" si="190"/>
        <v>0</v>
      </c>
      <c r="AB52" s="322">
        <f t="shared" si="190"/>
        <v>0</v>
      </c>
    </row>
    <row r="53" spans="2:28" s="319" customFormat="1" ht="13.5" customHeight="1" x14ac:dyDescent="0.15">
      <c r="D53" s="322">
        <f>D47-D43</f>
        <v>0</v>
      </c>
      <c r="E53" s="322">
        <f t="shared" ref="E53:AB53" si="191">E47-E43</f>
        <v>0</v>
      </c>
      <c r="F53" s="322">
        <f t="shared" si="191"/>
        <v>0</v>
      </c>
      <c r="G53" s="322">
        <f t="shared" si="191"/>
        <v>0</v>
      </c>
      <c r="H53" s="322">
        <f t="shared" si="191"/>
        <v>0</v>
      </c>
      <c r="I53" s="322">
        <f t="shared" si="191"/>
        <v>0</v>
      </c>
      <c r="J53" s="322">
        <f t="shared" si="191"/>
        <v>0</v>
      </c>
      <c r="K53" s="322">
        <f t="shared" si="191"/>
        <v>0</v>
      </c>
      <c r="L53" s="322">
        <f t="shared" si="191"/>
        <v>0</v>
      </c>
      <c r="M53" s="322">
        <f t="shared" si="191"/>
        <v>0</v>
      </c>
      <c r="N53" s="322">
        <f t="shared" si="191"/>
        <v>0</v>
      </c>
      <c r="O53" s="322">
        <f t="shared" si="191"/>
        <v>0</v>
      </c>
      <c r="P53" s="322">
        <f t="shared" si="191"/>
        <v>0</v>
      </c>
      <c r="Q53" s="322">
        <f t="shared" si="191"/>
        <v>0</v>
      </c>
      <c r="R53" s="322">
        <f t="shared" si="191"/>
        <v>0</v>
      </c>
      <c r="S53" s="322">
        <f t="shared" si="191"/>
        <v>0</v>
      </c>
      <c r="T53" s="322">
        <f t="shared" si="191"/>
        <v>0</v>
      </c>
      <c r="U53" s="322">
        <f t="shared" si="191"/>
        <v>0</v>
      </c>
      <c r="V53" s="322">
        <f t="shared" si="191"/>
        <v>0</v>
      </c>
      <c r="W53" s="322">
        <f t="shared" si="191"/>
        <v>0</v>
      </c>
      <c r="X53" s="322">
        <f t="shared" si="191"/>
        <v>0</v>
      </c>
      <c r="Y53" s="322">
        <f t="shared" si="191"/>
        <v>0</v>
      </c>
      <c r="Z53" s="322">
        <f t="shared" si="191"/>
        <v>0</v>
      </c>
      <c r="AA53" s="322">
        <f t="shared" si="191"/>
        <v>0</v>
      </c>
      <c r="AB53" s="322">
        <f t="shared" si="191"/>
        <v>0</v>
      </c>
    </row>
    <row r="54" spans="2:28" s="319" customFormat="1" ht="10.8" x14ac:dyDescent="0.15"/>
  </sheetData>
  <mergeCells count="34">
    <mergeCell ref="B26:B41"/>
    <mergeCell ref="C26:C27"/>
    <mergeCell ref="C28:C29"/>
    <mergeCell ref="C30:C31"/>
    <mergeCell ref="C32:C33"/>
    <mergeCell ref="C34:C35"/>
    <mergeCell ref="C36:C37"/>
    <mergeCell ref="Y10:Y11"/>
    <mergeCell ref="AB10:AB11"/>
    <mergeCell ref="B12:C13"/>
    <mergeCell ref="B14:B25"/>
    <mergeCell ref="C14:C15"/>
    <mergeCell ref="C16:C17"/>
    <mergeCell ref="C18:C19"/>
    <mergeCell ref="C20:C21"/>
    <mergeCell ref="C22:C23"/>
    <mergeCell ref="C24:C25"/>
    <mergeCell ref="Y9:AB9"/>
    <mergeCell ref="E10:E11"/>
    <mergeCell ref="H10:H11"/>
    <mergeCell ref="I10:I11"/>
    <mergeCell ref="L10:L11"/>
    <mergeCell ref="M10:M11"/>
    <mergeCell ref="P10:P11"/>
    <mergeCell ref="Q10:Q11"/>
    <mergeCell ref="T10:T11"/>
    <mergeCell ref="U10:U11"/>
    <mergeCell ref="D8:D11"/>
    <mergeCell ref="E9:H9"/>
    <mergeCell ref="I9:L9"/>
    <mergeCell ref="M9:P9"/>
    <mergeCell ref="Q9:T9"/>
    <mergeCell ref="U9:X9"/>
    <mergeCell ref="X10:X11"/>
  </mergeCells>
  <phoneticPr fontId="3"/>
  <pageMargins left="0.78" right="0.37" top="0.52" bottom="0.39" header="0.34" footer="0.21"/>
  <pageSetup paperSize="9" scale="6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9FD8-7601-4533-A08A-B8DD07C010FE}">
  <sheetPr>
    <tabColor rgb="FF00B0F0"/>
  </sheetPr>
  <dimension ref="B2:AO56"/>
  <sheetViews>
    <sheetView tabSelected="1" view="pageBreakPreview" zoomScaleNormal="100" zoomScaleSheetLayoutView="100" workbookViewId="0"/>
  </sheetViews>
  <sheetFormatPr defaultColWidth="9" defaultRowHeight="13.2" x14ac:dyDescent="0.2"/>
  <cols>
    <col min="1" max="1" width="4.6640625" style="9" customWidth="1"/>
    <col min="2" max="2" width="3.109375" style="9" customWidth="1"/>
    <col min="3" max="3" width="15.6640625" style="9" customWidth="1"/>
    <col min="4" max="4" width="9.6640625" style="9" customWidth="1"/>
    <col min="5" max="6" width="8.109375" style="9" customWidth="1"/>
    <col min="7" max="7" width="7.6640625" style="9" customWidth="1"/>
    <col min="8" max="12" width="7.109375" style="9" customWidth="1"/>
    <col min="13" max="14" width="8.109375" style="9" customWidth="1"/>
    <col min="15" max="15" width="7.6640625" style="9" customWidth="1"/>
    <col min="16" max="16" width="7.109375" style="9" customWidth="1"/>
    <col min="17" max="18" width="8.109375" style="9" customWidth="1"/>
    <col min="19" max="19" width="7.6640625" style="9" customWidth="1"/>
    <col min="20" max="20" width="7.109375" style="9" customWidth="1"/>
    <col min="21" max="22" width="8.109375" style="9" customWidth="1"/>
    <col min="23" max="23" width="7.6640625" style="9" customWidth="1"/>
    <col min="24" max="24" width="7.109375" style="9" customWidth="1"/>
    <col min="25" max="25" width="8" style="9" customWidth="1"/>
    <col min="26" max="26" width="8.109375" style="9" customWidth="1"/>
    <col min="27" max="27" width="7.6640625" style="9" customWidth="1"/>
    <col min="28" max="28" width="7" style="9" customWidth="1"/>
    <col min="29" max="29" width="4.6640625" style="9" customWidth="1"/>
    <col min="30" max="35" width="6.6640625" style="9" customWidth="1"/>
    <col min="36" max="37" width="7" style="9" customWidth="1"/>
    <col min="38" max="41" width="7.6640625" style="9" customWidth="1"/>
    <col min="42" max="16384" width="9" style="9"/>
  </cols>
  <sheetData>
    <row r="2" spans="2:41" ht="14.4" x14ac:dyDescent="0.2">
      <c r="B2" s="8" t="s">
        <v>380</v>
      </c>
    </row>
    <row r="3" spans="2:41" ht="14.4" x14ac:dyDescent="0.2">
      <c r="B3" s="8"/>
    </row>
    <row r="4" spans="2:41" ht="14.4" x14ac:dyDescent="0.2">
      <c r="B4" s="8"/>
      <c r="T4" s="10"/>
      <c r="X4" s="468" t="s">
        <v>345</v>
      </c>
    </row>
    <row r="5" spans="2:41" ht="14.4" x14ac:dyDescent="0.2">
      <c r="B5" s="8"/>
      <c r="T5" s="10"/>
      <c r="X5" s="468" t="s">
        <v>346</v>
      </c>
    </row>
    <row r="6" spans="2:41" ht="14.4" x14ac:dyDescent="0.2">
      <c r="B6" s="8"/>
      <c r="T6" s="10"/>
    </row>
    <row r="7" spans="2:41" ht="13.8" thickBot="1" x14ac:dyDescent="0.25">
      <c r="B7" s="469"/>
      <c r="C7" s="469"/>
      <c r="D7" s="469"/>
      <c r="AB7" s="12" t="s">
        <v>229</v>
      </c>
    </row>
    <row r="8" spans="2:41" ht="16.5" customHeight="1" x14ac:dyDescent="0.2">
      <c r="B8" s="355"/>
      <c r="C8" s="470"/>
      <c r="D8" s="121" t="s">
        <v>347</v>
      </c>
      <c r="E8" s="471" t="s">
        <v>381</v>
      </c>
      <c r="F8" s="472"/>
      <c r="G8" s="472"/>
      <c r="H8" s="473"/>
      <c r="I8" s="471" t="s">
        <v>382</v>
      </c>
      <c r="J8" s="472"/>
      <c r="K8" s="472"/>
      <c r="L8" s="474"/>
      <c r="M8" s="471" t="s">
        <v>383</v>
      </c>
      <c r="N8" s="472"/>
      <c r="O8" s="472"/>
      <c r="P8" s="474"/>
      <c r="Q8" s="471" t="s">
        <v>384</v>
      </c>
      <c r="R8" s="472"/>
      <c r="S8" s="472"/>
      <c r="T8" s="474"/>
      <c r="U8" s="471" t="s">
        <v>385</v>
      </c>
      <c r="V8" s="472"/>
      <c r="W8" s="472"/>
      <c r="X8" s="472"/>
      <c r="Y8" s="471" t="s">
        <v>386</v>
      </c>
      <c r="Z8" s="472"/>
      <c r="AA8" s="472"/>
      <c r="AB8" s="474"/>
    </row>
    <row r="9" spans="2:41" ht="51" customHeight="1" x14ac:dyDescent="0.2">
      <c r="B9" s="355"/>
      <c r="C9" s="470"/>
      <c r="D9" s="126"/>
      <c r="E9" s="475" t="s">
        <v>387</v>
      </c>
      <c r="F9" s="545"/>
      <c r="G9" s="545"/>
      <c r="H9" s="546"/>
      <c r="I9" s="475" t="s">
        <v>388</v>
      </c>
      <c r="J9" s="547"/>
      <c r="K9" s="547"/>
      <c r="L9" s="548"/>
      <c r="M9" s="475" t="s">
        <v>389</v>
      </c>
      <c r="N9" s="547"/>
      <c r="O9" s="547"/>
      <c r="P9" s="548"/>
      <c r="Q9" s="475" t="s">
        <v>390</v>
      </c>
      <c r="R9" s="547"/>
      <c r="S9" s="547"/>
      <c r="T9" s="548"/>
      <c r="U9" s="475" t="s">
        <v>391</v>
      </c>
      <c r="V9" s="547"/>
      <c r="W9" s="547"/>
      <c r="X9" s="548"/>
      <c r="Y9" s="475" t="s">
        <v>392</v>
      </c>
      <c r="Z9" s="476"/>
      <c r="AA9" s="476"/>
      <c r="AB9" s="477"/>
    </row>
    <row r="10" spans="2:41" ht="27.75" customHeight="1" x14ac:dyDescent="0.2">
      <c r="B10" s="355"/>
      <c r="C10" s="470"/>
      <c r="D10" s="126"/>
      <c r="E10" s="480" t="s">
        <v>360</v>
      </c>
      <c r="F10" s="481" t="s">
        <v>361</v>
      </c>
      <c r="G10" s="482"/>
      <c r="H10" s="483" t="s">
        <v>393</v>
      </c>
      <c r="I10" s="480" t="s">
        <v>360</v>
      </c>
      <c r="J10" s="481" t="s">
        <v>361</v>
      </c>
      <c r="K10" s="482"/>
      <c r="L10" s="484" t="s">
        <v>393</v>
      </c>
      <c r="M10" s="480" t="s">
        <v>360</v>
      </c>
      <c r="N10" s="481" t="s">
        <v>361</v>
      </c>
      <c r="O10" s="482"/>
      <c r="P10" s="484" t="s">
        <v>393</v>
      </c>
      <c r="Q10" s="480" t="s">
        <v>360</v>
      </c>
      <c r="R10" s="481" t="s">
        <v>361</v>
      </c>
      <c r="S10" s="482"/>
      <c r="T10" s="484" t="s">
        <v>393</v>
      </c>
      <c r="U10" s="480" t="s">
        <v>360</v>
      </c>
      <c r="V10" s="481" t="s">
        <v>361</v>
      </c>
      <c r="W10" s="482"/>
      <c r="X10" s="485" t="s">
        <v>393</v>
      </c>
      <c r="Y10" s="480" t="s">
        <v>360</v>
      </c>
      <c r="Z10" s="481" t="s">
        <v>361</v>
      </c>
      <c r="AA10" s="482"/>
      <c r="AB10" s="484" t="s">
        <v>393</v>
      </c>
    </row>
    <row r="11" spans="2:41" ht="41.25" customHeight="1" x14ac:dyDescent="0.2">
      <c r="B11" s="96"/>
      <c r="C11" s="486"/>
      <c r="D11" s="134"/>
      <c r="E11" s="487"/>
      <c r="F11" s="488"/>
      <c r="G11" s="489" t="s">
        <v>394</v>
      </c>
      <c r="H11" s="490"/>
      <c r="I11" s="487"/>
      <c r="J11" s="488"/>
      <c r="K11" s="489" t="s">
        <v>394</v>
      </c>
      <c r="L11" s="491"/>
      <c r="M11" s="487"/>
      <c r="N11" s="488"/>
      <c r="O11" s="489" t="s">
        <v>394</v>
      </c>
      <c r="P11" s="491"/>
      <c r="Q11" s="487"/>
      <c r="R11" s="488"/>
      <c r="S11" s="489" t="s">
        <v>394</v>
      </c>
      <c r="T11" s="491"/>
      <c r="U11" s="487"/>
      <c r="V11" s="488"/>
      <c r="W11" s="489" t="s">
        <v>394</v>
      </c>
      <c r="X11" s="492"/>
      <c r="Y11" s="487"/>
      <c r="Z11" s="488"/>
      <c r="AA11" s="489" t="s">
        <v>394</v>
      </c>
      <c r="AB11" s="491"/>
      <c r="AD11" s="9" t="s">
        <v>395</v>
      </c>
      <c r="AE11" s="9" t="s">
        <v>396</v>
      </c>
      <c r="AF11" s="9" t="s">
        <v>397</v>
      </c>
      <c r="AG11" s="9" t="s">
        <v>398</v>
      </c>
      <c r="AH11" s="9" t="s">
        <v>399</v>
      </c>
      <c r="AI11" s="9" t="s">
        <v>400</v>
      </c>
      <c r="AJ11" s="35" t="s">
        <v>197</v>
      </c>
      <c r="AK11" s="35"/>
    </row>
    <row r="12" spans="2:41" ht="21" customHeight="1" x14ac:dyDescent="0.2">
      <c r="B12" s="442" t="s">
        <v>281</v>
      </c>
      <c r="C12" s="493"/>
      <c r="D12" s="494">
        <f t="shared" ref="D12:AB12" si="0">D14+D16+D18+D20+D22+D24</f>
        <v>427</v>
      </c>
      <c r="E12" s="495">
        <f t="shared" si="0"/>
        <v>41</v>
      </c>
      <c r="F12" s="494">
        <f t="shared" si="0"/>
        <v>261</v>
      </c>
      <c r="G12" s="494">
        <f t="shared" si="0"/>
        <v>66</v>
      </c>
      <c r="H12" s="496">
        <f t="shared" si="0"/>
        <v>59</v>
      </c>
      <c r="I12" s="495">
        <f>I14+I16+I18+I20+I22+I24</f>
        <v>111</v>
      </c>
      <c r="J12" s="494">
        <f t="shared" ref="J12:L12" si="1">J14+J16+J18+J20+J22+J24</f>
        <v>165</v>
      </c>
      <c r="K12" s="494">
        <f>K14+K16+K18+K20+K22+K24</f>
        <v>104</v>
      </c>
      <c r="L12" s="496">
        <f t="shared" si="1"/>
        <v>47</v>
      </c>
      <c r="M12" s="495">
        <f t="shared" si="0"/>
        <v>114</v>
      </c>
      <c r="N12" s="494">
        <f t="shared" si="0"/>
        <v>183</v>
      </c>
      <c r="O12" s="494">
        <f t="shared" si="0"/>
        <v>77</v>
      </c>
      <c r="P12" s="496">
        <f>P14+P16+P18+P20+P22+P24</f>
        <v>53</v>
      </c>
      <c r="Q12" s="495">
        <f t="shared" si="0"/>
        <v>68</v>
      </c>
      <c r="R12" s="494">
        <f t="shared" si="0"/>
        <v>239</v>
      </c>
      <c r="S12" s="494">
        <f t="shared" si="0"/>
        <v>61</v>
      </c>
      <c r="T12" s="496">
        <f t="shared" si="0"/>
        <v>59</v>
      </c>
      <c r="U12" s="495">
        <f t="shared" si="0"/>
        <v>113</v>
      </c>
      <c r="V12" s="494">
        <f t="shared" si="0"/>
        <v>185</v>
      </c>
      <c r="W12" s="494">
        <f t="shared" si="0"/>
        <v>74</v>
      </c>
      <c r="X12" s="497">
        <f t="shared" si="0"/>
        <v>55</v>
      </c>
      <c r="Y12" s="495">
        <f t="shared" si="0"/>
        <v>8</v>
      </c>
      <c r="Z12" s="494">
        <f t="shared" si="0"/>
        <v>76</v>
      </c>
      <c r="AA12" s="494">
        <f t="shared" si="0"/>
        <v>13</v>
      </c>
      <c r="AB12" s="496">
        <f t="shared" si="0"/>
        <v>330</v>
      </c>
      <c r="AD12" s="9">
        <f>SUM(E12:H12)</f>
        <v>427</v>
      </c>
      <c r="AE12" s="9">
        <f>SUM(I12:L12)</f>
        <v>427</v>
      </c>
      <c r="AF12" s="9">
        <f>SUM(M12:P12)</f>
        <v>427</v>
      </c>
      <c r="AG12" s="9">
        <f>SUM(Q12:T12)</f>
        <v>427</v>
      </c>
      <c r="AH12" s="9">
        <f>SUM(U12:X12)</f>
        <v>427</v>
      </c>
      <c r="AI12" s="9">
        <f>SUM(Y12:AB12)</f>
        <v>427</v>
      </c>
      <c r="AJ12" s="329">
        <f>AD12-D12</f>
        <v>0</v>
      </c>
      <c r="AK12" s="329">
        <f>AE12-D12</f>
        <v>0</v>
      </c>
      <c r="AL12" s="329">
        <f>AF12-D12</f>
        <v>0</v>
      </c>
      <c r="AM12" s="329">
        <f>AG12-D12</f>
        <v>0</v>
      </c>
      <c r="AN12" s="329">
        <f>AH12-D12</f>
        <v>0</v>
      </c>
      <c r="AO12" s="329">
        <f>AI12-D12</f>
        <v>0</v>
      </c>
    </row>
    <row r="13" spans="2:41" ht="21" customHeight="1" thickBot="1" x14ac:dyDescent="0.25">
      <c r="B13" s="499"/>
      <c r="C13" s="500"/>
      <c r="D13" s="68"/>
      <c r="E13" s="501">
        <f t="shared" ref="E13:AB13" si="2">E12/$D12</f>
        <v>9.6018735362997654E-2</v>
      </c>
      <c r="F13" s="502">
        <f t="shared" si="2"/>
        <v>0.61124121779859486</v>
      </c>
      <c r="G13" s="502">
        <f t="shared" si="2"/>
        <v>0.15456674473067916</v>
      </c>
      <c r="H13" s="503">
        <f t="shared" si="2"/>
        <v>0.13817330210772832</v>
      </c>
      <c r="I13" s="501">
        <f t="shared" si="2"/>
        <v>0.25995316159250587</v>
      </c>
      <c r="J13" s="502">
        <f t="shared" si="2"/>
        <v>0.38641686182669788</v>
      </c>
      <c r="K13" s="502">
        <f t="shared" si="2"/>
        <v>0.24355971896955503</v>
      </c>
      <c r="L13" s="503">
        <f t="shared" si="2"/>
        <v>0.11007025761124122</v>
      </c>
      <c r="M13" s="501">
        <f t="shared" si="2"/>
        <v>0.26697892271662765</v>
      </c>
      <c r="N13" s="502">
        <f t="shared" si="2"/>
        <v>0.42857142857142855</v>
      </c>
      <c r="O13" s="502">
        <f t="shared" si="2"/>
        <v>0.18032786885245902</v>
      </c>
      <c r="P13" s="503">
        <f t="shared" si="2"/>
        <v>0.12412177985948478</v>
      </c>
      <c r="Q13" s="501">
        <f t="shared" si="2"/>
        <v>0.15925058548009369</v>
      </c>
      <c r="R13" s="502">
        <f t="shared" si="2"/>
        <v>0.55971896955503508</v>
      </c>
      <c r="S13" s="502">
        <f t="shared" si="2"/>
        <v>0.14285714285714285</v>
      </c>
      <c r="T13" s="503">
        <f t="shared" si="2"/>
        <v>0.13817330210772832</v>
      </c>
      <c r="U13" s="501">
        <f t="shared" si="2"/>
        <v>0.26463700234192039</v>
      </c>
      <c r="V13" s="502">
        <f t="shared" si="2"/>
        <v>0.43325526932084307</v>
      </c>
      <c r="W13" s="502">
        <f t="shared" si="2"/>
        <v>0.17330210772833723</v>
      </c>
      <c r="X13" s="504">
        <f t="shared" si="2"/>
        <v>0.1288056206088993</v>
      </c>
      <c r="Y13" s="501">
        <f t="shared" si="2"/>
        <v>1.873536299765808E-2</v>
      </c>
      <c r="Z13" s="502">
        <f t="shared" si="2"/>
        <v>0.17798594847775176</v>
      </c>
      <c r="AA13" s="502">
        <f t="shared" si="2"/>
        <v>3.0444964871194378E-2</v>
      </c>
      <c r="AB13" s="503">
        <f t="shared" si="2"/>
        <v>0.77283372365339575</v>
      </c>
      <c r="AD13" s="341"/>
      <c r="AE13" s="341"/>
      <c r="AF13" s="341"/>
      <c r="AG13" s="341"/>
      <c r="AH13" s="341"/>
      <c r="AJ13" s="341"/>
      <c r="AK13" s="341"/>
      <c r="AL13" s="341"/>
      <c r="AM13" s="341"/>
      <c r="AN13" s="341"/>
      <c r="AO13" s="341"/>
    </row>
    <row r="14" spans="2:41" ht="21" customHeight="1" thickTop="1" x14ac:dyDescent="0.2">
      <c r="B14" s="59" t="s">
        <v>369</v>
      </c>
      <c r="C14" s="60" t="s">
        <v>244</v>
      </c>
      <c r="D14" s="61">
        <f>'[1]表5-1'!D14</f>
        <v>49</v>
      </c>
      <c r="E14" s="506">
        <v>6</v>
      </c>
      <c r="F14" s="507">
        <v>28</v>
      </c>
      <c r="G14" s="507">
        <v>7</v>
      </c>
      <c r="H14" s="508">
        <f>$D$14-E14-F14-G14</f>
        <v>8</v>
      </c>
      <c r="I14" s="509">
        <v>4</v>
      </c>
      <c r="J14" s="507">
        <v>23</v>
      </c>
      <c r="K14" s="507">
        <v>14</v>
      </c>
      <c r="L14" s="508">
        <f>$D$14-I14-J14-K14</f>
        <v>8</v>
      </c>
      <c r="M14" s="509">
        <v>10</v>
      </c>
      <c r="N14" s="507">
        <v>25</v>
      </c>
      <c r="O14" s="507">
        <v>7</v>
      </c>
      <c r="P14" s="508">
        <f>$D$14-M14-N14-O14</f>
        <v>7</v>
      </c>
      <c r="Q14" s="509">
        <v>2</v>
      </c>
      <c r="R14" s="507">
        <v>31</v>
      </c>
      <c r="S14" s="507">
        <v>8</v>
      </c>
      <c r="T14" s="508">
        <f>$D$14-Q14-R14-S14</f>
        <v>8</v>
      </c>
      <c r="U14" s="509">
        <v>6</v>
      </c>
      <c r="V14" s="507">
        <v>27</v>
      </c>
      <c r="W14" s="510">
        <v>9</v>
      </c>
      <c r="X14" s="508">
        <f>$D$14-U14-V14-W14</f>
        <v>7</v>
      </c>
      <c r="Y14" s="509">
        <v>0</v>
      </c>
      <c r="Z14" s="507">
        <v>12</v>
      </c>
      <c r="AA14" s="507">
        <v>1</v>
      </c>
      <c r="AB14" s="508">
        <f>$D$14-Y14-Z14-AA14</f>
        <v>36</v>
      </c>
      <c r="AD14" s="9">
        <f t="shared" ref="AD14" si="3">SUM(E14:H14)</f>
        <v>49</v>
      </c>
      <c r="AE14" s="9">
        <f t="shared" ref="AE14" si="4">SUM(I14:L14)</f>
        <v>49</v>
      </c>
      <c r="AF14" s="9">
        <f t="shared" ref="AF14" si="5">SUM(M14:P14)</f>
        <v>49</v>
      </c>
      <c r="AG14" s="9">
        <f t="shared" ref="AG14" si="6">SUM(Q14:T14)</f>
        <v>49</v>
      </c>
      <c r="AH14" s="9">
        <f t="shared" ref="AH14" si="7">SUM(U14:X14)</f>
        <v>49</v>
      </c>
      <c r="AI14" s="9">
        <f t="shared" ref="AI14" si="8">SUM(Y14:AB14)</f>
        <v>49</v>
      </c>
      <c r="AJ14" s="329">
        <f t="shared" ref="AJ14" si="9">AD14-D14</f>
        <v>0</v>
      </c>
      <c r="AK14" s="329">
        <f t="shared" ref="AK14" si="10">AE14-D14</f>
        <v>0</v>
      </c>
      <c r="AL14" s="329">
        <f t="shared" ref="AL14" si="11">AF14-D14</f>
        <v>0</v>
      </c>
      <c r="AM14" s="329">
        <f t="shared" ref="AM14" si="12">AG14-D14</f>
        <v>0</v>
      </c>
      <c r="AN14" s="329">
        <f t="shared" ref="AN14" si="13">AH14-D14</f>
        <v>0</v>
      </c>
      <c r="AO14" s="329">
        <f t="shared" ref="AO14" si="14">AI14-D14</f>
        <v>0</v>
      </c>
    </row>
    <row r="15" spans="2:41" ht="21" customHeight="1" x14ac:dyDescent="0.2">
      <c r="B15" s="66"/>
      <c r="C15" s="69"/>
      <c r="D15" s="512"/>
      <c r="E15" s="501">
        <f t="shared" ref="E15:AA15" si="15">E14/$D14</f>
        <v>0.12244897959183673</v>
      </c>
      <c r="F15" s="502">
        <f t="shared" si="15"/>
        <v>0.5714285714285714</v>
      </c>
      <c r="G15" s="502">
        <f t="shared" si="15"/>
        <v>0.14285714285714285</v>
      </c>
      <c r="H15" s="503">
        <f>H14/$D14</f>
        <v>0.16326530612244897</v>
      </c>
      <c r="I15" s="501">
        <f t="shared" ref="I15:K15" si="16">I14/$D14</f>
        <v>8.1632653061224483E-2</v>
      </c>
      <c r="J15" s="502">
        <f t="shared" si="16"/>
        <v>0.46938775510204084</v>
      </c>
      <c r="K15" s="502">
        <f t="shared" si="16"/>
        <v>0.2857142857142857</v>
      </c>
      <c r="L15" s="503">
        <f>L14/$D14</f>
        <v>0.16326530612244897</v>
      </c>
      <c r="M15" s="501">
        <f t="shared" si="15"/>
        <v>0.20408163265306123</v>
      </c>
      <c r="N15" s="502">
        <f t="shared" si="15"/>
        <v>0.51020408163265307</v>
      </c>
      <c r="O15" s="502">
        <f t="shared" si="15"/>
        <v>0.14285714285714285</v>
      </c>
      <c r="P15" s="503">
        <f>P14/$D14</f>
        <v>0.14285714285714285</v>
      </c>
      <c r="Q15" s="501">
        <f t="shared" ref="Q15:S15" si="17">Q14/$D14</f>
        <v>4.0816326530612242E-2</v>
      </c>
      <c r="R15" s="502">
        <f t="shared" si="17"/>
        <v>0.63265306122448983</v>
      </c>
      <c r="S15" s="502">
        <f t="shared" si="17"/>
        <v>0.16326530612244897</v>
      </c>
      <c r="T15" s="503">
        <f>T14/$D14</f>
        <v>0.16326530612244897</v>
      </c>
      <c r="U15" s="501">
        <f t="shared" ref="U15:W15" si="18">U14/$D14</f>
        <v>0.12244897959183673</v>
      </c>
      <c r="V15" s="502">
        <f t="shared" si="18"/>
        <v>0.55102040816326525</v>
      </c>
      <c r="W15" s="502">
        <f t="shared" si="18"/>
        <v>0.18367346938775511</v>
      </c>
      <c r="X15" s="503">
        <f>X14/$D14</f>
        <v>0.14285714285714285</v>
      </c>
      <c r="Y15" s="501">
        <f t="shared" si="15"/>
        <v>0</v>
      </c>
      <c r="Z15" s="502">
        <f t="shared" si="15"/>
        <v>0.24489795918367346</v>
      </c>
      <c r="AA15" s="502">
        <f t="shared" si="15"/>
        <v>2.0408163265306121E-2</v>
      </c>
      <c r="AB15" s="503">
        <f>AB14/$D14</f>
        <v>0.73469387755102045</v>
      </c>
      <c r="AD15" s="341"/>
      <c r="AE15" s="341"/>
      <c r="AF15" s="341"/>
      <c r="AG15" s="341"/>
      <c r="AH15" s="341"/>
      <c r="AJ15" s="341"/>
      <c r="AK15" s="341"/>
      <c r="AL15" s="341"/>
      <c r="AM15" s="341"/>
      <c r="AN15" s="341"/>
      <c r="AO15" s="341"/>
    </row>
    <row r="16" spans="2:41" ht="21" customHeight="1" x14ac:dyDescent="0.2">
      <c r="B16" s="66"/>
      <c r="C16" s="75" t="s">
        <v>245</v>
      </c>
      <c r="D16" s="76">
        <f>'[1]表5-1'!D16</f>
        <v>87</v>
      </c>
      <c r="E16" s="513">
        <v>10</v>
      </c>
      <c r="F16" s="514">
        <v>50</v>
      </c>
      <c r="G16" s="514">
        <v>18</v>
      </c>
      <c r="H16" s="515">
        <f>$D$16-E16-F16-G16</f>
        <v>9</v>
      </c>
      <c r="I16" s="516">
        <v>27</v>
      </c>
      <c r="J16" s="514">
        <v>34</v>
      </c>
      <c r="K16" s="514">
        <v>21</v>
      </c>
      <c r="L16" s="515">
        <f>$D$16-I16-J16-K16</f>
        <v>5</v>
      </c>
      <c r="M16" s="516">
        <v>24</v>
      </c>
      <c r="N16" s="514">
        <v>35</v>
      </c>
      <c r="O16" s="514">
        <v>19</v>
      </c>
      <c r="P16" s="515">
        <f>$D$16-M16-N16-O16</f>
        <v>9</v>
      </c>
      <c r="Q16" s="516">
        <v>20</v>
      </c>
      <c r="R16" s="514">
        <v>42</v>
      </c>
      <c r="S16" s="514">
        <v>16</v>
      </c>
      <c r="T16" s="515">
        <f>$D$16-Q16-R16-S16</f>
        <v>9</v>
      </c>
      <c r="U16" s="516">
        <v>28</v>
      </c>
      <c r="V16" s="514">
        <v>33</v>
      </c>
      <c r="W16" s="517">
        <v>17</v>
      </c>
      <c r="X16" s="515">
        <f>$D$16-U16-V16-W16</f>
        <v>9</v>
      </c>
      <c r="Y16" s="516">
        <v>1</v>
      </c>
      <c r="Z16" s="514">
        <v>15</v>
      </c>
      <c r="AA16" s="514">
        <v>6</v>
      </c>
      <c r="AB16" s="515">
        <f>$D$16-Y16-Z16-AA16</f>
        <v>65</v>
      </c>
      <c r="AD16" s="9">
        <f t="shared" ref="AD16" si="19">SUM(E16:H16)</f>
        <v>87</v>
      </c>
      <c r="AE16" s="9">
        <f t="shared" ref="AE16" si="20">SUM(I16:L16)</f>
        <v>87</v>
      </c>
      <c r="AF16" s="9">
        <f t="shared" ref="AF16" si="21">SUM(M16:P16)</f>
        <v>87</v>
      </c>
      <c r="AG16" s="9">
        <f t="shared" ref="AG16" si="22">SUM(Q16:T16)</f>
        <v>87</v>
      </c>
      <c r="AH16" s="9">
        <f t="shared" ref="AH16" si="23">SUM(U16:X16)</f>
        <v>87</v>
      </c>
      <c r="AI16" s="9">
        <f t="shared" ref="AI16" si="24">SUM(Y16:AB16)</f>
        <v>87</v>
      </c>
      <c r="AJ16" s="329">
        <f t="shared" ref="AJ16" si="25">AD16-D16</f>
        <v>0</v>
      </c>
      <c r="AK16" s="329">
        <f t="shared" ref="AK16" si="26">AE16-D16</f>
        <v>0</v>
      </c>
      <c r="AL16" s="329">
        <f t="shared" ref="AL16" si="27">AF16-D16</f>
        <v>0</v>
      </c>
      <c r="AM16" s="329">
        <f t="shared" ref="AM16" si="28">AG16-D16</f>
        <v>0</v>
      </c>
      <c r="AN16" s="329">
        <f t="shared" ref="AN16" si="29">AH16-D16</f>
        <v>0</v>
      </c>
      <c r="AO16" s="329">
        <f t="shared" ref="AO16" si="30">AI16-D16</f>
        <v>0</v>
      </c>
    </row>
    <row r="17" spans="2:41" ht="21" customHeight="1" x14ac:dyDescent="0.2">
      <c r="B17" s="66"/>
      <c r="C17" s="69"/>
      <c r="D17" s="519"/>
      <c r="E17" s="501">
        <f t="shared" ref="E17:AA17" si="31">E16/$D16</f>
        <v>0.11494252873563218</v>
      </c>
      <c r="F17" s="502">
        <f t="shared" si="31"/>
        <v>0.57471264367816088</v>
      </c>
      <c r="G17" s="502">
        <f t="shared" si="31"/>
        <v>0.20689655172413793</v>
      </c>
      <c r="H17" s="503">
        <f>H16/$D16</f>
        <v>0.10344827586206896</v>
      </c>
      <c r="I17" s="501">
        <f t="shared" ref="I17:K17" si="32">I16/$D16</f>
        <v>0.31034482758620691</v>
      </c>
      <c r="J17" s="502">
        <f t="shared" si="32"/>
        <v>0.39080459770114945</v>
      </c>
      <c r="K17" s="502">
        <f t="shared" si="32"/>
        <v>0.2413793103448276</v>
      </c>
      <c r="L17" s="503">
        <f>L16/$D16</f>
        <v>5.7471264367816091E-2</v>
      </c>
      <c r="M17" s="501">
        <f t="shared" si="31"/>
        <v>0.27586206896551724</v>
      </c>
      <c r="N17" s="502">
        <f t="shared" si="31"/>
        <v>0.40229885057471265</v>
      </c>
      <c r="O17" s="502">
        <f t="shared" si="31"/>
        <v>0.21839080459770116</v>
      </c>
      <c r="P17" s="503">
        <f>P16/$D16</f>
        <v>0.10344827586206896</v>
      </c>
      <c r="Q17" s="501">
        <f t="shared" ref="Q17:S17" si="33">Q16/$D16</f>
        <v>0.22988505747126436</v>
      </c>
      <c r="R17" s="502">
        <f t="shared" si="33"/>
        <v>0.48275862068965519</v>
      </c>
      <c r="S17" s="502">
        <f t="shared" si="33"/>
        <v>0.18390804597701149</v>
      </c>
      <c r="T17" s="503">
        <f>T16/$D16</f>
        <v>0.10344827586206896</v>
      </c>
      <c r="U17" s="501">
        <f t="shared" ref="U17:W17" si="34">U16/$D16</f>
        <v>0.32183908045977011</v>
      </c>
      <c r="V17" s="502">
        <f t="shared" si="34"/>
        <v>0.37931034482758619</v>
      </c>
      <c r="W17" s="502">
        <f t="shared" si="34"/>
        <v>0.19540229885057472</v>
      </c>
      <c r="X17" s="503">
        <f>X16/$D16</f>
        <v>0.10344827586206896</v>
      </c>
      <c r="Y17" s="501">
        <f t="shared" si="31"/>
        <v>1.1494252873563218E-2</v>
      </c>
      <c r="Z17" s="502">
        <f t="shared" si="31"/>
        <v>0.17241379310344829</v>
      </c>
      <c r="AA17" s="502">
        <f t="shared" si="31"/>
        <v>6.8965517241379309E-2</v>
      </c>
      <c r="AB17" s="503">
        <f>AB16/$D16</f>
        <v>0.74712643678160917</v>
      </c>
      <c r="AD17" s="341"/>
      <c r="AE17" s="341"/>
      <c r="AF17" s="341"/>
      <c r="AG17" s="341"/>
      <c r="AH17" s="341"/>
      <c r="AJ17" s="341"/>
      <c r="AK17" s="341"/>
      <c r="AL17" s="341"/>
      <c r="AM17" s="341"/>
      <c r="AN17" s="341"/>
      <c r="AO17" s="341"/>
    </row>
    <row r="18" spans="2:41" ht="21" customHeight="1" x14ac:dyDescent="0.2">
      <c r="B18" s="66"/>
      <c r="C18" s="22" t="s">
        <v>370</v>
      </c>
      <c r="D18" s="76">
        <f>'[1]表5-1'!D18</f>
        <v>25</v>
      </c>
      <c r="E18" s="513">
        <v>1</v>
      </c>
      <c r="F18" s="514">
        <v>15</v>
      </c>
      <c r="G18" s="514">
        <v>6</v>
      </c>
      <c r="H18" s="515">
        <f>$D$18-E18-F18-G18</f>
        <v>3</v>
      </c>
      <c r="I18" s="516">
        <v>5</v>
      </c>
      <c r="J18" s="514">
        <v>12</v>
      </c>
      <c r="K18" s="514">
        <v>6</v>
      </c>
      <c r="L18" s="515">
        <f>$D$18-I18-J18-K18</f>
        <v>2</v>
      </c>
      <c r="M18" s="516">
        <v>7</v>
      </c>
      <c r="N18" s="514">
        <v>10</v>
      </c>
      <c r="O18" s="514">
        <v>6</v>
      </c>
      <c r="P18" s="515">
        <f>$D$18-M18-N18-O18</f>
        <v>2</v>
      </c>
      <c r="Q18" s="516">
        <v>1</v>
      </c>
      <c r="R18" s="514">
        <v>14</v>
      </c>
      <c r="S18" s="514">
        <v>6</v>
      </c>
      <c r="T18" s="515">
        <f>$D$18-Q18-R18-S18</f>
        <v>4</v>
      </c>
      <c r="U18" s="516">
        <v>4</v>
      </c>
      <c r="V18" s="514">
        <v>14</v>
      </c>
      <c r="W18" s="517">
        <v>4</v>
      </c>
      <c r="X18" s="515">
        <f>$D$18-U18-V18-W18</f>
        <v>3</v>
      </c>
      <c r="Y18" s="516">
        <v>0</v>
      </c>
      <c r="Z18" s="514">
        <v>4</v>
      </c>
      <c r="AA18" s="514">
        <v>2</v>
      </c>
      <c r="AB18" s="515">
        <f>$D$18-Y18-Z18-AA18</f>
        <v>19</v>
      </c>
      <c r="AD18" s="9">
        <f t="shared" ref="AD18" si="35">SUM(E18:H18)</f>
        <v>25</v>
      </c>
      <c r="AE18" s="9">
        <f t="shared" ref="AE18" si="36">SUM(I18:L18)</f>
        <v>25</v>
      </c>
      <c r="AF18" s="9">
        <f t="shared" ref="AF18" si="37">SUM(M18:P18)</f>
        <v>25</v>
      </c>
      <c r="AG18" s="9">
        <f t="shared" ref="AG18" si="38">SUM(Q18:T18)</f>
        <v>25</v>
      </c>
      <c r="AH18" s="9">
        <f t="shared" ref="AH18" si="39">SUM(U18:X18)</f>
        <v>25</v>
      </c>
      <c r="AI18" s="9">
        <f t="shared" ref="AI18" si="40">SUM(Y18:AB18)</f>
        <v>25</v>
      </c>
      <c r="AJ18" s="329">
        <f t="shared" ref="AJ18" si="41">AD18-D18</f>
        <v>0</v>
      </c>
      <c r="AK18" s="329">
        <f t="shared" ref="AK18" si="42">AE18-D18</f>
        <v>0</v>
      </c>
      <c r="AL18" s="329">
        <f t="shared" ref="AL18" si="43">AF18-D18</f>
        <v>0</v>
      </c>
      <c r="AM18" s="329">
        <f t="shared" ref="AM18" si="44">AG18-D18</f>
        <v>0</v>
      </c>
      <c r="AN18" s="329">
        <f t="shared" ref="AN18" si="45">AH18-D18</f>
        <v>0</v>
      </c>
      <c r="AO18" s="329">
        <f t="shared" ref="AO18" si="46">AI18-D18</f>
        <v>0</v>
      </c>
    </row>
    <row r="19" spans="2:41" ht="21" customHeight="1" x14ac:dyDescent="0.2">
      <c r="B19" s="66"/>
      <c r="C19" s="31"/>
      <c r="D19" s="519"/>
      <c r="E19" s="501">
        <f t="shared" ref="E19:AB19" si="47">E18/$D18</f>
        <v>0.04</v>
      </c>
      <c r="F19" s="502">
        <f t="shared" si="47"/>
        <v>0.6</v>
      </c>
      <c r="G19" s="502">
        <f t="shared" si="47"/>
        <v>0.24</v>
      </c>
      <c r="H19" s="503">
        <f t="shared" si="47"/>
        <v>0.12</v>
      </c>
      <c r="I19" s="501">
        <f t="shared" si="47"/>
        <v>0.2</v>
      </c>
      <c r="J19" s="502">
        <f t="shared" si="47"/>
        <v>0.48</v>
      </c>
      <c r="K19" s="502">
        <f t="shared" si="47"/>
        <v>0.24</v>
      </c>
      <c r="L19" s="503">
        <f t="shared" si="47"/>
        <v>0.08</v>
      </c>
      <c r="M19" s="501">
        <f t="shared" si="47"/>
        <v>0.28000000000000003</v>
      </c>
      <c r="N19" s="502">
        <f t="shared" si="47"/>
        <v>0.4</v>
      </c>
      <c r="O19" s="502">
        <f t="shared" si="47"/>
        <v>0.24</v>
      </c>
      <c r="P19" s="503">
        <f t="shared" si="47"/>
        <v>0.08</v>
      </c>
      <c r="Q19" s="501">
        <f t="shared" si="47"/>
        <v>0.04</v>
      </c>
      <c r="R19" s="502">
        <f t="shared" si="47"/>
        <v>0.56000000000000005</v>
      </c>
      <c r="S19" s="502">
        <f t="shared" si="47"/>
        <v>0.24</v>
      </c>
      <c r="T19" s="503">
        <f t="shared" si="47"/>
        <v>0.16</v>
      </c>
      <c r="U19" s="501">
        <f t="shared" si="47"/>
        <v>0.16</v>
      </c>
      <c r="V19" s="502">
        <f t="shared" si="47"/>
        <v>0.56000000000000005</v>
      </c>
      <c r="W19" s="502">
        <f t="shared" si="47"/>
        <v>0.16</v>
      </c>
      <c r="X19" s="503">
        <f t="shared" si="47"/>
        <v>0.12</v>
      </c>
      <c r="Y19" s="501">
        <f t="shared" si="47"/>
        <v>0</v>
      </c>
      <c r="Z19" s="502">
        <f t="shared" si="47"/>
        <v>0.16</v>
      </c>
      <c r="AA19" s="502">
        <f t="shared" si="47"/>
        <v>0.08</v>
      </c>
      <c r="AB19" s="503">
        <f t="shared" si="47"/>
        <v>0.76</v>
      </c>
      <c r="AD19" s="341"/>
      <c r="AE19" s="341"/>
      <c r="AF19" s="341"/>
      <c r="AG19" s="341"/>
      <c r="AH19" s="341"/>
      <c r="AJ19" s="341"/>
      <c r="AK19" s="341"/>
      <c r="AL19" s="341"/>
      <c r="AM19" s="341"/>
      <c r="AN19" s="341"/>
      <c r="AO19" s="341"/>
    </row>
    <row r="20" spans="2:41" ht="21" customHeight="1" x14ac:dyDescent="0.2">
      <c r="B20" s="66"/>
      <c r="C20" s="75" t="s">
        <v>371</v>
      </c>
      <c r="D20" s="76">
        <f>'[1]表5-1'!D20</f>
        <v>82</v>
      </c>
      <c r="E20" s="513">
        <v>8</v>
      </c>
      <c r="F20" s="514">
        <v>52</v>
      </c>
      <c r="G20" s="514">
        <v>14</v>
      </c>
      <c r="H20" s="515">
        <f>$D$20-E20-F20-G20</f>
        <v>8</v>
      </c>
      <c r="I20" s="516">
        <v>17</v>
      </c>
      <c r="J20" s="514">
        <v>39</v>
      </c>
      <c r="K20" s="514">
        <v>17</v>
      </c>
      <c r="L20" s="515">
        <f>$D$20-I20-J20-K20</f>
        <v>9</v>
      </c>
      <c r="M20" s="516">
        <v>22</v>
      </c>
      <c r="N20" s="514">
        <v>37</v>
      </c>
      <c r="O20" s="514">
        <v>15</v>
      </c>
      <c r="P20" s="515">
        <f>$D$20-M20-N20-O20</f>
        <v>8</v>
      </c>
      <c r="Q20" s="516">
        <v>13</v>
      </c>
      <c r="R20" s="514">
        <v>52</v>
      </c>
      <c r="S20" s="514">
        <v>9</v>
      </c>
      <c r="T20" s="515">
        <f>$D$20-Q20-R20-S20</f>
        <v>8</v>
      </c>
      <c r="U20" s="516">
        <v>19</v>
      </c>
      <c r="V20" s="514">
        <v>42</v>
      </c>
      <c r="W20" s="517">
        <v>13</v>
      </c>
      <c r="X20" s="515">
        <f>$D$20-U20-V20-W20</f>
        <v>8</v>
      </c>
      <c r="Y20" s="516">
        <v>1</v>
      </c>
      <c r="Z20" s="514">
        <v>17</v>
      </c>
      <c r="AA20" s="514">
        <v>2</v>
      </c>
      <c r="AB20" s="515">
        <f>$D$20-Y20-Z20-AA20</f>
        <v>62</v>
      </c>
      <c r="AD20" s="9">
        <f t="shared" ref="AD20" si="48">SUM(E20:H20)</f>
        <v>82</v>
      </c>
      <c r="AE20" s="9">
        <f t="shared" ref="AE20" si="49">SUM(I20:L20)</f>
        <v>82</v>
      </c>
      <c r="AF20" s="9">
        <f t="shared" ref="AF20" si="50">SUM(M20:P20)</f>
        <v>82</v>
      </c>
      <c r="AG20" s="9">
        <f t="shared" ref="AG20" si="51">SUM(Q20:T20)</f>
        <v>82</v>
      </c>
      <c r="AH20" s="9">
        <f t="shared" ref="AH20" si="52">SUM(U20:X20)</f>
        <v>82</v>
      </c>
      <c r="AI20" s="9">
        <f t="shared" ref="AI20" si="53">SUM(Y20:AB20)</f>
        <v>82</v>
      </c>
      <c r="AJ20" s="329">
        <f t="shared" ref="AJ20" si="54">AD20-D20</f>
        <v>0</v>
      </c>
      <c r="AK20" s="329">
        <f t="shared" ref="AK20" si="55">AE20-D20</f>
        <v>0</v>
      </c>
      <c r="AL20" s="329">
        <f t="shared" ref="AL20" si="56">AF20-D20</f>
        <v>0</v>
      </c>
      <c r="AM20" s="329">
        <f t="shared" ref="AM20" si="57">AG20-D20</f>
        <v>0</v>
      </c>
      <c r="AN20" s="329">
        <f t="shared" ref="AN20" si="58">AH20-D20</f>
        <v>0</v>
      </c>
      <c r="AO20" s="329">
        <f t="shared" ref="AO20" si="59">AI20-D20</f>
        <v>0</v>
      </c>
    </row>
    <row r="21" spans="2:41" ht="21" customHeight="1" x14ac:dyDescent="0.2">
      <c r="B21" s="66"/>
      <c r="C21" s="69"/>
      <c r="D21" s="519"/>
      <c r="E21" s="501">
        <f t="shared" ref="E21:AB21" si="60">E20/$D20</f>
        <v>9.7560975609756101E-2</v>
      </c>
      <c r="F21" s="502">
        <f t="shared" si="60"/>
        <v>0.63414634146341464</v>
      </c>
      <c r="G21" s="502">
        <f t="shared" si="60"/>
        <v>0.17073170731707318</v>
      </c>
      <c r="H21" s="503">
        <f t="shared" si="60"/>
        <v>9.7560975609756101E-2</v>
      </c>
      <c r="I21" s="501">
        <f t="shared" si="60"/>
        <v>0.2073170731707317</v>
      </c>
      <c r="J21" s="502">
        <f t="shared" si="60"/>
        <v>0.47560975609756095</v>
      </c>
      <c r="K21" s="502">
        <f t="shared" si="60"/>
        <v>0.2073170731707317</v>
      </c>
      <c r="L21" s="503">
        <f t="shared" si="60"/>
        <v>0.10975609756097561</v>
      </c>
      <c r="M21" s="501">
        <f t="shared" si="60"/>
        <v>0.26829268292682928</v>
      </c>
      <c r="N21" s="502">
        <f t="shared" si="60"/>
        <v>0.45121951219512196</v>
      </c>
      <c r="O21" s="502">
        <f t="shared" si="60"/>
        <v>0.18292682926829268</v>
      </c>
      <c r="P21" s="503">
        <f t="shared" si="60"/>
        <v>9.7560975609756101E-2</v>
      </c>
      <c r="Q21" s="501">
        <f t="shared" si="60"/>
        <v>0.15853658536585366</v>
      </c>
      <c r="R21" s="502">
        <f t="shared" si="60"/>
        <v>0.63414634146341464</v>
      </c>
      <c r="S21" s="502">
        <f t="shared" si="60"/>
        <v>0.10975609756097561</v>
      </c>
      <c r="T21" s="503">
        <f t="shared" si="60"/>
        <v>9.7560975609756101E-2</v>
      </c>
      <c r="U21" s="501">
        <f t="shared" si="60"/>
        <v>0.23170731707317074</v>
      </c>
      <c r="V21" s="502">
        <f t="shared" si="60"/>
        <v>0.51219512195121952</v>
      </c>
      <c r="W21" s="502">
        <f t="shared" si="60"/>
        <v>0.15853658536585366</v>
      </c>
      <c r="X21" s="503">
        <f t="shared" si="60"/>
        <v>9.7560975609756101E-2</v>
      </c>
      <c r="Y21" s="501">
        <f t="shared" si="60"/>
        <v>1.2195121951219513E-2</v>
      </c>
      <c r="Z21" s="502">
        <f t="shared" si="60"/>
        <v>0.2073170731707317</v>
      </c>
      <c r="AA21" s="502">
        <f t="shared" si="60"/>
        <v>2.4390243902439025E-2</v>
      </c>
      <c r="AB21" s="503">
        <f t="shared" si="60"/>
        <v>0.75609756097560976</v>
      </c>
      <c r="AD21" s="341"/>
      <c r="AE21" s="341"/>
      <c r="AF21" s="341"/>
      <c r="AG21" s="341"/>
      <c r="AH21" s="341"/>
      <c r="AJ21" s="341"/>
      <c r="AK21" s="341"/>
      <c r="AL21" s="341"/>
      <c r="AM21" s="341"/>
      <c r="AN21" s="341"/>
      <c r="AO21" s="341"/>
    </row>
    <row r="22" spans="2:41" ht="21" customHeight="1" x14ac:dyDescent="0.2">
      <c r="B22" s="66"/>
      <c r="C22" s="75" t="s">
        <v>247</v>
      </c>
      <c r="D22" s="76">
        <f>'[1]表5-1'!D22</f>
        <v>8</v>
      </c>
      <c r="E22" s="513">
        <v>1</v>
      </c>
      <c r="F22" s="514">
        <v>5</v>
      </c>
      <c r="G22" s="514">
        <v>2</v>
      </c>
      <c r="H22" s="515">
        <f>$D$22-E22-F22-G22</f>
        <v>0</v>
      </c>
      <c r="I22" s="516">
        <v>2</v>
      </c>
      <c r="J22" s="514">
        <v>3</v>
      </c>
      <c r="K22" s="514">
        <v>3</v>
      </c>
      <c r="L22" s="515">
        <f>$D$22-I22-J22-K22</f>
        <v>0</v>
      </c>
      <c r="M22" s="516">
        <v>3</v>
      </c>
      <c r="N22" s="514">
        <v>2</v>
      </c>
      <c r="O22" s="514">
        <v>3</v>
      </c>
      <c r="P22" s="515">
        <f>$D$22-M22-N22-O22</f>
        <v>0</v>
      </c>
      <c r="Q22" s="516">
        <v>0</v>
      </c>
      <c r="R22" s="514">
        <v>6</v>
      </c>
      <c r="S22" s="514">
        <v>2</v>
      </c>
      <c r="T22" s="515">
        <f>$D$22-Q22-R22-S22</f>
        <v>0</v>
      </c>
      <c r="U22" s="516">
        <v>2</v>
      </c>
      <c r="V22" s="514">
        <v>4</v>
      </c>
      <c r="W22" s="517">
        <v>2</v>
      </c>
      <c r="X22" s="515">
        <f>$D$22-U22-V22-W22</f>
        <v>0</v>
      </c>
      <c r="Y22" s="516">
        <v>0</v>
      </c>
      <c r="Z22" s="514">
        <v>0</v>
      </c>
      <c r="AA22" s="514">
        <v>0</v>
      </c>
      <c r="AB22" s="515">
        <f>$D$22-Y22-Z22-AA22</f>
        <v>8</v>
      </c>
      <c r="AD22" s="9">
        <f t="shared" ref="AD22" si="61">SUM(E22:H22)</f>
        <v>8</v>
      </c>
      <c r="AE22" s="9">
        <f t="shared" ref="AE22" si="62">SUM(I22:L22)</f>
        <v>8</v>
      </c>
      <c r="AF22" s="9">
        <f t="shared" ref="AF22" si="63">SUM(M22:P22)</f>
        <v>8</v>
      </c>
      <c r="AG22" s="9">
        <f t="shared" ref="AG22" si="64">SUM(Q22:T22)</f>
        <v>8</v>
      </c>
      <c r="AH22" s="9">
        <f t="shared" ref="AH22" si="65">SUM(U22:X22)</f>
        <v>8</v>
      </c>
      <c r="AI22" s="9">
        <f t="shared" ref="AI22" si="66">SUM(Y22:AB22)</f>
        <v>8</v>
      </c>
      <c r="AJ22" s="329">
        <f t="shared" ref="AJ22" si="67">AD22-D22</f>
        <v>0</v>
      </c>
      <c r="AK22" s="329">
        <f t="shared" ref="AK22" si="68">AE22-D22</f>
        <v>0</v>
      </c>
      <c r="AL22" s="329">
        <f t="shared" ref="AL22" si="69">AF22-D22</f>
        <v>0</v>
      </c>
      <c r="AM22" s="329">
        <f t="shared" ref="AM22" si="70">AG22-D22</f>
        <v>0</v>
      </c>
      <c r="AN22" s="329">
        <f t="shared" ref="AN22" si="71">AH22-D22</f>
        <v>0</v>
      </c>
      <c r="AO22" s="329">
        <f t="shared" ref="AO22" si="72">AI22-D22</f>
        <v>0</v>
      </c>
    </row>
    <row r="23" spans="2:41" ht="21" customHeight="1" x14ac:dyDescent="0.2">
      <c r="B23" s="66"/>
      <c r="C23" s="69"/>
      <c r="D23" s="519"/>
      <c r="E23" s="501">
        <f t="shared" ref="E23:AA23" si="73">E22/$D22</f>
        <v>0.125</v>
      </c>
      <c r="F23" s="502">
        <f t="shared" si="73"/>
        <v>0.625</v>
      </c>
      <c r="G23" s="502">
        <f t="shared" si="73"/>
        <v>0.25</v>
      </c>
      <c r="H23" s="503">
        <f>H22/$D22</f>
        <v>0</v>
      </c>
      <c r="I23" s="501">
        <f t="shared" ref="I23:K23" si="74">I22/$D22</f>
        <v>0.25</v>
      </c>
      <c r="J23" s="502">
        <f t="shared" si="74"/>
        <v>0.375</v>
      </c>
      <c r="K23" s="502">
        <f t="shared" si="74"/>
        <v>0.375</v>
      </c>
      <c r="L23" s="503">
        <f>L22/$D22</f>
        <v>0</v>
      </c>
      <c r="M23" s="501">
        <f t="shared" si="73"/>
        <v>0.375</v>
      </c>
      <c r="N23" s="502">
        <f t="shared" si="73"/>
        <v>0.25</v>
      </c>
      <c r="O23" s="502">
        <f t="shared" si="73"/>
        <v>0.375</v>
      </c>
      <c r="P23" s="503">
        <f>P22/$D22</f>
        <v>0</v>
      </c>
      <c r="Q23" s="501">
        <f t="shared" ref="Q23:S23" si="75">Q22/$D22</f>
        <v>0</v>
      </c>
      <c r="R23" s="502">
        <f t="shared" si="75"/>
        <v>0.75</v>
      </c>
      <c r="S23" s="502">
        <f t="shared" si="75"/>
        <v>0.25</v>
      </c>
      <c r="T23" s="503">
        <f>T22/$D22</f>
        <v>0</v>
      </c>
      <c r="U23" s="501">
        <f t="shared" ref="U23:W23" si="76">U22/$D22</f>
        <v>0.25</v>
      </c>
      <c r="V23" s="502">
        <f t="shared" si="76"/>
        <v>0.5</v>
      </c>
      <c r="W23" s="502">
        <f t="shared" si="76"/>
        <v>0.25</v>
      </c>
      <c r="X23" s="503">
        <f>X22/$D22</f>
        <v>0</v>
      </c>
      <c r="Y23" s="501">
        <f t="shared" si="73"/>
        <v>0</v>
      </c>
      <c r="Z23" s="502">
        <f t="shared" si="73"/>
        <v>0</v>
      </c>
      <c r="AA23" s="502">
        <f t="shared" si="73"/>
        <v>0</v>
      </c>
      <c r="AB23" s="503">
        <f>AB22/$D22</f>
        <v>1</v>
      </c>
      <c r="AD23" s="341"/>
      <c r="AE23" s="341"/>
      <c r="AF23" s="341"/>
      <c r="AG23" s="341"/>
      <c r="AH23" s="341"/>
      <c r="AJ23" s="341"/>
      <c r="AK23" s="341"/>
      <c r="AL23" s="341"/>
      <c r="AM23" s="341"/>
      <c r="AN23" s="341"/>
      <c r="AO23" s="341"/>
    </row>
    <row r="24" spans="2:41" ht="21" customHeight="1" x14ac:dyDescent="0.2">
      <c r="B24" s="66"/>
      <c r="C24" s="75" t="s">
        <v>248</v>
      </c>
      <c r="D24" s="76">
        <f>'[1]表5-1'!D24</f>
        <v>176</v>
      </c>
      <c r="E24" s="513">
        <v>15</v>
      </c>
      <c r="F24" s="514">
        <v>111</v>
      </c>
      <c r="G24" s="514">
        <v>19</v>
      </c>
      <c r="H24" s="515">
        <f>$D$24-E24-F24-G24</f>
        <v>31</v>
      </c>
      <c r="I24" s="516">
        <v>56</v>
      </c>
      <c r="J24" s="514">
        <v>54</v>
      </c>
      <c r="K24" s="514">
        <v>43</v>
      </c>
      <c r="L24" s="515">
        <f>$D$24-I24-J24-K24</f>
        <v>23</v>
      </c>
      <c r="M24" s="516">
        <v>48</v>
      </c>
      <c r="N24" s="514">
        <v>74</v>
      </c>
      <c r="O24" s="514">
        <v>27</v>
      </c>
      <c r="P24" s="515">
        <f>$D$24-M24-N24-O24</f>
        <v>27</v>
      </c>
      <c r="Q24" s="516">
        <v>32</v>
      </c>
      <c r="R24" s="514">
        <v>94</v>
      </c>
      <c r="S24" s="514">
        <v>20</v>
      </c>
      <c r="T24" s="515">
        <f>$D$24-Q24-R24-S24</f>
        <v>30</v>
      </c>
      <c r="U24" s="516">
        <v>54</v>
      </c>
      <c r="V24" s="514">
        <v>65</v>
      </c>
      <c r="W24" s="517">
        <v>29</v>
      </c>
      <c r="X24" s="515">
        <f>$D$24-U24-V24-W24</f>
        <v>28</v>
      </c>
      <c r="Y24" s="516">
        <v>6</v>
      </c>
      <c r="Z24" s="514">
        <v>28</v>
      </c>
      <c r="AA24" s="514">
        <v>2</v>
      </c>
      <c r="AB24" s="515">
        <f>$D$24-Y24-Z24-AA24</f>
        <v>140</v>
      </c>
      <c r="AD24" s="9">
        <f t="shared" ref="AD24" si="77">SUM(E24:H24)</f>
        <v>176</v>
      </c>
      <c r="AE24" s="9">
        <f t="shared" ref="AE24" si="78">SUM(I24:L24)</f>
        <v>176</v>
      </c>
      <c r="AF24" s="9">
        <f t="shared" ref="AF24" si="79">SUM(M24:P24)</f>
        <v>176</v>
      </c>
      <c r="AG24" s="9">
        <f t="shared" ref="AG24" si="80">SUM(Q24:T24)</f>
        <v>176</v>
      </c>
      <c r="AH24" s="9">
        <f t="shared" ref="AH24" si="81">SUM(U24:X24)</f>
        <v>176</v>
      </c>
      <c r="AI24" s="9">
        <f t="shared" ref="AI24" si="82">SUM(Y24:AB24)</f>
        <v>176</v>
      </c>
      <c r="AJ24" s="329">
        <f t="shared" ref="AJ24" si="83">AD24-D24</f>
        <v>0</v>
      </c>
      <c r="AK24" s="329">
        <f t="shared" ref="AK24" si="84">AE24-D24</f>
        <v>0</v>
      </c>
      <c r="AL24" s="329">
        <f t="shared" ref="AL24" si="85">AF24-D24</f>
        <v>0</v>
      </c>
      <c r="AM24" s="329">
        <f t="shared" ref="AM24" si="86">AG24-D24</f>
        <v>0</v>
      </c>
      <c r="AN24" s="329">
        <f t="shared" ref="AN24" si="87">AH24-D24</f>
        <v>0</v>
      </c>
      <c r="AO24" s="329">
        <f t="shared" ref="AO24" si="88">AI24-D24</f>
        <v>0</v>
      </c>
    </row>
    <row r="25" spans="2:41" ht="21" customHeight="1" thickBot="1" x14ac:dyDescent="0.25">
      <c r="B25" s="83"/>
      <c r="C25" s="84"/>
      <c r="D25" s="512"/>
      <c r="E25" s="520">
        <f t="shared" ref="E25:AB25" si="89">E24/$D24</f>
        <v>8.5227272727272721E-2</v>
      </c>
      <c r="F25" s="521">
        <f t="shared" si="89"/>
        <v>0.63068181818181823</v>
      </c>
      <c r="G25" s="521">
        <f t="shared" si="89"/>
        <v>0.10795454545454546</v>
      </c>
      <c r="H25" s="522">
        <f t="shared" si="89"/>
        <v>0.17613636363636365</v>
      </c>
      <c r="I25" s="520">
        <f t="shared" si="89"/>
        <v>0.31818181818181818</v>
      </c>
      <c r="J25" s="521">
        <f t="shared" si="89"/>
        <v>0.30681818181818182</v>
      </c>
      <c r="K25" s="521">
        <f t="shared" si="89"/>
        <v>0.24431818181818182</v>
      </c>
      <c r="L25" s="522">
        <f t="shared" si="89"/>
        <v>0.13068181818181818</v>
      </c>
      <c r="M25" s="520">
        <f t="shared" si="89"/>
        <v>0.27272727272727271</v>
      </c>
      <c r="N25" s="521">
        <f t="shared" si="89"/>
        <v>0.42045454545454547</v>
      </c>
      <c r="O25" s="521">
        <f t="shared" si="89"/>
        <v>0.15340909090909091</v>
      </c>
      <c r="P25" s="522">
        <f t="shared" si="89"/>
        <v>0.15340909090909091</v>
      </c>
      <c r="Q25" s="520">
        <f t="shared" si="89"/>
        <v>0.18181818181818182</v>
      </c>
      <c r="R25" s="521">
        <f t="shared" si="89"/>
        <v>0.53409090909090906</v>
      </c>
      <c r="S25" s="521">
        <f t="shared" si="89"/>
        <v>0.11363636363636363</v>
      </c>
      <c r="T25" s="522">
        <f t="shared" si="89"/>
        <v>0.17045454545454544</v>
      </c>
      <c r="U25" s="520">
        <f t="shared" si="89"/>
        <v>0.30681818181818182</v>
      </c>
      <c r="V25" s="521">
        <f t="shared" si="89"/>
        <v>0.36931818181818182</v>
      </c>
      <c r="W25" s="521">
        <f t="shared" si="89"/>
        <v>0.16477272727272727</v>
      </c>
      <c r="X25" s="522">
        <f t="shared" si="89"/>
        <v>0.15909090909090909</v>
      </c>
      <c r="Y25" s="520">
        <f t="shared" si="89"/>
        <v>3.4090909090909088E-2</v>
      </c>
      <c r="Z25" s="521">
        <f t="shared" si="89"/>
        <v>0.15909090909090909</v>
      </c>
      <c r="AA25" s="521">
        <f t="shared" si="89"/>
        <v>1.1363636363636364E-2</v>
      </c>
      <c r="AB25" s="522">
        <f t="shared" si="89"/>
        <v>0.79545454545454541</v>
      </c>
      <c r="AD25" s="341"/>
      <c r="AE25" s="341"/>
      <c r="AF25" s="341"/>
      <c r="AG25" s="341"/>
      <c r="AH25" s="341"/>
      <c r="AJ25" s="341"/>
      <c r="AK25" s="341"/>
      <c r="AL25" s="341"/>
      <c r="AM25" s="341"/>
      <c r="AN25" s="341"/>
      <c r="AO25" s="341"/>
    </row>
    <row r="26" spans="2:41" ht="21" customHeight="1" thickTop="1" x14ac:dyDescent="0.2">
      <c r="B26" s="59" t="s">
        <v>372</v>
      </c>
      <c r="C26" s="60" t="s">
        <v>373</v>
      </c>
      <c r="D26" s="61">
        <f>'[1]表5-1'!D26</f>
        <v>106</v>
      </c>
      <c r="E26" s="513">
        <v>10</v>
      </c>
      <c r="F26" s="514">
        <v>56</v>
      </c>
      <c r="G26" s="514">
        <v>14</v>
      </c>
      <c r="H26" s="515">
        <f>$D$26-E26-F26-G26</f>
        <v>26</v>
      </c>
      <c r="I26" s="516">
        <v>19</v>
      </c>
      <c r="J26" s="514">
        <v>39</v>
      </c>
      <c r="K26" s="514">
        <v>24</v>
      </c>
      <c r="L26" s="515">
        <f>$D$26-I26-J26-K26</f>
        <v>24</v>
      </c>
      <c r="M26" s="549">
        <v>12</v>
      </c>
      <c r="N26" s="514">
        <v>54</v>
      </c>
      <c r="O26" s="514">
        <v>15</v>
      </c>
      <c r="P26" s="515">
        <f>$D$26-M26-N26-O26</f>
        <v>25</v>
      </c>
      <c r="Q26" s="516">
        <v>6</v>
      </c>
      <c r="R26" s="514">
        <v>61</v>
      </c>
      <c r="S26" s="514">
        <v>12</v>
      </c>
      <c r="T26" s="515">
        <f>$D$26-Q26-R26-S26</f>
        <v>27</v>
      </c>
      <c r="U26" s="516">
        <v>14</v>
      </c>
      <c r="V26" s="514">
        <v>48</v>
      </c>
      <c r="W26" s="517">
        <v>19</v>
      </c>
      <c r="X26" s="515">
        <f>$D$26-U26-V26-W26</f>
        <v>25</v>
      </c>
      <c r="Y26" s="516">
        <v>1</v>
      </c>
      <c r="Z26" s="514">
        <v>26</v>
      </c>
      <c r="AA26" s="514">
        <v>5</v>
      </c>
      <c r="AB26" s="515">
        <f>$D$26-Y26-Z26-AA26</f>
        <v>74</v>
      </c>
      <c r="AD26" s="9">
        <f t="shared" ref="AD26" si="90">SUM(E26:H26)</f>
        <v>106</v>
      </c>
      <c r="AE26" s="9">
        <f t="shared" ref="AE26" si="91">SUM(I26:L26)</f>
        <v>106</v>
      </c>
      <c r="AF26" s="9">
        <f t="shared" ref="AF26" si="92">SUM(M26:P26)</f>
        <v>106</v>
      </c>
      <c r="AG26" s="9">
        <f t="shared" ref="AG26" si="93">SUM(Q26:T26)</f>
        <v>106</v>
      </c>
      <c r="AH26" s="9">
        <f t="shared" ref="AH26" si="94">SUM(U26:X26)</f>
        <v>106</v>
      </c>
      <c r="AI26" s="9">
        <f t="shared" ref="AI26" si="95">SUM(Y26:AB26)</f>
        <v>106</v>
      </c>
      <c r="AJ26" s="329">
        <f t="shared" ref="AJ26" si="96">AD26-D26</f>
        <v>0</v>
      </c>
      <c r="AK26" s="329">
        <f t="shared" ref="AK26" si="97">AE26-D26</f>
        <v>0</v>
      </c>
      <c r="AL26" s="329">
        <f t="shared" ref="AL26" si="98">AF26-D26</f>
        <v>0</v>
      </c>
      <c r="AM26" s="329">
        <f t="shared" ref="AM26" si="99">AG26-D26</f>
        <v>0</v>
      </c>
      <c r="AN26" s="329">
        <f t="shared" ref="AN26" si="100">AH26-D26</f>
        <v>0</v>
      </c>
      <c r="AO26" s="329">
        <f t="shared" ref="AO26" si="101">AI26-D26</f>
        <v>0</v>
      </c>
    </row>
    <row r="27" spans="2:41" ht="21" customHeight="1" x14ac:dyDescent="0.2">
      <c r="B27" s="66"/>
      <c r="C27" s="69"/>
      <c r="D27" s="519"/>
      <c r="E27" s="501">
        <f t="shared" ref="E27:AB27" si="102">E26/$D26</f>
        <v>9.4339622641509441E-2</v>
      </c>
      <c r="F27" s="502">
        <f t="shared" si="102"/>
        <v>0.52830188679245282</v>
      </c>
      <c r="G27" s="502">
        <f t="shared" si="102"/>
        <v>0.13207547169811321</v>
      </c>
      <c r="H27" s="503">
        <f t="shared" si="102"/>
        <v>0.24528301886792453</v>
      </c>
      <c r="I27" s="501">
        <f t="shared" si="102"/>
        <v>0.17924528301886791</v>
      </c>
      <c r="J27" s="502">
        <f t="shared" si="102"/>
        <v>0.36792452830188677</v>
      </c>
      <c r="K27" s="502">
        <f t="shared" si="102"/>
        <v>0.22641509433962265</v>
      </c>
      <c r="L27" s="503">
        <f t="shared" si="102"/>
        <v>0.22641509433962265</v>
      </c>
      <c r="M27" s="501">
        <f t="shared" si="102"/>
        <v>0.11320754716981132</v>
      </c>
      <c r="N27" s="502">
        <f t="shared" si="102"/>
        <v>0.50943396226415094</v>
      </c>
      <c r="O27" s="502">
        <f t="shared" si="102"/>
        <v>0.14150943396226415</v>
      </c>
      <c r="P27" s="503">
        <f t="shared" si="102"/>
        <v>0.23584905660377359</v>
      </c>
      <c r="Q27" s="501">
        <f t="shared" si="102"/>
        <v>5.6603773584905662E-2</v>
      </c>
      <c r="R27" s="502">
        <f t="shared" si="102"/>
        <v>0.57547169811320753</v>
      </c>
      <c r="S27" s="502">
        <f t="shared" si="102"/>
        <v>0.11320754716981132</v>
      </c>
      <c r="T27" s="503">
        <f t="shared" si="102"/>
        <v>0.25471698113207547</v>
      </c>
      <c r="U27" s="501">
        <f t="shared" si="102"/>
        <v>0.13207547169811321</v>
      </c>
      <c r="V27" s="502">
        <f t="shared" si="102"/>
        <v>0.45283018867924529</v>
      </c>
      <c r="W27" s="502">
        <f t="shared" si="102"/>
        <v>0.17924528301886791</v>
      </c>
      <c r="X27" s="503">
        <f t="shared" si="102"/>
        <v>0.23584905660377359</v>
      </c>
      <c r="Y27" s="501">
        <f t="shared" si="102"/>
        <v>9.433962264150943E-3</v>
      </c>
      <c r="Z27" s="502">
        <f t="shared" si="102"/>
        <v>0.24528301886792453</v>
      </c>
      <c r="AA27" s="502">
        <f t="shared" si="102"/>
        <v>4.716981132075472E-2</v>
      </c>
      <c r="AB27" s="503">
        <f t="shared" si="102"/>
        <v>0.69811320754716977</v>
      </c>
      <c r="AD27" s="341"/>
      <c r="AE27" s="341"/>
      <c r="AF27" s="341"/>
      <c r="AG27" s="341"/>
      <c r="AH27" s="341"/>
      <c r="AJ27" s="341"/>
      <c r="AK27" s="341"/>
      <c r="AL27" s="341"/>
      <c r="AM27" s="341"/>
      <c r="AN27" s="341"/>
      <c r="AO27" s="341"/>
    </row>
    <row r="28" spans="2:41" ht="21" customHeight="1" x14ac:dyDescent="0.2">
      <c r="B28" s="66"/>
      <c r="C28" s="75" t="s">
        <v>374</v>
      </c>
      <c r="D28" s="81">
        <f>'[1]表5-1'!D28</f>
        <v>171</v>
      </c>
      <c r="E28" s="513">
        <v>10</v>
      </c>
      <c r="F28" s="514">
        <v>116</v>
      </c>
      <c r="G28" s="514">
        <v>28</v>
      </c>
      <c r="H28" s="515">
        <f>$D$28-E28-F28-G28</f>
        <v>17</v>
      </c>
      <c r="I28" s="516">
        <v>31</v>
      </c>
      <c r="J28" s="514">
        <v>84</v>
      </c>
      <c r="K28" s="514">
        <v>46</v>
      </c>
      <c r="L28" s="515">
        <f>$D$28-I28-J28-K28</f>
        <v>10</v>
      </c>
      <c r="M28" s="516">
        <v>33</v>
      </c>
      <c r="N28" s="514">
        <v>85</v>
      </c>
      <c r="O28" s="514">
        <v>37</v>
      </c>
      <c r="P28" s="515">
        <f>$D$28-M28-N28-O28</f>
        <v>16</v>
      </c>
      <c r="Q28" s="516">
        <v>21</v>
      </c>
      <c r="R28" s="514">
        <v>106</v>
      </c>
      <c r="S28" s="514">
        <v>30</v>
      </c>
      <c r="T28" s="515">
        <f>$D$28-Q28-R28-S28</f>
        <v>14</v>
      </c>
      <c r="U28" s="516">
        <v>29</v>
      </c>
      <c r="V28" s="514">
        <v>91</v>
      </c>
      <c r="W28" s="517">
        <v>36</v>
      </c>
      <c r="X28" s="515">
        <f>$D$28-U28-V28-W28</f>
        <v>15</v>
      </c>
      <c r="Y28" s="516">
        <v>2</v>
      </c>
      <c r="Z28" s="514">
        <v>35</v>
      </c>
      <c r="AA28" s="514">
        <v>5</v>
      </c>
      <c r="AB28" s="515">
        <f>$D$28-Y28-Z28-AA28</f>
        <v>129</v>
      </c>
      <c r="AD28" s="9">
        <f t="shared" ref="AD28" si="103">SUM(E28:H28)</f>
        <v>171</v>
      </c>
      <c r="AE28" s="9">
        <f t="shared" ref="AE28" si="104">SUM(I28:L28)</f>
        <v>171</v>
      </c>
      <c r="AF28" s="9">
        <f t="shared" ref="AF28" si="105">SUM(M28:P28)</f>
        <v>171</v>
      </c>
      <c r="AG28" s="9">
        <f t="shared" ref="AG28" si="106">SUM(Q28:T28)</f>
        <v>171</v>
      </c>
      <c r="AH28" s="9">
        <f t="shared" ref="AH28" si="107">SUM(U28:X28)</f>
        <v>171</v>
      </c>
      <c r="AI28" s="9">
        <f t="shared" ref="AI28" si="108">SUM(Y28:AB28)</f>
        <v>171</v>
      </c>
      <c r="AJ28" s="329">
        <f t="shared" ref="AJ28" si="109">AD28-D28</f>
        <v>0</v>
      </c>
      <c r="AK28" s="329">
        <f t="shared" ref="AK28" si="110">AE28-D28</f>
        <v>0</v>
      </c>
      <c r="AL28" s="329">
        <f t="shared" ref="AL28" si="111">AF28-D28</f>
        <v>0</v>
      </c>
      <c r="AM28" s="329">
        <f t="shared" ref="AM28" si="112">AG28-D28</f>
        <v>0</v>
      </c>
      <c r="AN28" s="329">
        <f t="shared" ref="AN28" si="113">AH28-D28</f>
        <v>0</v>
      </c>
      <c r="AO28" s="329">
        <f t="shared" ref="AO28" si="114">AI28-D28</f>
        <v>0</v>
      </c>
    </row>
    <row r="29" spans="2:41" ht="21" customHeight="1" x14ac:dyDescent="0.2">
      <c r="B29" s="66"/>
      <c r="C29" s="69"/>
      <c r="D29" s="519"/>
      <c r="E29" s="501">
        <f t="shared" ref="E29:AB29" si="115">E28/$D28</f>
        <v>5.8479532163742687E-2</v>
      </c>
      <c r="F29" s="502">
        <f t="shared" si="115"/>
        <v>0.67836257309941517</v>
      </c>
      <c r="G29" s="502">
        <f t="shared" si="115"/>
        <v>0.16374269005847952</v>
      </c>
      <c r="H29" s="503">
        <f t="shared" si="115"/>
        <v>9.9415204678362568E-2</v>
      </c>
      <c r="I29" s="501">
        <f t="shared" si="115"/>
        <v>0.18128654970760233</v>
      </c>
      <c r="J29" s="502">
        <f t="shared" si="115"/>
        <v>0.49122807017543857</v>
      </c>
      <c r="K29" s="502">
        <f t="shared" si="115"/>
        <v>0.26900584795321636</v>
      </c>
      <c r="L29" s="503">
        <f t="shared" si="115"/>
        <v>5.8479532163742687E-2</v>
      </c>
      <c r="M29" s="501">
        <f t="shared" si="115"/>
        <v>0.19298245614035087</v>
      </c>
      <c r="N29" s="502">
        <f t="shared" si="115"/>
        <v>0.49707602339181284</v>
      </c>
      <c r="O29" s="502">
        <f t="shared" si="115"/>
        <v>0.21637426900584794</v>
      </c>
      <c r="P29" s="503">
        <f t="shared" si="115"/>
        <v>9.3567251461988299E-2</v>
      </c>
      <c r="Q29" s="501">
        <f t="shared" si="115"/>
        <v>0.12280701754385964</v>
      </c>
      <c r="R29" s="502">
        <f t="shared" si="115"/>
        <v>0.61988304093567248</v>
      </c>
      <c r="S29" s="502">
        <f t="shared" si="115"/>
        <v>0.17543859649122806</v>
      </c>
      <c r="T29" s="503">
        <f t="shared" si="115"/>
        <v>8.1871345029239762E-2</v>
      </c>
      <c r="U29" s="501">
        <f t="shared" si="115"/>
        <v>0.16959064327485379</v>
      </c>
      <c r="V29" s="502">
        <f t="shared" si="115"/>
        <v>0.53216374269005851</v>
      </c>
      <c r="W29" s="502">
        <f t="shared" si="115"/>
        <v>0.21052631578947367</v>
      </c>
      <c r="X29" s="503">
        <f t="shared" si="115"/>
        <v>8.771929824561403E-2</v>
      </c>
      <c r="Y29" s="501">
        <f t="shared" si="115"/>
        <v>1.1695906432748537E-2</v>
      </c>
      <c r="Z29" s="502">
        <f t="shared" si="115"/>
        <v>0.2046783625730994</v>
      </c>
      <c r="AA29" s="502">
        <f t="shared" si="115"/>
        <v>2.9239766081871343E-2</v>
      </c>
      <c r="AB29" s="503">
        <f t="shared" si="115"/>
        <v>0.75438596491228072</v>
      </c>
      <c r="AD29" s="341"/>
      <c r="AE29" s="341"/>
      <c r="AF29" s="341"/>
      <c r="AG29" s="341"/>
      <c r="AH29" s="341"/>
      <c r="AJ29" s="341"/>
      <c r="AK29" s="341"/>
      <c r="AL29" s="341"/>
      <c r="AM29" s="341"/>
      <c r="AN29" s="341"/>
      <c r="AO29" s="341"/>
    </row>
    <row r="30" spans="2:41" ht="21" customHeight="1" x14ac:dyDescent="0.2">
      <c r="B30" s="66"/>
      <c r="C30" s="75" t="s">
        <v>375</v>
      </c>
      <c r="D30" s="512">
        <f>'[1]表5-1'!D30</f>
        <v>49</v>
      </c>
      <c r="E30" s="513">
        <v>6</v>
      </c>
      <c r="F30" s="514">
        <v>30</v>
      </c>
      <c r="G30" s="514">
        <v>7</v>
      </c>
      <c r="H30" s="515">
        <f>$D$30-E30-F30-G30</f>
        <v>6</v>
      </c>
      <c r="I30" s="516">
        <v>14</v>
      </c>
      <c r="J30" s="514">
        <v>15</v>
      </c>
      <c r="K30" s="514">
        <v>15</v>
      </c>
      <c r="L30" s="515">
        <f>$D$30-I30-J30-K30</f>
        <v>5</v>
      </c>
      <c r="M30" s="516">
        <v>10</v>
      </c>
      <c r="N30" s="514">
        <v>21</v>
      </c>
      <c r="O30" s="514">
        <v>12</v>
      </c>
      <c r="P30" s="515">
        <f>$D$30-M30-N30-O30</f>
        <v>6</v>
      </c>
      <c r="Q30" s="516">
        <v>7</v>
      </c>
      <c r="R30" s="514">
        <v>28</v>
      </c>
      <c r="S30" s="514">
        <v>7</v>
      </c>
      <c r="T30" s="515">
        <f>$D$30-Q30-R30-S30</f>
        <v>7</v>
      </c>
      <c r="U30" s="516">
        <v>15</v>
      </c>
      <c r="V30" s="514">
        <v>21</v>
      </c>
      <c r="W30" s="517">
        <v>7</v>
      </c>
      <c r="X30" s="515">
        <f>$D$30-U30-V30-W30</f>
        <v>6</v>
      </c>
      <c r="Y30" s="516">
        <v>2</v>
      </c>
      <c r="Z30" s="514">
        <v>3</v>
      </c>
      <c r="AA30" s="514">
        <v>2</v>
      </c>
      <c r="AB30" s="515">
        <f>$D$30-Y30-Z30-AA30</f>
        <v>42</v>
      </c>
      <c r="AD30" s="9">
        <f t="shared" ref="AD30" si="116">SUM(E30:H30)</f>
        <v>49</v>
      </c>
      <c r="AE30" s="9">
        <f t="shared" ref="AE30" si="117">SUM(I30:L30)</f>
        <v>49</v>
      </c>
      <c r="AF30" s="9">
        <f t="shared" ref="AF30" si="118">SUM(M30:P30)</f>
        <v>49</v>
      </c>
      <c r="AG30" s="9">
        <f t="shared" ref="AG30" si="119">SUM(Q30:T30)</f>
        <v>49</v>
      </c>
      <c r="AH30" s="9">
        <f t="shared" ref="AH30" si="120">SUM(U30:X30)</f>
        <v>49</v>
      </c>
      <c r="AI30" s="9">
        <f t="shared" ref="AI30" si="121">SUM(Y30:AB30)</f>
        <v>49</v>
      </c>
      <c r="AJ30" s="329">
        <f t="shared" ref="AJ30" si="122">AD30-D30</f>
        <v>0</v>
      </c>
      <c r="AK30" s="329">
        <f t="shared" ref="AK30" si="123">AE30-D30</f>
        <v>0</v>
      </c>
      <c r="AL30" s="329">
        <f t="shared" ref="AL30" si="124">AF30-D30</f>
        <v>0</v>
      </c>
      <c r="AM30" s="329">
        <f t="shared" ref="AM30" si="125">AG30-D30</f>
        <v>0</v>
      </c>
      <c r="AN30" s="329">
        <f t="shared" ref="AN30" si="126">AH30-D30</f>
        <v>0</v>
      </c>
      <c r="AO30" s="329">
        <f t="shared" ref="AO30" si="127">AI30-D30</f>
        <v>0</v>
      </c>
    </row>
    <row r="31" spans="2:41" ht="21" customHeight="1" x14ac:dyDescent="0.2">
      <c r="B31" s="66"/>
      <c r="C31" s="524"/>
      <c r="D31" s="519"/>
      <c r="E31" s="501">
        <f t="shared" ref="E31:AB31" si="128">E30/$D30</f>
        <v>0.12244897959183673</v>
      </c>
      <c r="F31" s="502">
        <f t="shared" si="128"/>
        <v>0.61224489795918369</v>
      </c>
      <c r="G31" s="502">
        <f t="shared" si="128"/>
        <v>0.14285714285714285</v>
      </c>
      <c r="H31" s="503">
        <f t="shared" si="128"/>
        <v>0.12244897959183673</v>
      </c>
      <c r="I31" s="501">
        <f t="shared" si="128"/>
        <v>0.2857142857142857</v>
      </c>
      <c r="J31" s="502">
        <f t="shared" si="128"/>
        <v>0.30612244897959184</v>
      </c>
      <c r="K31" s="502">
        <f t="shared" si="128"/>
        <v>0.30612244897959184</v>
      </c>
      <c r="L31" s="503">
        <f t="shared" si="128"/>
        <v>0.10204081632653061</v>
      </c>
      <c r="M31" s="501">
        <f t="shared" si="128"/>
        <v>0.20408163265306123</v>
      </c>
      <c r="N31" s="502">
        <f t="shared" si="128"/>
        <v>0.42857142857142855</v>
      </c>
      <c r="O31" s="502">
        <f t="shared" si="128"/>
        <v>0.24489795918367346</v>
      </c>
      <c r="P31" s="503">
        <f t="shared" si="128"/>
        <v>0.12244897959183673</v>
      </c>
      <c r="Q31" s="501">
        <f t="shared" si="128"/>
        <v>0.14285714285714285</v>
      </c>
      <c r="R31" s="502">
        <f t="shared" si="128"/>
        <v>0.5714285714285714</v>
      </c>
      <c r="S31" s="502">
        <f t="shared" si="128"/>
        <v>0.14285714285714285</v>
      </c>
      <c r="T31" s="503">
        <f t="shared" si="128"/>
        <v>0.14285714285714285</v>
      </c>
      <c r="U31" s="501">
        <f t="shared" si="128"/>
        <v>0.30612244897959184</v>
      </c>
      <c r="V31" s="502">
        <f t="shared" si="128"/>
        <v>0.42857142857142855</v>
      </c>
      <c r="W31" s="502">
        <f t="shared" si="128"/>
        <v>0.14285714285714285</v>
      </c>
      <c r="X31" s="503">
        <f t="shared" si="128"/>
        <v>0.12244897959183673</v>
      </c>
      <c r="Y31" s="501">
        <f t="shared" si="128"/>
        <v>4.0816326530612242E-2</v>
      </c>
      <c r="Z31" s="502">
        <f t="shared" si="128"/>
        <v>6.1224489795918366E-2</v>
      </c>
      <c r="AA31" s="502">
        <f t="shared" si="128"/>
        <v>4.0816326530612242E-2</v>
      </c>
      <c r="AB31" s="503">
        <f t="shared" si="128"/>
        <v>0.8571428571428571</v>
      </c>
      <c r="AD31" s="341"/>
      <c r="AE31" s="341"/>
      <c r="AF31" s="341"/>
      <c r="AG31" s="341"/>
      <c r="AH31" s="341"/>
      <c r="AJ31" s="341"/>
      <c r="AK31" s="341"/>
      <c r="AL31" s="341"/>
      <c r="AM31" s="341"/>
      <c r="AN31" s="341"/>
      <c r="AO31" s="341"/>
    </row>
    <row r="32" spans="2:41" ht="21" customHeight="1" x14ac:dyDescent="0.2">
      <c r="B32" s="66"/>
      <c r="C32" s="75" t="s">
        <v>376</v>
      </c>
      <c r="D32" s="512">
        <f>'[1]表5-1'!D32</f>
        <v>38</v>
      </c>
      <c r="E32" s="513">
        <v>3</v>
      </c>
      <c r="F32" s="514">
        <v>24</v>
      </c>
      <c r="G32" s="514">
        <v>7</v>
      </c>
      <c r="H32" s="515">
        <f>$D$32-E32-F32-G32</f>
        <v>4</v>
      </c>
      <c r="I32" s="516">
        <v>12</v>
      </c>
      <c r="J32" s="514">
        <v>10</v>
      </c>
      <c r="K32" s="514">
        <v>12</v>
      </c>
      <c r="L32" s="515">
        <f>$D$32-I32-J32-K32</f>
        <v>4</v>
      </c>
      <c r="M32" s="516">
        <v>18</v>
      </c>
      <c r="N32" s="514">
        <v>11</v>
      </c>
      <c r="O32" s="514">
        <v>7</v>
      </c>
      <c r="P32" s="515">
        <f>$D$32-M32-N32-O32</f>
        <v>2</v>
      </c>
      <c r="Q32" s="516">
        <v>8</v>
      </c>
      <c r="R32" s="514">
        <v>21</v>
      </c>
      <c r="S32" s="514">
        <v>4</v>
      </c>
      <c r="T32" s="515">
        <f>$D$32-Q32-R32-S32</f>
        <v>5</v>
      </c>
      <c r="U32" s="516">
        <v>16</v>
      </c>
      <c r="V32" s="514">
        <v>12</v>
      </c>
      <c r="W32" s="517">
        <v>7</v>
      </c>
      <c r="X32" s="515">
        <f>$D$32-U32-V32-W32</f>
        <v>3</v>
      </c>
      <c r="Y32" s="516">
        <v>1</v>
      </c>
      <c r="Z32" s="514">
        <v>8</v>
      </c>
      <c r="AA32" s="514">
        <v>1</v>
      </c>
      <c r="AB32" s="515">
        <f>$D$32-Y32-Z32-AA32</f>
        <v>28</v>
      </c>
      <c r="AD32" s="9">
        <f t="shared" ref="AD32" si="129">SUM(E32:H32)</f>
        <v>38</v>
      </c>
      <c r="AE32" s="9">
        <f t="shared" ref="AE32" si="130">SUM(I32:L32)</f>
        <v>38</v>
      </c>
      <c r="AF32" s="9">
        <f t="shared" ref="AF32" si="131">SUM(M32:P32)</f>
        <v>38</v>
      </c>
      <c r="AG32" s="9">
        <f t="shared" ref="AG32" si="132">SUM(Q32:T32)</f>
        <v>38</v>
      </c>
      <c r="AH32" s="9">
        <f t="shared" ref="AH32" si="133">SUM(U32:X32)</f>
        <v>38</v>
      </c>
      <c r="AI32" s="9">
        <f t="shared" ref="AI32" si="134">SUM(Y32:AB32)</f>
        <v>38</v>
      </c>
      <c r="AJ32" s="329">
        <f t="shared" ref="AJ32" si="135">AD32-D32</f>
        <v>0</v>
      </c>
      <c r="AK32" s="329">
        <f t="shared" ref="AK32" si="136">AE32-D32</f>
        <v>0</v>
      </c>
      <c r="AL32" s="329">
        <f t="shared" ref="AL32" si="137">AF32-D32</f>
        <v>0</v>
      </c>
      <c r="AM32" s="329">
        <f t="shared" ref="AM32" si="138">AG32-D32</f>
        <v>0</v>
      </c>
      <c r="AN32" s="329">
        <f t="shared" ref="AN32" si="139">AH32-D32</f>
        <v>0</v>
      </c>
      <c r="AO32" s="329">
        <f t="shared" ref="AO32" si="140">AI32-D32</f>
        <v>0</v>
      </c>
    </row>
    <row r="33" spans="2:41" ht="21" customHeight="1" x14ac:dyDescent="0.2">
      <c r="B33" s="66"/>
      <c r="C33" s="524"/>
      <c r="D33" s="519"/>
      <c r="E33" s="501">
        <f t="shared" ref="E33:AB33" si="141">E32/$D32</f>
        <v>7.8947368421052627E-2</v>
      </c>
      <c r="F33" s="502">
        <f t="shared" si="141"/>
        <v>0.63157894736842102</v>
      </c>
      <c r="G33" s="502">
        <f t="shared" si="141"/>
        <v>0.18421052631578946</v>
      </c>
      <c r="H33" s="503">
        <f t="shared" si="141"/>
        <v>0.10526315789473684</v>
      </c>
      <c r="I33" s="501">
        <f t="shared" si="141"/>
        <v>0.31578947368421051</v>
      </c>
      <c r="J33" s="502">
        <f t="shared" si="141"/>
        <v>0.26315789473684209</v>
      </c>
      <c r="K33" s="502">
        <f t="shared" si="141"/>
        <v>0.31578947368421051</v>
      </c>
      <c r="L33" s="503">
        <f t="shared" si="141"/>
        <v>0.10526315789473684</v>
      </c>
      <c r="M33" s="501">
        <f t="shared" si="141"/>
        <v>0.47368421052631576</v>
      </c>
      <c r="N33" s="502">
        <f t="shared" si="141"/>
        <v>0.28947368421052633</v>
      </c>
      <c r="O33" s="502">
        <f t="shared" si="141"/>
        <v>0.18421052631578946</v>
      </c>
      <c r="P33" s="503">
        <f t="shared" si="141"/>
        <v>5.2631578947368418E-2</v>
      </c>
      <c r="Q33" s="501">
        <f t="shared" si="141"/>
        <v>0.21052631578947367</v>
      </c>
      <c r="R33" s="502">
        <f t="shared" si="141"/>
        <v>0.55263157894736847</v>
      </c>
      <c r="S33" s="502">
        <f t="shared" si="141"/>
        <v>0.10526315789473684</v>
      </c>
      <c r="T33" s="503">
        <f t="shared" si="141"/>
        <v>0.13157894736842105</v>
      </c>
      <c r="U33" s="501">
        <f t="shared" si="141"/>
        <v>0.42105263157894735</v>
      </c>
      <c r="V33" s="502">
        <f t="shared" si="141"/>
        <v>0.31578947368421051</v>
      </c>
      <c r="W33" s="502">
        <f t="shared" si="141"/>
        <v>0.18421052631578946</v>
      </c>
      <c r="X33" s="503">
        <f t="shared" si="141"/>
        <v>7.8947368421052627E-2</v>
      </c>
      <c r="Y33" s="501">
        <f t="shared" si="141"/>
        <v>2.6315789473684209E-2</v>
      </c>
      <c r="Z33" s="502">
        <f t="shared" si="141"/>
        <v>0.21052631578947367</v>
      </c>
      <c r="AA33" s="502">
        <f t="shared" si="141"/>
        <v>2.6315789473684209E-2</v>
      </c>
      <c r="AB33" s="503">
        <f t="shared" si="141"/>
        <v>0.73684210526315785</v>
      </c>
      <c r="AD33" s="341"/>
      <c r="AE33" s="341"/>
      <c r="AF33" s="341"/>
      <c r="AG33" s="341"/>
      <c r="AH33" s="341"/>
      <c r="AJ33" s="341"/>
      <c r="AK33" s="341"/>
      <c r="AL33" s="341"/>
      <c r="AM33" s="341"/>
      <c r="AN33" s="341"/>
      <c r="AO33" s="341"/>
    </row>
    <row r="34" spans="2:41" ht="21" customHeight="1" x14ac:dyDescent="0.2">
      <c r="B34" s="66"/>
      <c r="C34" s="75" t="s">
        <v>341</v>
      </c>
      <c r="D34" s="512">
        <f>'[1]表5-1'!D34</f>
        <v>33</v>
      </c>
      <c r="E34" s="513">
        <v>4</v>
      </c>
      <c r="F34" s="514">
        <v>18</v>
      </c>
      <c r="G34" s="514">
        <v>8</v>
      </c>
      <c r="H34" s="515">
        <f>$D$34-E34-F34-G34</f>
        <v>3</v>
      </c>
      <c r="I34" s="516">
        <v>12</v>
      </c>
      <c r="J34" s="514">
        <v>11</v>
      </c>
      <c r="K34" s="514">
        <v>7</v>
      </c>
      <c r="L34" s="515">
        <f>$D$34-I34-J34-K34</f>
        <v>3</v>
      </c>
      <c r="M34" s="516">
        <v>22</v>
      </c>
      <c r="N34" s="514">
        <v>4</v>
      </c>
      <c r="O34" s="514">
        <v>6</v>
      </c>
      <c r="P34" s="515">
        <f>$D$34-M34-N34-O34</f>
        <v>1</v>
      </c>
      <c r="Q34" s="516">
        <v>12</v>
      </c>
      <c r="R34" s="514">
        <v>14</v>
      </c>
      <c r="S34" s="514">
        <v>4</v>
      </c>
      <c r="T34" s="515">
        <f>$D$34-Q34-R34-S34</f>
        <v>3</v>
      </c>
      <c r="U34" s="516">
        <v>22</v>
      </c>
      <c r="V34" s="514">
        <v>4</v>
      </c>
      <c r="W34" s="517">
        <v>4</v>
      </c>
      <c r="X34" s="515">
        <f>$D$34-U34-V34-W34</f>
        <v>3</v>
      </c>
      <c r="Y34" s="516">
        <v>1</v>
      </c>
      <c r="Z34" s="514">
        <v>2</v>
      </c>
      <c r="AA34" s="514">
        <v>0</v>
      </c>
      <c r="AB34" s="515">
        <f>$D$34-Y34-Z34-AA34</f>
        <v>30</v>
      </c>
      <c r="AD34" s="9">
        <f t="shared" ref="AD34" si="142">SUM(E34:H34)</f>
        <v>33</v>
      </c>
      <c r="AE34" s="9">
        <f t="shared" ref="AE34" si="143">SUM(I34:L34)</f>
        <v>33</v>
      </c>
      <c r="AF34" s="9">
        <f t="shared" ref="AF34" si="144">SUM(M34:P34)</f>
        <v>33</v>
      </c>
      <c r="AG34" s="9">
        <f t="shared" ref="AG34" si="145">SUM(Q34:T34)</f>
        <v>33</v>
      </c>
      <c r="AH34" s="9">
        <f t="shared" ref="AH34" si="146">SUM(U34:X34)</f>
        <v>33</v>
      </c>
      <c r="AI34" s="9">
        <f t="shared" ref="AI34" si="147">SUM(Y34:AB34)</f>
        <v>33</v>
      </c>
      <c r="AJ34" s="329">
        <f t="shared" ref="AJ34" si="148">AD34-D34</f>
        <v>0</v>
      </c>
      <c r="AK34" s="329">
        <f t="shared" ref="AK34" si="149">AE34-D34</f>
        <v>0</v>
      </c>
      <c r="AL34" s="329">
        <f t="shared" ref="AL34" si="150">AF34-D34</f>
        <v>0</v>
      </c>
      <c r="AM34" s="329">
        <f t="shared" ref="AM34" si="151">AG34-D34</f>
        <v>0</v>
      </c>
      <c r="AN34" s="329">
        <f t="shared" ref="AN34" si="152">AH34-D34</f>
        <v>0</v>
      </c>
      <c r="AO34" s="329">
        <f t="shared" ref="AO34" si="153">AI34-D34</f>
        <v>0</v>
      </c>
    </row>
    <row r="35" spans="2:41" ht="21" customHeight="1" x14ac:dyDescent="0.2">
      <c r="B35" s="66"/>
      <c r="C35" s="524"/>
      <c r="D35" s="519"/>
      <c r="E35" s="501">
        <f t="shared" ref="E35:AB35" si="154">E34/$D34</f>
        <v>0.12121212121212122</v>
      </c>
      <c r="F35" s="502">
        <f t="shared" si="154"/>
        <v>0.54545454545454541</v>
      </c>
      <c r="G35" s="502">
        <f t="shared" si="154"/>
        <v>0.24242424242424243</v>
      </c>
      <c r="H35" s="503">
        <f t="shared" si="154"/>
        <v>9.0909090909090912E-2</v>
      </c>
      <c r="I35" s="501">
        <f t="shared" si="154"/>
        <v>0.36363636363636365</v>
      </c>
      <c r="J35" s="502">
        <f t="shared" si="154"/>
        <v>0.33333333333333331</v>
      </c>
      <c r="K35" s="502">
        <f t="shared" si="154"/>
        <v>0.21212121212121213</v>
      </c>
      <c r="L35" s="503">
        <f t="shared" si="154"/>
        <v>9.0909090909090912E-2</v>
      </c>
      <c r="M35" s="501">
        <f t="shared" si="154"/>
        <v>0.66666666666666663</v>
      </c>
      <c r="N35" s="502">
        <f t="shared" si="154"/>
        <v>0.12121212121212122</v>
      </c>
      <c r="O35" s="502">
        <f t="shared" si="154"/>
        <v>0.18181818181818182</v>
      </c>
      <c r="P35" s="503">
        <f t="shared" si="154"/>
        <v>3.0303030303030304E-2</v>
      </c>
      <c r="Q35" s="501">
        <f t="shared" si="154"/>
        <v>0.36363636363636365</v>
      </c>
      <c r="R35" s="502">
        <f t="shared" si="154"/>
        <v>0.42424242424242425</v>
      </c>
      <c r="S35" s="502">
        <f t="shared" si="154"/>
        <v>0.12121212121212122</v>
      </c>
      <c r="T35" s="503">
        <f t="shared" si="154"/>
        <v>9.0909090909090912E-2</v>
      </c>
      <c r="U35" s="501">
        <f t="shared" si="154"/>
        <v>0.66666666666666663</v>
      </c>
      <c r="V35" s="502">
        <f t="shared" si="154"/>
        <v>0.12121212121212122</v>
      </c>
      <c r="W35" s="502">
        <f t="shared" si="154"/>
        <v>0.12121212121212122</v>
      </c>
      <c r="X35" s="503">
        <f t="shared" si="154"/>
        <v>9.0909090909090912E-2</v>
      </c>
      <c r="Y35" s="501">
        <f t="shared" si="154"/>
        <v>3.0303030303030304E-2</v>
      </c>
      <c r="Z35" s="502">
        <f t="shared" si="154"/>
        <v>6.0606060606060608E-2</v>
      </c>
      <c r="AA35" s="502">
        <f t="shared" si="154"/>
        <v>0</v>
      </c>
      <c r="AB35" s="503">
        <f t="shared" si="154"/>
        <v>0.90909090909090906</v>
      </c>
      <c r="AD35" s="341"/>
      <c r="AE35" s="341"/>
      <c r="AF35" s="341"/>
      <c r="AG35" s="341"/>
      <c r="AH35" s="341"/>
      <c r="AJ35" s="341"/>
      <c r="AK35" s="341"/>
      <c r="AL35" s="341"/>
      <c r="AM35" s="341"/>
      <c r="AN35" s="341"/>
      <c r="AO35" s="341"/>
    </row>
    <row r="36" spans="2:41" ht="21" customHeight="1" x14ac:dyDescent="0.2">
      <c r="B36" s="66"/>
      <c r="C36" s="75" t="s">
        <v>377</v>
      </c>
      <c r="D36" s="81">
        <f>'[1]表5-1'!D36</f>
        <v>30</v>
      </c>
      <c r="E36" s="513">
        <v>8</v>
      </c>
      <c r="F36" s="514">
        <v>17</v>
      </c>
      <c r="G36" s="514">
        <v>2</v>
      </c>
      <c r="H36" s="515">
        <f>$D$36-E36-F36-G36</f>
        <v>3</v>
      </c>
      <c r="I36" s="516">
        <v>23</v>
      </c>
      <c r="J36" s="514">
        <v>6</v>
      </c>
      <c r="K36" s="514">
        <v>0</v>
      </c>
      <c r="L36" s="515">
        <f>$D$36-I36-J36-K36</f>
        <v>1</v>
      </c>
      <c r="M36" s="516">
        <v>19</v>
      </c>
      <c r="N36" s="514">
        <v>8</v>
      </c>
      <c r="O36" s="514">
        <v>0</v>
      </c>
      <c r="P36" s="515">
        <f>$D$36-M36-N36-O36</f>
        <v>3</v>
      </c>
      <c r="Q36" s="516">
        <v>14</v>
      </c>
      <c r="R36" s="514">
        <v>9</v>
      </c>
      <c r="S36" s="514">
        <v>4</v>
      </c>
      <c r="T36" s="515">
        <f>$D$36-Q36-R36-S36</f>
        <v>3</v>
      </c>
      <c r="U36" s="516">
        <v>17</v>
      </c>
      <c r="V36" s="514">
        <v>9</v>
      </c>
      <c r="W36" s="517">
        <v>1</v>
      </c>
      <c r="X36" s="515">
        <f>$D$36-U36-V36-W36</f>
        <v>3</v>
      </c>
      <c r="Y36" s="516">
        <v>1</v>
      </c>
      <c r="Z36" s="514">
        <v>2</v>
      </c>
      <c r="AA36" s="514">
        <v>0</v>
      </c>
      <c r="AB36" s="515">
        <f>$D$36-Y36-Z36-AA36</f>
        <v>27</v>
      </c>
      <c r="AD36" s="9">
        <f t="shared" ref="AD36" si="155">SUM(E36:H36)</f>
        <v>30</v>
      </c>
      <c r="AE36" s="9">
        <f t="shared" ref="AE36" si="156">SUM(I36:L36)</f>
        <v>30</v>
      </c>
      <c r="AF36" s="9">
        <f t="shared" ref="AF36" si="157">SUM(M36:P36)</f>
        <v>30</v>
      </c>
      <c r="AG36" s="9">
        <f t="shared" ref="AG36" si="158">SUM(Q36:T36)</f>
        <v>30</v>
      </c>
      <c r="AH36" s="9">
        <f t="shared" ref="AH36" si="159">SUM(U36:X36)</f>
        <v>30</v>
      </c>
      <c r="AI36" s="9">
        <f t="shared" ref="AI36" si="160">SUM(Y36:AB36)</f>
        <v>30</v>
      </c>
      <c r="AJ36" s="329">
        <f t="shared" ref="AJ36" si="161">AD36-D36</f>
        <v>0</v>
      </c>
      <c r="AK36" s="329">
        <f t="shared" ref="AK36" si="162">AE36-D36</f>
        <v>0</v>
      </c>
      <c r="AL36" s="329">
        <f t="shared" ref="AL36" si="163">AF36-D36</f>
        <v>0</v>
      </c>
      <c r="AM36" s="329">
        <f t="shared" ref="AM36" si="164">AG36-D36</f>
        <v>0</v>
      </c>
      <c r="AN36" s="329">
        <f t="shared" ref="AN36" si="165">AH36-D36</f>
        <v>0</v>
      </c>
      <c r="AO36" s="329">
        <f t="shared" ref="AO36" si="166">AI36-D36</f>
        <v>0</v>
      </c>
    </row>
    <row r="37" spans="2:41" ht="21" customHeight="1" thickBot="1" x14ac:dyDescent="0.25">
      <c r="B37" s="66"/>
      <c r="C37" s="525"/>
      <c r="D37" s="512"/>
      <c r="E37" s="526">
        <f t="shared" ref="E37:AB37" si="167">E36/$D36</f>
        <v>0.26666666666666666</v>
      </c>
      <c r="F37" s="527">
        <f t="shared" si="167"/>
        <v>0.56666666666666665</v>
      </c>
      <c r="G37" s="527">
        <f t="shared" si="167"/>
        <v>6.6666666666666666E-2</v>
      </c>
      <c r="H37" s="528">
        <f t="shared" si="167"/>
        <v>0.1</v>
      </c>
      <c r="I37" s="526">
        <f t="shared" si="167"/>
        <v>0.76666666666666672</v>
      </c>
      <c r="J37" s="527">
        <f t="shared" si="167"/>
        <v>0.2</v>
      </c>
      <c r="K37" s="527">
        <f t="shared" si="167"/>
        <v>0</v>
      </c>
      <c r="L37" s="528">
        <f t="shared" si="167"/>
        <v>3.3333333333333333E-2</v>
      </c>
      <c r="M37" s="526">
        <f t="shared" si="167"/>
        <v>0.6333333333333333</v>
      </c>
      <c r="N37" s="527">
        <f t="shared" si="167"/>
        <v>0.26666666666666666</v>
      </c>
      <c r="O37" s="527">
        <f t="shared" si="167"/>
        <v>0</v>
      </c>
      <c r="P37" s="528">
        <f t="shared" si="167"/>
        <v>0.1</v>
      </c>
      <c r="Q37" s="526">
        <f t="shared" si="167"/>
        <v>0.46666666666666667</v>
      </c>
      <c r="R37" s="527">
        <f t="shared" si="167"/>
        <v>0.3</v>
      </c>
      <c r="S37" s="527">
        <f t="shared" si="167"/>
        <v>0.13333333333333333</v>
      </c>
      <c r="T37" s="528">
        <f t="shared" si="167"/>
        <v>0.1</v>
      </c>
      <c r="U37" s="526">
        <f t="shared" si="167"/>
        <v>0.56666666666666665</v>
      </c>
      <c r="V37" s="527">
        <f t="shared" si="167"/>
        <v>0.3</v>
      </c>
      <c r="W37" s="527">
        <f t="shared" si="167"/>
        <v>3.3333333333333333E-2</v>
      </c>
      <c r="X37" s="528">
        <f t="shared" si="167"/>
        <v>0.1</v>
      </c>
      <c r="Y37" s="526">
        <f t="shared" si="167"/>
        <v>3.3333333333333333E-2</v>
      </c>
      <c r="Z37" s="527">
        <f t="shared" si="167"/>
        <v>6.6666666666666666E-2</v>
      </c>
      <c r="AA37" s="527">
        <f t="shared" si="167"/>
        <v>0</v>
      </c>
      <c r="AB37" s="528">
        <f t="shared" si="167"/>
        <v>0.9</v>
      </c>
      <c r="AD37" s="341"/>
      <c r="AE37" s="341"/>
      <c r="AF37" s="341"/>
      <c r="AG37" s="341"/>
      <c r="AH37" s="341"/>
      <c r="AJ37" s="341"/>
      <c r="AK37" s="341"/>
      <c r="AL37" s="341"/>
      <c r="AM37" s="341"/>
      <c r="AN37" s="341"/>
      <c r="AO37" s="341"/>
    </row>
    <row r="38" spans="2:41" ht="21" customHeight="1" thickTop="1" x14ac:dyDescent="0.2">
      <c r="B38" s="66"/>
      <c r="C38" s="530" t="s">
        <v>378</v>
      </c>
      <c r="D38" s="531">
        <f>D28+D30+D32+D34</f>
        <v>291</v>
      </c>
      <c r="E38" s="532">
        <f t="shared" ref="E38:AB38" si="168">E28+E30+E32+E34</f>
        <v>23</v>
      </c>
      <c r="F38" s="531">
        <f t="shared" si="168"/>
        <v>188</v>
      </c>
      <c r="G38" s="531">
        <f t="shared" si="168"/>
        <v>50</v>
      </c>
      <c r="H38" s="508">
        <f t="shared" si="168"/>
        <v>30</v>
      </c>
      <c r="I38" s="532">
        <f t="shared" si="168"/>
        <v>69</v>
      </c>
      <c r="J38" s="531">
        <f t="shared" si="168"/>
        <v>120</v>
      </c>
      <c r="K38" s="531">
        <f t="shared" si="168"/>
        <v>80</v>
      </c>
      <c r="L38" s="508">
        <f t="shared" si="168"/>
        <v>22</v>
      </c>
      <c r="M38" s="532">
        <f t="shared" si="168"/>
        <v>83</v>
      </c>
      <c r="N38" s="531">
        <f t="shared" si="168"/>
        <v>121</v>
      </c>
      <c r="O38" s="531">
        <f t="shared" si="168"/>
        <v>62</v>
      </c>
      <c r="P38" s="508">
        <f t="shared" si="168"/>
        <v>25</v>
      </c>
      <c r="Q38" s="532">
        <f>Q28+Q30+Q32+Q34</f>
        <v>48</v>
      </c>
      <c r="R38" s="531">
        <f t="shared" ref="R38:X38" si="169">R28+R30+R32+R34</f>
        <v>169</v>
      </c>
      <c r="S38" s="531">
        <f t="shared" si="169"/>
        <v>45</v>
      </c>
      <c r="T38" s="508">
        <f t="shared" si="169"/>
        <v>29</v>
      </c>
      <c r="U38" s="532">
        <f t="shared" si="169"/>
        <v>82</v>
      </c>
      <c r="V38" s="531">
        <f t="shared" si="169"/>
        <v>128</v>
      </c>
      <c r="W38" s="531">
        <f t="shared" si="169"/>
        <v>54</v>
      </c>
      <c r="X38" s="508">
        <f t="shared" si="169"/>
        <v>27</v>
      </c>
      <c r="Y38" s="532">
        <f t="shared" si="168"/>
        <v>6</v>
      </c>
      <c r="Z38" s="531">
        <f t="shared" si="168"/>
        <v>48</v>
      </c>
      <c r="AA38" s="531">
        <f t="shared" si="168"/>
        <v>8</v>
      </c>
      <c r="AB38" s="508">
        <f t="shared" si="168"/>
        <v>229</v>
      </c>
      <c r="AD38" s="9">
        <f t="shared" ref="AD38" si="170">SUM(E38:H38)</f>
        <v>291</v>
      </c>
      <c r="AE38" s="9">
        <f t="shared" ref="AE38" si="171">SUM(I38:L38)</f>
        <v>291</v>
      </c>
      <c r="AF38" s="9">
        <f t="shared" ref="AF38" si="172">SUM(M38:P38)</f>
        <v>291</v>
      </c>
      <c r="AG38" s="9">
        <f t="shared" ref="AG38" si="173">SUM(Q38:T38)</f>
        <v>291</v>
      </c>
      <c r="AH38" s="9">
        <f t="shared" ref="AH38" si="174">SUM(U38:X38)</f>
        <v>291</v>
      </c>
      <c r="AI38" s="9">
        <f t="shared" ref="AI38" si="175">SUM(Y38:AB38)</f>
        <v>291</v>
      </c>
      <c r="AJ38" s="329">
        <f t="shared" ref="AJ38" si="176">AD38-D38</f>
        <v>0</v>
      </c>
      <c r="AK38" s="329">
        <f t="shared" ref="AK38" si="177">AE38-D38</f>
        <v>0</v>
      </c>
      <c r="AL38" s="329">
        <f t="shared" ref="AL38" si="178">AF38-D38</f>
        <v>0</v>
      </c>
      <c r="AM38" s="329">
        <f t="shared" ref="AM38" si="179">AG38-D38</f>
        <v>0</v>
      </c>
      <c r="AN38" s="329">
        <f t="shared" ref="AN38" si="180">AH38-D38</f>
        <v>0</v>
      </c>
      <c r="AO38" s="329">
        <f t="shared" ref="AO38" si="181">AI38-D38</f>
        <v>0</v>
      </c>
    </row>
    <row r="39" spans="2:41" ht="21" customHeight="1" x14ac:dyDescent="0.2">
      <c r="B39" s="66"/>
      <c r="C39" s="95" t="s">
        <v>251</v>
      </c>
      <c r="D39" s="519"/>
      <c r="E39" s="535">
        <f t="shared" ref="E39:AB39" si="182">E38/$D38</f>
        <v>7.903780068728522E-2</v>
      </c>
      <c r="F39" s="536">
        <f t="shared" si="182"/>
        <v>0.64604810996563578</v>
      </c>
      <c r="G39" s="536">
        <f t="shared" si="182"/>
        <v>0.1718213058419244</v>
      </c>
      <c r="H39" s="503">
        <f t="shared" si="182"/>
        <v>0.10309278350515463</v>
      </c>
      <c r="I39" s="501">
        <f t="shared" si="182"/>
        <v>0.23711340206185566</v>
      </c>
      <c r="J39" s="502">
        <f t="shared" si="182"/>
        <v>0.41237113402061853</v>
      </c>
      <c r="K39" s="502">
        <f t="shared" si="182"/>
        <v>0.27491408934707906</v>
      </c>
      <c r="L39" s="503">
        <f t="shared" si="182"/>
        <v>7.560137457044673E-2</v>
      </c>
      <c r="M39" s="501">
        <f t="shared" si="182"/>
        <v>0.28522336769759449</v>
      </c>
      <c r="N39" s="502">
        <f t="shared" si="182"/>
        <v>0.41580756013745707</v>
      </c>
      <c r="O39" s="502">
        <f t="shared" si="182"/>
        <v>0.21305841924398625</v>
      </c>
      <c r="P39" s="503">
        <f t="shared" si="182"/>
        <v>8.5910652920962199E-2</v>
      </c>
      <c r="Q39" s="501">
        <f t="shared" si="182"/>
        <v>0.16494845360824742</v>
      </c>
      <c r="R39" s="502">
        <f t="shared" si="182"/>
        <v>0.58075601374570451</v>
      </c>
      <c r="S39" s="502">
        <f t="shared" si="182"/>
        <v>0.15463917525773196</v>
      </c>
      <c r="T39" s="503">
        <f t="shared" si="182"/>
        <v>9.9656357388316158E-2</v>
      </c>
      <c r="U39" s="501">
        <f t="shared" si="182"/>
        <v>0.28178694158075601</v>
      </c>
      <c r="V39" s="502">
        <f t="shared" si="182"/>
        <v>0.43986254295532645</v>
      </c>
      <c r="W39" s="502">
        <f t="shared" si="182"/>
        <v>0.18556701030927836</v>
      </c>
      <c r="X39" s="503">
        <f t="shared" si="182"/>
        <v>9.2783505154639179E-2</v>
      </c>
      <c r="Y39" s="501">
        <f t="shared" si="182"/>
        <v>2.0618556701030927E-2</v>
      </c>
      <c r="Z39" s="502">
        <f t="shared" si="182"/>
        <v>0.16494845360824742</v>
      </c>
      <c r="AA39" s="502">
        <f t="shared" si="182"/>
        <v>2.7491408934707903E-2</v>
      </c>
      <c r="AB39" s="503">
        <f t="shared" si="182"/>
        <v>0.78694158075601373</v>
      </c>
      <c r="AD39" s="341"/>
      <c r="AE39" s="341"/>
      <c r="AF39" s="341"/>
      <c r="AG39" s="341"/>
      <c r="AH39" s="341"/>
      <c r="AJ39" s="341"/>
      <c r="AK39" s="341"/>
      <c r="AL39" s="341"/>
      <c r="AM39" s="341"/>
      <c r="AN39" s="341"/>
      <c r="AO39" s="341"/>
    </row>
    <row r="40" spans="2:41" ht="21" customHeight="1" x14ac:dyDescent="0.2">
      <c r="B40" s="66"/>
      <c r="C40" s="91" t="s">
        <v>378</v>
      </c>
      <c r="D40" s="537">
        <f>D30+D32+D34+D36</f>
        <v>150</v>
      </c>
      <c r="E40" s="538">
        <f>E30+E32+E34+E36</f>
        <v>21</v>
      </c>
      <c r="F40" s="537">
        <f>F30+F32+F34+F36</f>
        <v>89</v>
      </c>
      <c r="G40" s="537">
        <f>G30+G32+G34+G36</f>
        <v>24</v>
      </c>
      <c r="H40" s="515">
        <f t="shared" ref="H40" si="183">H30+H32+H34+H36</f>
        <v>16</v>
      </c>
      <c r="I40" s="550">
        <f>I30+I32+I34+I36</f>
        <v>61</v>
      </c>
      <c r="J40" s="551">
        <f>J30+J32+J34+J36</f>
        <v>42</v>
      </c>
      <c r="K40" s="551">
        <f>K30+K32+K34+K36</f>
        <v>34</v>
      </c>
      <c r="L40" s="515">
        <f t="shared" ref="L40" si="184">L30+L32+L34+L36</f>
        <v>13</v>
      </c>
      <c r="M40" s="550">
        <f>M30+M32+M34+M36</f>
        <v>69</v>
      </c>
      <c r="N40" s="551">
        <f>N30+N32+N34+N36</f>
        <v>44</v>
      </c>
      <c r="O40" s="551">
        <f>O30+O32+O34+O36</f>
        <v>25</v>
      </c>
      <c r="P40" s="515">
        <f t="shared" ref="P40" si="185">P30+P32+P34+P36</f>
        <v>12</v>
      </c>
      <c r="Q40" s="550">
        <f>Q30+Q32+Q34+Q36</f>
        <v>41</v>
      </c>
      <c r="R40" s="551">
        <f>R30+R32+R34+R36</f>
        <v>72</v>
      </c>
      <c r="S40" s="551">
        <f>S30+S32+S34+S36</f>
        <v>19</v>
      </c>
      <c r="T40" s="515">
        <f t="shared" ref="T40" si="186">T30+T32+T34+T36</f>
        <v>18</v>
      </c>
      <c r="U40" s="550">
        <f>U30+U32+U34+U36</f>
        <v>70</v>
      </c>
      <c r="V40" s="551">
        <f>V30+V32+V34+V36</f>
        <v>46</v>
      </c>
      <c r="W40" s="551">
        <f>W30+W32+W34+W36</f>
        <v>19</v>
      </c>
      <c r="X40" s="515">
        <f t="shared" ref="X40" si="187">X30+X32+X34+X36</f>
        <v>15</v>
      </c>
      <c r="Y40" s="538">
        <f>Y30+Y32+Y34+Y36</f>
        <v>5</v>
      </c>
      <c r="Z40" s="537">
        <f>Z30+Z32+Z34+Z36</f>
        <v>15</v>
      </c>
      <c r="AA40" s="537">
        <f>AA30+AA32+AA34+AA36</f>
        <v>3</v>
      </c>
      <c r="AB40" s="515">
        <f t="shared" ref="AB40" si="188">AB30+AB32+AB34+AB36</f>
        <v>127</v>
      </c>
      <c r="AD40" s="9">
        <f t="shared" ref="AD40" si="189">SUM(E40:H40)</f>
        <v>150</v>
      </c>
      <c r="AE40" s="9">
        <f t="shared" ref="AE40" si="190">SUM(I40:L40)</f>
        <v>150</v>
      </c>
      <c r="AF40" s="9">
        <f>SUM(M40:P40)</f>
        <v>150</v>
      </c>
      <c r="AG40" s="9">
        <f t="shared" ref="AG40" si="191">SUM(Q40:T40)</f>
        <v>150</v>
      </c>
      <c r="AH40" s="9">
        <f t="shared" ref="AH40" si="192">SUM(U40:X40)</f>
        <v>150</v>
      </c>
      <c r="AI40" s="9">
        <f t="shared" ref="AI40" si="193">SUM(Y40:AB40)</f>
        <v>150</v>
      </c>
      <c r="AJ40" s="329">
        <f t="shared" ref="AJ40" si="194">AD40-D40</f>
        <v>0</v>
      </c>
      <c r="AK40" s="329">
        <f t="shared" ref="AK40" si="195">AE40-D40</f>
        <v>0</v>
      </c>
      <c r="AL40" s="329">
        <f t="shared" ref="AL40" si="196">AF40-D40</f>
        <v>0</v>
      </c>
      <c r="AM40" s="329">
        <f t="shared" ref="AM40" si="197">AG40-D40</f>
        <v>0</v>
      </c>
      <c r="AN40" s="329">
        <f t="shared" ref="AN40" si="198">AH40-D40</f>
        <v>0</v>
      </c>
      <c r="AO40" s="329">
        <f t="shared" ref="AO40" si="199">AI40-D40</f>
        <v>0</v>
      </c>
    </row>
    <row r="41" spans="2:41" ht="21" customHeight="1" thickBot="1" x14ac:dyDescent="0.25">
      <c r="B41" s="100"/>
      <c r="C41" s="95" t="s">
        <v>379</v>
      </c>
      <c r="D41" s="519"/>
      <c r="E41" s="541">
        <f t="shared" ref="E41:AB41" si="200">E40/$D40</f>
        <v>0.14000000000000001</v>
      </c>
      <c r="F41" s="542">
        <f t="shared" si="200"/>
        <v>0.59333333333333338</v>
      </c>
      <c r="G41" s="542">
        <f t="shared" si="200"/>
        <v>0.16</v>
      </c>
      <c r="H41" s="543">
        <f t="shared" si="200"/>
        <v>0.10666666666666667</v>
      </c>
      <c r="I41" s="541">
        <f t="shared" si="200"/>
        <v>0.40666666666666668</v>
      </c>
      <c r="J41" s="542">
        <f t="shared" si="200"/>
        <v>0.28000000000000003</v>
      </c>
      <c r="K41" s="542">
        <f t="shared" si="200"/>
        <v>0.22666666666666666</v>
      </c>
      <c r="L41" s="543">
        <f t="shared" si="200"/>
        <v>8.666666666666667E-2</v>
      </c>
      <c r="M41" s="541">
        <f t="shared" si="200"/>
        <v>0.46</v>
      </c>
      <c r="N41" s="542">
        <f t="shared" si="200"/>
        <v>0.29333333333333333</v>
      </c>
      <c r="O41" s="542">
        <f t="shared" si="200"/>
        <v>0.16666666666666666</v>
      </c>
      <c r="P41" s="543">
        <f t="shared" si="200"/>
        <v>0.08</v>
      </c>
      <c r="Q41" s="541">
        <f t="shared" si="200"/>
        <v>0.27333333333333332</v>
      </c>
      <c r="R41" s="542">
        <f t="shared" si="200"/>
        <v>0.48</v>
      </c>
      <c r="S41" s="542">
        <f t="shared" si="200"/>
        <v>0.12666666666666668</v>
      </c>
      <c r="T41" s="543">
        <f t="shared" si="200"/>
        <v>0.12</v>
      </c>
      <c r="U41" s="541">
        <f t="shared" si="200"/>
        <v>0.46666666666666667</v>
      </c>
      <c r="V41" s="542">
        <f t="shared" si="200"/>
        <v>0.30666666666666664</v>
      </c>
      <c r="W41" s="542">
        <f t="shared" si="200"/>
        <v>0.12666666666666668</v>
      </c>
      <c r="X41" s="543">
        <f t="shared" si="200"/>
        <v>0.1</v>
      </c>
      <c r="Y41" s="541">
        <f t="shared" si="200"/>
        <v>3.3333333333333333E-2</v>
      </c>
      <c r="Z41" s="542">
        <f t="shared" si="200"/>
        <v>0.1</v>
      </c>
      <c r="AA41" s="542">
        <f t="shared" si="200"/>
        <v>0.02</v>
      </c>
      <c r="AB41" s="543">
        <f t="shared" si="200"/>
        <v>0.84666666666666668</v>
      </c>
      <c r="AD41" s="341"/>
      <c r="AE41" s="341"/>
      <c r="AF41" s="341"/>
      <c r="AG41" s="341"/>
      <c r="AH41" s="341"/>
      <c r="AJ41" s="341"/>
      <c r="AK41" s="341"/>
      <c r="AL41" s="341"/>
      <c r="AM41" s="341"/>
      <c r="AN41" s="341"/>
      <c r="AO41" s="341"/>
    </row>
    <row r="43" spans="2:41" s="51" customFormat="1" x14ac:dyDescent="0.2">
      <c r="B43" s="9" t="s">
        <v>284</v>
      </c>
      <c r="D43" s="9">
        <f>D26+D28+D32+D34+D36+D30</f>
        <v>427</v>
      </c>
      <c r="E43" s="9">
        <f t="shared" ref="E43:AB43" si="201">E26+E28+E32+E34+E36+E30</f>
        <v>41</v>
      </c>
      <c r="F43" s="9">
        <f t="shared" si="201"/>
        <v>261</v>
      </c>
      <c r="G43" s="9">
        <f t="shared" si="201"/>
        <v>66</v>
      </c>
      <c r="H43" s="9">
        <f t="shared" si="201"/>
        <v>59</v>
      </c>
      <c r="I43" s="9">
        <f t="shared" si="201"/>
        <v>111</v>
      </c>
      <c r="J43" s="9">
        <f t="shared" si="201"/>
        <v>165</v>
      </c>
      <c r="K43" s="9">
        <f t="shared" si="201"/>
        <v>104</v>
      </c>
      <c r="L43" s="9">
        <f t="shared" si="201"/>
        <v>47</v>
      </c>
      <c r="M43" s="9">
        <f t="shared" si="201"/>
        <v>114</v>
      </c>
      <c r="N43" s="9">
        <f t="shared" si="201"/>
        <v>183</v>
      </c>
      <c r="O43" s="9">
        <f t="shared" si="201"/>
        <v>77</v>
      </c>
      <c r="P43" s="9">
        <f t="shared" si="201"/>
        <v>53</v>
      </c>
      <c r="Q43" s="9">
        <f t="shared" si="201"/>
        <v>68</v>
      </c>
      <c r="R43" s="9">
        <f t="shared" si="201"/>
        <v>239</v>
      </c>
      <c r="S43" s="9">
        <f t="shared" si="201"/>
        <v>61</v>
      </c>
      <c r="T43" s="9">
        <f t="shared" si="201"/>
        <v>59</v>
      </c>
      <c r="U43" s="9">
        <f t="shared" si="201"/>
        <v>113</v>
      </c>
      <c r="V43" s="9">
        <f t="shared" si="201"/>
        <v>185</v>
      </c>
      <c r="W43" s="9">
        <f t="shared" si="201"/>
        <v>74</v>
      </c>
      <c r="X43" s="9">
        <f t="shared" si="201"/>
        <v>55</v>
      </c>
      <c r="Y43" s="9">
        <f t="shared" si="201"/>
        <v>8</v>
      </c>
      <c r="Z43" s="9">
        <f t="shared" si="201"/>
        <v>76</v>
      </c>
      <c r="AA43" s="9">
        <f t="shared" si="201"/>
        <v>13</v>
      </c>
      <c r="AB43" s="9">
        <f t="shared" si="201"/>
        <v>330</v>
      </c>
      <c r="AC43" s="9"/>
    </row>
    <row r="44" spans="2:41" s="51" customFormat="1" x14ac:dyDescent="0.2">
      <c r="B44" t="s">
        <v>285</v>
      </c>
      <c r="E44" s="51">
        <f t="shared" ref="E44:AB44" si="202">E43/$D43</f>
        <v>9.6018735362997654E-2</v>
      </c>
      <c r="F44" s="51">
        <f t="shared" si="202"/>
        <v>0.61124121779859486</v>
      </c>
      <c r="G44" s="51">
        <f t="shared" si="202"/>
        <v>0.15456674473067916</v>
      </c>
      <c r="H44" s="51">
        <f t="shared" si="202"/>
        <v>0.13817330210772832</v>
      </c>
      <c r="I44" s="51">
        <f t="shared" si="202"/>
        <v>0.25995316159250587</v>
      </c>
      <c r="J44" s="51">
        <f t="shared" si="202"/>
        <v>0.38641686182669788</v>
      </c>
      <c r="K44" s="51">
        <f t="shared" si="202"/>
        <v>0.24355971896955503</v>
      </c>
      <c r="L44" s="51">
        <f t="shared" si="202"/>
        <v>0.11007025761124122</v>
      </c>
      <c r="M44" s="51">
        <f t="shared" si="202"/>
        <v>0.26697892271662765</v>
      </c>
      <c r="N44" s="51">
        <f t="shared" si="202"/>
        <v>0.42857142857142855</v>
      </c>
      <c r="O44" s="51">
        <f t="shared" si="202"/>
        <v>0.18032786885245902</v>
      </c>
      <c r="P44" s="51">
        <f t="shared" si="202"/>
        <v>0.12412177985948478</v>
      </c>
      <c r="Q44" s="51">
        <f t="shared" si="202"/>
        <v>0.15925058548009369</v>
      </c>
      <c r="R44" s="51">
        <f t="shared" si="202"/>
        <v>0.55971896955503508</v>
      </c>
      <c r="S44" s="51">
        <f t="shared" si="202"/>
        <v>0.14285714285714285</v>
      </c>
      <c r="T44" s="51">
        <f t="shared" si="202"/>
        <v>0.13817330210772832</v>
      </c>
      <c r="U44" s="51">
        <f t="shared" si="202"/>
        <v>0.26463700234192039</v>
      </c>
      <c r="V44" s="51">
        <f t="shared" si="202"/>
        <v>0.43325526932084307</v>
      </c>
      <c r="W44" s="51">
        <f t="shared" si="202"/>
        <v>0.17330210772833723</v>
      </c>
      <c r="X44" s="51">
        <f t="shared" si="202"/>
        <v>0.1288056206088993</v>
      </c>
      <c r="Y44" s="51">
        <f t="shared" si="202"/>
        <v>1.873536299765808E-2</v>
      </c>
      <c r="Z44" s="51">
        <f t="shared" si="202"/>
        <v>0.17798594847775176</v>
      </c>
      <c r="AA44" s="51">
        <f t="shared" si="202"/>
        <v>3.0444964871194378E-2</v>
      </c>
      <c r="AB44" s="51">
        <f t="shared" si="202"/>
        <v>0.77283372365339575</v>
      </c>
    </row>
    <row r="45" spans="2:41" x14ac:dyDescent="0.2">
      <c r="B45"/>
    </row>
    <row r="46" spans="2:41" x14ac:dyDescent="0.2">
      <c r="B46" t="s">
        <v>286</v>
      </c>
      <c r="D46" s="9">
        <f>D38+D36+D26</f>
        <v>427</v>
      </c>
      <c r="E46" s="9">
        <f t="shared" ref="E46:AB46" si="203">E38+E36+E26</f>
        <v>41</v>
      </c>
      <c r="F46" s="9">
        <f t="shared" si="203"/>
        <v>261</v>
      </c>
      <c r="G46" s="9">
        <f t="shared" si="203"/>
        <v>66</v>
      </c>
      <c r="H46" s="9">
        <f t="shared" si="203"/>
        <v>59</v>
      </c>
      <c r="I46" s="9">
        <f t="shared" si="203"/>
        <v>111</v>
      </c>
      <c r="J46" s="9">
        <f t="shared" si="203"/>
        <v>165</v>
      </c>
      <c r="K46" s="9">
        <f t="shared" si="203"/>
        <v>104</v>
      </c>
      <c r="L46" s="9">
        <f t="shared" si="203"/>
        <v>47</v>
      </c>
      <c r="M46" s="9">
        <f t="shared" si="203"/>
        <v>114</v>
      </c>
      <c r="N46" s="9">
        <f t="shared" si="203"/>
        <v>183</v>
      </c>
      <c r="O46" s="9">
        <f t="shared" si="203"/>
        <v>77</v>
      </c>
      <c r="P46" s="9">
        <f t="shared" si="203"/>
        <v>53</v>
      </c>
      <c r="Q46" s="9">
        <f t="shared" si="203"/>
        <v>68</v>
      </c>
      <c r="R46" s="9">
        <f t="shared" si="203"/>
        <v>239</v>
      </c>
      <c r="S46" s="9">
        <f t="shared" si="203"/>
        <v>61</v>
      </c>
      <c r="T46" s="9">
        <f t="shared" si="203"/>
        <v>59</v>
      </c>
      <c r="U46" s="9">
        <f t="shared" si="203"/>
        <v>113</v>
      </c>
      <c r="V46" s="9">
        <f t="shared" si="203"/>
        <v>185</v>
      </c>
      <c r="W46" s="9">
        <f t="shared" si="203"/>
        <v>74</v>
      </c>
      <c r="X46" s="9">
        <f t="shared" si="203"/>
        <v>55</v>
      </c>
      <c r="Y46" s="9">
        <f t="shared" si="203"/>
        <v>8</v>
      </c>
      <c r="Z46" s="9">
        <f t="shared" si="203"/>
        <v>76</v>
      </c>
      <c r="AA46" s="9">
        <f t="shared" si="203"/>
        <v>13</v>
      </c>
      <c r="AB46" s="9">
        <f t="shared" si="203"/>
        <v>330</v>
      </c>
    </row>
    <row r="47" spans="2:41" ht="14.25" customHeight="1" x14ac:dyDescent="0.2">
      <c r="B47"/>
      <c r="D47" s="9">
        <f>D40+D26+D28</f>
        <v>427</v>
      </c>
      <c r="E47" s="9">
        <f t="shared" ref="E47:AB47" si="204">E40+E26+E28</f>
        <v>41</v>
      </c>
      <c r="F47" s="9">
        <f t="shared" si="204"/>
        <v>261</v>
      </c>
      <c r="G47" s="9">
        <f t="shared" si="204"/>
        <v>66</v>
      </c>
      <c r="H47" s="9">
        <f t="shared" si="204"/>
        <v>59</v>
      </c>
      <c r="I47" s="9">
        <f t="shared" si="204"/>
        <v>111</v>
      </c>
      <c r="J47" s="9">
        <f t="shared" si="204"/>
        <v>165</v>
      </c>
      <c r="K47" s="9">
        <f t="shared" si="204"/>
        <v>104</v>
      </c>
      <c r="L47" s="9">
        <f t="shared" si="204"/>
        <v>47</v>
      </c>
      <c r="M47" s="9">
        <f t="shared" si="204"/>
        <v>114</v>
      </c>
      <c r="N47" s="9">
        <f t="shared" si="204"/>
        <v>183</v>
      </c>
      <c r="O47" s="9">
        <f t="shared" si="204"/>
        <v>77</v>
      </c>
      <c r="P47" s="9">
        <f t="shared" si="204"/>
        <v>53</v>
      </c>
      <c r="Q47" s="9">
        <f t="shared" si="204"/>
        <v>68</v>
      </c>
      <c r="R47" s="9">
        <f t="shared" si="204"/>
        <v>239</v>
      </c>
      <c r="S47" s="9">
        <f t="shared" si="204"/>
        <v>61</v>
      </c>
      <c r="T47" s="9">
        <f t="shared" si="204"/>
        <v>59</v>
      </c>
      <c r="U47" s="9">
        <f t="shared" si="204"/>
        <v>113</v>
      </c>
      <c r="V47" s="9">
        <f t="shared" si="204"/>
        <v>185</v>
      </c>
      <c r="W47" s="9">
        <f t="shared" si="204"/>
        <v>74</v>
      </c>
      <c r="X47" s="9">
        <f t="shared" si="204"/>
        <v>55</v>
      </c>
      <c r="Y47" s="9">
        <f t="shared" si="204"/>
        <v>8</v>
      </c>
      <c r="Z47" s="9">
        <f t="shared" si="204"/>
        <v>76</v>
      </c>
      <c r="AA47" s="9">
        <f t="shared" si="204"/>
        <v>13</v>
      </c>
      <c r="AB47" s="9">
        <f t="shared" si="204"/>
        <v>330</v>
      </c>
    </row>
    <row r="48" spans="2:41" x14ac:dyDescent="0.2">
      <c r="B48"/>
    </row>
    <row r="49" spans="2:29" ht="13.5" customHeight="1" x14ac:dyDescent="0.2">
      <c r="B49" s="328" t="s">
        <v>220</v>
      </c>
      <c r="D49" s="329">
        <f>D12-D43</f>
        <v>0</v>
      </c>
      <c r="E49" s="329">
        <f t="shared" ref="E49:AB50" si="205">E12-E43</f>
        <v>0</v>
      </c>
      <c r="F49" s="329">
        <f t="shared" si="205"/>
        <v>0</v>
      </c>
      <c r="G49" s="329">
        <f t="shared" si="205"/>
        <v>0</v>
      </c>
      <c r="H49" s="329">
        <f t="shared" si="205"/>
        <v>0</v>
      </c>
      <c r="I49" s="329">
        <f t="shared" si="205"/>
        <v>0</v>
      </c>
      <c r="J49" s="329">
        <f t="shared" si="205"/>
        <v>0</v>
      </c>
      <c r="K49" s="329">
        <f>K12-K43</f>
        <v>0</v>
      </c>
      <c r="L49" s="329">
        <f t="shared" si="205"/>
        <v>0</v>
      </c>
      <c r="M49" s="329">
        <f>M12-M43</f>
        <v>0</v>
      </c>
      <c r="N49" s="329">
        <f t="shared" si="205"/>
        <v>0</v>
      </c>
      <c r="O49" s="329">
        <f t="shared" si="205"/>
        <v>0</v>
      </c>
      <c r="P49" s="329">
        <f t="shared" si="205"/>
        <v>0</v>
      </c>
      <c r="Q49" s="329">
        <f t="shared" si="205"/>
        <v>0</v>
      </c>
      <c r="R49" s="329">
        <f t="shared" si="205"/>
        <v>0</v>
      </c>
      <c r="S49" s="329">
        <f t="shared" si="205"/>
        <v>0</v>
      </c>
      <c r="T49" s="329">
        <f t="shared" si="205"/>
        <v>0</v>
      </c>
      <c r="U49" s="329">
        <f t="shared" si="205"/>
        <v>0</v>
      </c>
      <c r="V49" s="329">
        <f t="shared" si="205"/>
        <v>0</v>
      </c>
      <c r="W49" s="329">
        <f t="shared" si="205"/>
        <v>0</v>
      </c>
      <c r="X49" s="329">
        <f t="shared" si="205"/>
        <v>0</v>
      </c>
      <c r="Y49" s="329">
        <f t="shared" si="205"/>
        <v>0</v>
      </c>
      <c r="Z49" s="329">
        <f t="shared" si="205"/>
        <v>0</v>
      </c>
      <c r="AA49" s="329">
        <f t="shared" si="205"/>
        <v>0</v>
      </c>
      <c r="AB49" s="329">
        <f t="shared" si="205"/>
        <v>0</v>
      </c>
      <c r="AC49" s="329"/>
    </row>
    <row r="50" spans="2:29" x14ac:dyDescent="0.2">
      <c r="D50" s="329"/>
      <c r="E50" s="329">
        <f t="shared" si="205"/>
        <v>0</v>
      </c>
      <c r="F50" s="329">
        <f t="shared" si="205"/>
        <v>0</v>
      </c>
      <c r="G50" s="329">
        <f t="shared" si="205"/>
        <v>0</v>
      </c>
      <c r="H50" s="329">
        <f t="shared" si="205"/>
        <v>0</v>
      </c>
      <c r="I50" s="329">
        <f t="shared" si="205"/>
        <v>0</v>
      </c>
      <c r="J50" s="329">
        <f t="shared" si="205"/>
        <v>0</v>
      </c>
      <c r="K50" s="329">
        <f t="shared" si="205"/>
        <v>0</v>
      </c>
      <c r="L50" s="329">
        <f t="shared" si="205"/>
        <v>0</v>
      </c>
      <c r="M50" s="329">
        <f t="shared" si="205"/>
        <v>0</v>
      </c>
      <c r="N50" s="329">
        <f t="shared" si="205"/>
        <v>0</v>
      </c>
      <c r="O50" s="329">
        <f t="shared" si="205"/>
        <v>0</v>
      </c>
      <c r="P50" s="329">
        <f t="shared" si="205"/>
        <v>0</v>
      </c>
      <c r="Q50" s="329">
        <f t="shared" si="205"/>
        <v>0</v>
      </c>
      <c r="R50" s="329">
        <f t="shared" si="205"/>
        <v>0</v>
      </c>
      <c r="S50" s="329">
        <f t="shared" si="205"/>
        <v>0</v>
      </c>
      <c r="T50" s="329">
        <f t="shared" si="205"/>
        <v>0</v>
      </c>
      <c r="U50" s="329">
        <f t="shared" si="205"/>
        <v>0</v>
      </c>
      <c r="V50" s="329">
        <f t="shared" si="205"/>
        <v>0</v>
      </c>
      <c r="W50" s="329">
        <f t="shared" si="205"/>
        <v>0</v>
      </c>
      <c r="X50" s="329">
        <f t="shared" si="205"/>
        <v>0</v>
      </c>
      <c r="Y50" s="329">
        <f t="shared" si="205"/>
        <v>0</v>
      </c>
      <c r="Z50" s="329">
        <f t="shared" si="205"/>
        <v>0</v>
      </c>
      <c r="AA50" s="329">
        <f t="shared" si="205"/>
        <v>0</v>
      </c>
      <c r="AB50" s="329">
        <f t="shared" si="205"/>
        <v>0</v>
      </c>
      <c r="AC50" s="329"/>
    </row>
    <row r="51" spans="2:29" x14ac:dyDescent="0.2">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row>
    <row r="52" spans="2:29" x14ac:dyDescent="0.2">
      <c r="D52" s="329">
        <f>D46-D43</f>
        <v>0</v>
      </c>
      <c r="E52" s="329">
        <f t="shared" ref="E52:AB52" si="206">E46-E43</f>
        <v>0</v>
      </c>
      <c r="F52" s="329">
        <f t="shared" si="206"/>
        <v>0</v>
      </c>
      <c r="G52" s="329">
        <f t="shared" si="206"/>
        <v>0</v>
      </c>
      <c r="H52" s="329">
        <f t="shared" si="206"/>
        <v>0</v>
      </c>
      <c r="I52" s="329">
        <f t="shared" si="206"/>
        <v>0</v>
      </c>
      <c r="J52" s="329">
        <f t="shared" si="206"/>
        <v>0</v>
      </c>
      <c r="K52" s="329">
        <f t="shared" si="206"/>
        <v>0</v>
      </c>
      <c r="L52" s="329">
        <f t="shared" si="206"/>
        <v>0</v>
      </c>
      <c r="M52" s="329">
        <f t="shared" si="206"/>
        <v>0</v>
      </c>
      <c r="N52" s="329">
        <f t="shared" si="206"/>
        <v>0</v>
      </c>
      <c r="O52" s="329">
        <f t="shared" si="206"/>
        <v>0</v>
      </c>
      <c r="P52" s="329">
        <f t="shared" si="206"/>
        <v>0</v>
      </c>
      <c r="Q52" s="329">
        <f t="shared" si="206"/>
        <v>0</v>
      </c>
      <c r="R52" s="329">
        <f t="shared" si="206"/>
        <v>0</v>
      </c>
      <c r="S52" s="329">
        <f t="shared" si="206"/>
        <v>0</v>
      </c>
      <c r="T52" s="329">
        <f t="shared" si="206"/>
        <v>0</v>
      </c>
      <c r="U52" s="329">
        <f t="shared" si="206"/>
        <v>0</v>
      </c>
      <c r="V52" s="329">
        <f t="shared" si="206"/>
        <v>0</v>
      </c>
      <c r="W52" s="329">
        <f t="shared" si="206"/>
        <v>0</v>
      </c>
      <c r="X52" s="329">
        <f t="shared" si="206"/>
        <v>0</v>
      </c>
      <c r="Y52" s="329">
        <f t="shared" si="206"/>
        <v>0</v>
      </c>
      <c r="Z52" s="329">
        <f t="shared" si="206"/>
        <v>0</v>
      </c>
      <c r="AA52" s="329">
        <f t="shared" si="206"/>
        <v>0</v>
      </c>
      <c r="AB52" s="329">
        <f t="shared" si="206"/>
        <v>0</v>
      </c>
      <c r="AC52" s="329"/>
    </row>
    <row r="53" spans="2:29" ht="13.5" customHeight="1" x14ac:dyDescent="0.2">
      <c r="D53" s="329">
        <f>D47-D43</f>
        <v>0</v>
      </c>
      <c r="E53" s="329">
        <f t="shared" ref="E53:AA53" si="207">E47-E43</f>
        <v>0</v>
      </c>
      <c r="F53" s="329">
        <f t="shared" si="207"/>
        <v>0</v>
      </c>
      <c r="G53" s="329">
        <f t="shared" si="207"/>
        <v>0</v>
      </c>
      <c r="H53" s="329">
        <f t="shared" si="207"/>
        <v>0</v>
      </c>
      <c r="I53" s="329">
        <f t="shared" si="207"/>
        <v>0</v>
      </c>
      <c r="J53" s="329">
        <f t="shared" si="207"/>
        <v>0</v>
      </c>
      <c r="K53" s="329">
        <f t="shared" si="207"/>
        <v>0</v>
      </c>
      <c r="L53" s="329">
        <f t="shared" si="207"/>
        <v>0</v>
      </c>
      <c r="M53" s="329">
        <f t="shared" si="207"/>
        <v>0</v>
      </c>
      <c r="N53" s="329">
        <f t="shared" si="207"/>
        <v>0</v>
      </c>
      <c r="O53" s="329">
        <f t="shared" si="207"/>
        <v>0</v>
      </c>
      <c r="P53" s="329">
        <f t="shared" si="207"/>
        <v>0</v>
      </c>
      <c r="Q53" s="329">
        <f t="shared" si="207"/>
        <v>0</v>
      </c>
      <c r="R53" s="329">
        <f t="shared" si="207"/>
        <v>0</v>
      </c>
      <c r="S53" s="329">
        <f t="shared" si="207"/>
        <v>0</v>
      </c>
      <c r="T53" s="329">
        <f t="shared" si="207"/>
        <v>0</v>
      </c>
      <c r="U53" s="329">
        <f t="shared" si="207"/>
        <v>0</v>
      </c>
      <c r="V53" s="329">
        <f t="shared" si="207"/>
        <v>0</v>
      </c>
      <c r="W53" s="329">
        <f t="shared" si="207"/>
        <v>0</v>
      </c>
      <c r="X53" s="329">
        <f t="shared" si="207"/>
        <v>0</v>
      </c>
      <c r="Y53" s="329">
        <f t="shared" si="207"/>
        <v>0</v>
      </c>
      <c r="Z53" s="329">
        <f t="shared" si="207"/>
        <v>0</v>
      </c>
      <c r="AA53" s="329">
        <f t="shared" si="207"/>
        <v>0</v>
      </c>
      <c r="AB53" s="329">
        <f>AB47-AB43</f>
        <v>0</v>
      </c>
      <c r="AC53" s="329"/>
    </row>
    <row r="56" spans="2:29" ht="13.5" customHeight="1" x14ac:dyDescent="0.2"/>
  </sheetData>
  <mergeCells count="34">
    <mergeCell ref="B26:B41"/>
    <mergeCell ref="C26:C27"/>
    <mergeCell ref="C28:C29"/>
    <mergeCell ref="C30:C31"/>
    <mergeCell ref="C32:C33"/>
    <mergeCell ref="C34:C35"/>
    <mergeCell ref="C36:C37"/>
    <mergeCell ref="Y10:Y11"/>
    <mergeCell ref="AB10:AB11"/>
    <mergeCell ref="B12:C13"/>
    <mergeCell ref="B14:B25"/>
    <mergeCell ref="C14:C15"/>
    <mergeCell ref="C16:C17"/>
    <mergeCell ref="C18:C19"/>
    <mergeCell ref="C20:C21"/>
    <mergeCell ref="C22:C23"/>
    <mergeCell ref="C24:C25"/>
    <mergeCell ref="Y9:AB9"/>
    <mergeCell ref="E10:E11"/>
    <mergeCell ref="H10:H11"/>
    <mergeCell ref="I10:I11"/>
    <mergeCell ref="L10:L11"/>
    <mergeCell ref="M10:M11"/>
    <mergeCell ref="P10:P11"/>
    <mergeCell ref="Q10:Q11"/>
    <mergeCell ref="T10:T11"/>
    <mergeCell ref="U10:U11"/>
    <mergeCell ref="D8:D11"/>
    <mergeCell ref="E9:H9"/>
    <mergeCell ref="I9:L9"/>
    <mergeCell ref="M9:P9"/>
    <mergeCell ref="Q9:T9"/>
    <mergeCell ref="U9:X9"/>
    <mergeCell ref="X10:X11"/>
  </mergeCells>
  <phoneticPr fontId="3"/>
  <pageMargins left="0.86" right="0.21" top="0.62" bottom="0.39" header="0.34" footer="0.21"/>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目次</vt:lpstr>
      <vt:lpstr>表22</vt:lpstr>
      <vt:lpstr>表23</vt:lpstr>
      <vt:lpstr>表24-1</vt:lpstr>
      <vt:lpstr>表24-2</vt:lpstr>
      <vt:lpstr>表24-3</vt:lpstr>
      <vt:lpstr>表24-4</vt:lpstr>
      <vt:lpstr>表24-5</vt:lpstr>
      <vt:lpstr>表24-6</vt:lpstr>
      <vt:lpstr>表24-7</vt:lpstr>
      <vt:lpstr>表25</vt:lpstr>
      <vt:lpstr>表26</vt:lpstr>
      <vt:lpstr>表27-1</vt:lpstr>
      <vt:lpstr>表27-2</vt:lpstr>
      <vt:lpstr>表22!Print_Area</vt:lpstr>
      <vt:lpstr>表23!Print_Area</vt:lpstr>
      <vt:lpstr>'表24-1'!Print_Area</vt:lpstr>
      <vt:lpstr>'表24-2'!Print_Area</vt:lpstr>
      <vt:lpstr>'表24-3'!Print_Area</vt:lpstr>
      <vt:lpstr>'表24-4'!Print_Area</vt:lpstr>
      <vt:lpstr>'表24-5'!Print_Area</vt:lpstr>
      <vt:lpstr>'表24-6'!Print_Area</vt:lpstr>
      <vt:lpstr>'表24-7'!Print_Area</vt:lpstr>
      <vt:lpstr>表25!Print_Area</vt:lpstr>
      <vt:lpstr>表26!Print_Area</vt:lpstr>
      <vt:lpstr>'表27-1'!Print_Area</vt:lpstr>
      <vt:lpstr>'表27-2'!Print_Area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白崎 恭香</dc:creator>
  <cp:lastModifiedBy>白崎 恭香</cp:lastModifiedBy>
  <dcterms:created xsi:type="dcterms:W3CDTF">2025-05-30T02:09:48Z</dcterms:created>
  <dcterms:modified xsi:type="dcterms:W3CDTF">2025-05-30T02:10:28Z</dcterms:modified>
</cp:coreProperties>
</file>