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7事前提出資料様式\R7介護事前提出資料\"/>
    </mc:Choice>
  </mc:AlternateContent>
  <xr:revisionPtr revIDLastSave="0" documentId="13_ncr:1_{29D189A7-FB24-434A-A8E9-E5CED177797A}" xr6:coauthVersionLast="47" xr6:coauthVersionMax="47" xr10:uidLastSave="{00000000-0000-0000-0000-000000000000}"/>
  <bookViews>
    <workbookView xWindow="-110" yWindow="-110" windowWidth="19420" windowHeight="10300" tabRatio="838" xr2:uid="{00000000-000D-0000-FFFF-FFFF00000000}"/>
  </bookViews>
  <sheets>
    <sheet name="表紙" sheetId="1" r:id="rId1"/>
    <sheet name="添付書類等" sheetId="32" r:id="rId2"/>
    <sheet name="1勤務表" sheetId="28" r:id="rId3"/>
    <sheet name="【記載例】勤務表" sheetId="27" r:id="rId4"/>
    <sheet name="記入方法" sheetId="30" r:id="rId5"/>
    <sheet name="プルダウン・リスト" sheetId="31" r:id="rId6"/>
    <sheet name="２苦情・事故" sheetId="21" r:id="rId7"/>
    <sheet name="３運営状況" sheetId="24" r:id="rId8"/>
    <sheet name="4基準自己点検表" sheetId="26" r:id="rId9"/>
    <sheet name="5‐1加算自己点検表（訪問看護）" sheetId="22" r:id="rId10"/>
    <sheet name="5‐2加算自己点検表（介護予防訪問看護）" sheetId="23" r:id="rId11"/>
  </sheets>
  <definedNames>
    <definedName name="_xlnm.Print_Area" localSheetId="3">【記載例】勤務表!$A$1:$BD$49</definedName>
    <definedName name="_xlnm.Print_Area" localSheetId="2">'1勤務表'!$A$1:$BD$50</definedName>
    <definedName name="_xlnm.Print_Area" localSheetId="8">'4基準自己点検表'!$A$1:$M$177</definedName>
    <definedName name="_xlnm.Print_Area" localSheetId="9">'5‐1加算自己点検表（訪問看護）'!$A$1:$G$104</definedName>
    <definedName name="_xlnm.Print_Area" localSheetId="10">'5‐2加算自己点検表（介護予防訪問看護）'!$A$1:$G$72</definedName>
    <definedName name="_xlnm.Print_Area" localSheetId="4">記入方法!$A$1:$O$76</definedName>
    <definedName name="_xlnm.Print_Titles" localSheetId="3">【記載例】勤務表!$1:$12</definedName>
    <definedName name="_xlnm.Print_Titles" localSheetId="2">'1勤務表'!$1:$12</definedName>
    <definedName name="_xlnm.Print_Titles" localSheetId="8">'4基準自己点検表'!$10:$11</definedName>
    <definedName name="_xlnm.Print_Titles" localSheetId="9">'5‐1加算自己点検表（訪問看護）'!$4:$4</definedName>
    <definedName name="_xlnm.Print_Titles" localSheetId="10">'5‐2加算自己点検表（介護予防訪問看護）'!$4:$4</definedName>
    <definedName name="看護職員">プルダウン・リスト!$D$17:$D$29</definedName>
    <definedName name="管理者">プルダウン・リスト!$C$17:$C$29</definedName>
    <definedName name="言語聴覚士">プルダウン・リスト!$G$17:$G$29</definedName>
    <definedName name="作業療法士">プルダウン・リスト!$F$17:$F$29</definedName>
    <definedName name="理学療法士">プルダウン・リスト!$E$17:$E$29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28" l="1"/>
  <c r="H43" i="28"/>
  <c r="C43" i="28"/>
  <c r="P39" i="28"/>
  <c r="C49" i="28" s="1"/>
  <c r="L39" i="28"/>
  <c r="C44" i="28" s="1"/>
  <c r="J39" i="28"/>
  <c r="G38" i="28"/>
  <c r="E38" i="28"/>
  <c r="G37" i="28"/>
  <c r="E37" i="28"/>
  <c r="G36" i="28"/>
  <c r="E36" i="28"/>
  <c r="G35" i="28"/>
  <c r="E35" i="28"/>
  <c r="AU30" i="28"/>
  <c r="AW30" i="28" s="1"/>
  <c r="AU29" i="28"/>
  <c r="AW29" i="28" s="1"/>
  <c r="AW28" i="28"/>
  <c r="AU28" i="28"/>
  <c r="AU27" i="28"/>
  <c r="AW27" i="28" s="1"/>
  <c r="AU26" i="28"/>
  <c r="AW26" i="28" s="1"/>
  <c r="AU25" i="28"/>
  <c r="AW25" i="28" s="1"/>
  <c r="AU24" i="28"/>
  <c r="AW24" i="28" s="1"/>
  <c r="AW23" i="28"/>
  <c r="AU23" i="28"/>
  <c r="AU22" i="28"/>
  <c r="AW22" i="28" s="1"/>
  <c r="AU21" i="28"/>
  <c r="AW21" i="28" s="1"/>
  <c r="AW20" i="28"/>
  <c r="AU20" i="28"/>
  <c r="AU19" i="28"/>
  <c r="AW19" i="28" s="1"/>
  <c r="AU18" i="28"/>
  <c r="AW18" i="28" s="1"/>
  <c r="AU17" i="28"/>
  <c r="AW17" i="28" s="1"/>
  <c r="AU16" i="28"/>
  <c r="AW16" i="28" s="1"/>
  <c r="AU15" i="28"/>
  <c r="AW15" i="28" s="1"/>
  <c r="AU14" i="28"/>
  <c r="AW14" i="28" s="1"/>
  <c r="B14" i="28"/>
  <c r="B15" i="28" s="1"/>
  <c r="B16" i="28" s="1"/>
  <c r="B17" i="28" s="1"/>
  <c r="B18" i="28" s="1"/>
  <c r="B19" i="28" s="1"/>
  <c r="B20" i="28" s="1"/>
  <c r="B21" i="28" s="1"/>
  <c r="B22" i="28" s="1"/>
  <c r="B23" i="28" s="1"/>
  <c r="B24" i="28" s="1"/>
  <c r="B25" i="28" s="1"/>
  <c r="B26" i="28" s="1"/>
  <c r="B27" i="28" s="1"/>
  <c r="B28" i="28" s="1"/>
  <c r="B29" i="28" s="1"/>
  <c r="B30" i="28" s="1"/>
  <c r="AU13" i="28"/>
  <c r="AW13" i="28" s="1"/>
  <c r="AT10" i="28"/>
  <c r="AT11" i="28" s="1"/>
  <c r="AT12" i="28" s="1"/>
  <c r="AS10" i="28"/>
  <c r="AS11" i="28" s="1"/>
  <c r="AS12" i="28" s="1"/>
  <c r="AR10" i="28"/>
  <c r="AR11" i="28" s="1"/>
  <c r="AR12" i="28" s="1"/>
  <c r="AU8" i="28"/>
  <c r="X2" i="28"/>
  <c r="AP11" i="28" s="1"/>
  <c r="AP12" i="28" s="1"/>
  <c r="H44" i="27"/>
  <c r="H43" i="27"/>
  <c r="C43" i="27"/>
  <c r="P39" i="27"/>
  <c r="C49" i="27" s="1"/>
  <c r="L39" i="27"/>
  <c r="C44" i="27" s="1"/>
  <c r="M44" i="27" s="1"/>
  <c r="H49" i="27" s="1"/>
  <c r="J39" i="27"/>
  <c r="G37" i="27"/>
  <c r="E37" i="27"/>
  <c r="G36" i="27"/>
  <c r="E36" i="27"/>
  <c r="AW30" i="27"/>
  <c r="AU30" i="27"/>
  <c r="AU29" i="27"/>
  <c r="AW29" i="27" s="1"/>
  <c r="AU28" i="27"/>
  <c r="AW28" i="27" s="1"/>
  <c r="AW27" i="27"/>
  <c r="AU27" i="27"/>
  <c r="AW26" i="27"/>
  <c r="AU26" i="27"/>
  <c r="AU25" i="27"/>
  <c r="AW25" i="27" s="1"/>
  <c r="AU24" i="27"/>
  <c r="AW24" i="27" s="1"/>
  <c r="AW23" i="27"/>
  <c r="AU23" i="27"/>
  <c r="AW22" i="27"/>
  <c r="AU22" i="27"/>
  <c r="AU21" i="27"/>
  <c r="AW21" i="27" s="1"/>
  <c r="AU20" i="27"/>
  <c r="AW20" i="27" s="1"/>
  <c r="AW19" i="27"/>
  <c r="AU19" i="27"/>
  <c r="AW18" i="27"/>
  <c r="AU18" i="27"/>
  <c r="AW17" i="27"/>
  <c r="AU17" i="27"/>
  <c r="AU16" i="27"/>
  <c r="AW15" i="27"/>
  <c r="AU15" i="27"/>
  <c r="B15" i="27"/>
  <c r="B16" i="27" s="1"/>
  <c r="B17" i="27" s="1"/>
  <c r="B18" i="27" s="1"/>
  <c r="B19" i="27" s="1"/>
  <c r="B20" i="27" s="1"/>
  <c r="B21" i="27" s="1"/>
  <c r="B22" i="27" s="1"/>
  <c r="B23" i="27" s="1"/>
  <c r="B24" i="27" s="1"/>
  <c r="B25" i="27" s="1"/>
  <c r="B26" i="27" s="1"/>
  <c r="B27" i="27" s="1"/>
  <c r="B28" i="27" s="1"/>
  <c r="B29" i="27" s="1"/>
  <c r="B30" i="27" s="1"/>
  <c r="AU14" i="27"/>
  <c r="E35" i="27" s="1"/>
  <c r="B14" i="27"/>
  <c r="AU13" i="27"/>
  <c r="AW13" i="27" s="1"/>
  <c r="AT10" i="27"/>
  <c r="AT11" i="27" s="1"/>
  <c r="AT12" i="27" s="1"/>
  <c r="AS10" i="27"/>
  <c r="AS11" i="27" s="1"/>
  <c r="AS12" i="27" s="1"/>
  <c r="AR10" i="27"/>
  <c r="AR11" i="27" s="1"/>
  <c r="AR12" i="27" s="1"/>
  <c r="AU8" i="27"/>
  <c r="X2" i="27"/>
  <c r="AL11" i="27" s="1"/>
  <c r="AL12" i="27" s="1"/>
  <c r="W11" i="27" l="1"/>
  <c r="W12" i="27" s="1"/>
  <c r="V10" i="27"/>
  <c r="AG10" i="27"/>
  <c r="M44" i="28"/>
  <c r="H49" i="28" s="1"/>
  <c r="M49" i="28" s="1"/>
  <c r="AI11" i="27"/>
  <c r="AI12" i="27" s="1"/>
  <c r="AK10" i="27"/>
  <c r="AZ6" i="27"/>
  <c r="Y10" i="27"/>
  <c r="AE10" i="28"/>
  <c r="AE11" i="28"/>
  <c r="AE12" i="28" s="1"/>
  <c r="T10" i="28"/>
  <c r="T11" i="28"/>
  <c r="T12" i="28" s="1"/>
  <c r="Z10" i="28"/>
  <c r="Y11" i="28"/>
  <c r="Y12" i="28" s="1"/>
  <c r="AJ10" i="28"/>
  <c r="AJ11" i="28"/>
  <c r="AJ12" i="28" s="1"/>
  <c r="AP10" i="28"/>
  <c r="AO11" i="28"/>
  <c r="AO12" i="28" s="1"/>
  <c r="U10" i="27"/>
  <c r="AD10" i="27"/>
  <c r="AO10" i="27"/>
  <c r="S11" i="27"/>
  <c r="S12" i="27" s="1"/>
  <c r="AD11" i="27"/>
  <c r="AD12" i="27" s="1"/>
  <c r="AM11" i="27"/>
  <c r="AM12" i="27" s="1"/>
  <c r="R10" i="28"/>
  <c r="W10" i="28"/>
  <c r="AB10" i="28"/>
  <c r="AH10" i="28"/>
  <c r="AM10" i="28"/>
  <c r="Q11" i="28"/>
  <c r="Q12" i="28" s="1"/>
  <c r="W11" i="28"/>
  <c r="W12" i="28" s="1"/>
  <c r="AB11" i="28"/>
  <c r="AB12" i="28" s="1"/>
  <c r="AG11" i="28"/>
  <c r="AG12" i="28" s="1"/>
  <c r="AM11" i="28"/>
  <c r="AM12" i="28" s="1"/>
  <c r="V11" i="27"/>
  <c r="V12" i="27" s="1"/>
  <c r="AE11" i="27"/>
  <c r="AE12" i="27" s="1"/>
  <c r="AQ11" i="27"/>
  <c r="AQ12" i="27" s="1"/>
  <c r="AW14" i="27"/>
  <c r="G35" i="27" s="1"/>
  <c r="AZ6" i="28"/>
  <c r="S10" i="28"/>
  <c r="X10" i="28"/>
  <c r="AD10" i="28"/>
  <c r="AI10" i="28"/>
  <c r="AN10" i="28"/>
  <c r="S11" i="28"/>
  <c r="S12" i="28" s="1"/>
  <c r="X11" i="28"/>
  <c r="X12" i="28" s="1"/>
  <c r="AC11" i="28"/>
  <c r="AC12" i="28" s="1"/>
  <c r="AI11" i="28"/>
  <c r="AI12" i="28" s="1"/>
  <c r="AN11" i="28"/>
  <c r="AN12" i="28" s="1"/>
  <c r="Q10" i="27"/>
  <c r="AC10" i="27"/>
  <c r="AL10" i="27"/>
  <c r="AA11" i="27"/>
  <c r="AA12" i="27" s="1"/>
  <c r="M49" i="27"/>
  <c r="P10" i="28"/>
  <c r="V10" i="28"/>
  <c r="AA10" i="28"/>
  <c r="AF10" i="28"/>
  <c r="AL10" i="28"/>
  <c r="AQ10" i="28"/>
  <c r="P11" i="28"/>
  <c r="P12" i="28" s="1"/>
  <c r="U11" i="28"/>
  <c r="U12" i="28" s="1"/>
  <c r="AA11" i="28"/>
  <c r="AA12" i="28" s="1"/>
  <c r="AF11" i="28"/>
  <c r="AF12" i="28" s="1"/>
  <c r="AK11" i="28"/>
  <c r="AK12" i="28" s="1"/>
  <c r="AQ11" i="28"/>
  <c r="AQ12" i="28" s="1"/>
  <c r="G39" i="28"/>
  <c r="E38" i="27"/>
  <c r="E39" i="27" s="1"/>
  <c r="AW16" i="27"/>
  <c r="G38" i="27" s="1"/>
  <c r="AO11" i="27"/>
  <c r="AO12" i="27" s="1"/>
  <c r="AK11" i="27"/>
  <c r="AK12" i="27" s="1"/>
  <c r="AG11" i="27"/>
  <c r="AG12" i="27" s="1"/>
  <c r="AC11" i="27"/>
  <c r="AC12" i="27" s="1"/>
  <c r="Y11" i="27"/>
  <c r="Y12" i="27" s="1"/>
  <c r="U11" i="27"/>
  <c r="U12" i="27" s="1"/>
  <c r="Q11" i="27"/>
  <c r="Q12" i="27" s="1"/>
  <c r="AN10" i="27"/>
  <c r="AJ10" i="27"/>
  <c r="AF10" i="27"/>
  <c r="AB10" i="27"/>
  <c r="X10" i="27"/>
  <c r="T10" i="27"/>
  <c r="P10" i="27"/>
  <c r="AN11" i="27"/>
  <c r="AN12" i="27" s="1"/>
  <c r="AJ11" i="27"/>
  <c r="AJ12" i="27" s="1"/>
  <c r="AF11" i="27"/>
  <c r="AF12" i="27" s="1"/>
  <c r="AB11" i="27"/>
  <c r="AB12" i="27" s="1"/>
  <c r="X11" i="27"/>
  <c r="X12" i="27" s="1"/>
  <c r="T11" i="27"/>
  <c r="T12" i="27" s="1"/>
  <c r="P11" i="27"/>
  <c r="P12" i="27" s="1"/>
  <c r="AQ10" i="27"/>
  <c r="AM10" i="27"/>
  <c r="AI10" i="27"/>
  <c r="AE10" i="27"/>
  <c r="AA10" i="27"/>
  <c r="W10" i="27"/>
  <c r="S10" i="27"/>
  <c r="R10" i="27"/>
  <c r="Z10" i="27"/>
  <c r="AH10" i="27"/>
  <c r="AP10" i="27"/>
  <c r="R11" i="27"/>
  <c r="R12" i="27" s="1"/>
  <c r="Z11" i="27"/>
  <c r="Z12" i="27" s="1"/>
  <c r="AH11" i="27"/>
  <c r="AH12" i="27" s="1"/>
  <c r="AP11" i="27"/>
  <c r="AP12" i="27" s="1"/>
  <c r="Q10" i="28"/>
  <c r="U10" i="28"/>
  <c r="Y10" i="28"/>
  <c r="AC10" i="28"/>
  <c r="AG10" i="28"/>
  <c r="AK10" i="28"/>
  <c r="AO10" i="28"/>
  <c r="R11" i="28"/>
  <c r="R12" i="28" s="1"/>
  <c r="V11" i="28"/>
  <c r="V12" i="28" s="1"/>
  <c r="Z11" i="28"/>
  <c r="Z12" i="28" s="1"/>
  <c r="AD11" i="28"/>
  <c r="AD12" i="28" s="1"/>
  <c r="AH11" i="28"/>
  <c r="AH12" i="28" s="1"/>
  <c r="AL11" i="28"/>
  <c r="AL12" i="28" s="1"/>
  <c r="E39" i="28"/>
  <c r="G39" i="27" l="1"/>
</calcChain>
</file>

<file path=xl/sharedStrings.xml><?xml version="1.0" encoding="utf-8"?>
<sst xmlns="http://schemas.openxmlformats.org/spreadsheetml/2006/main" count="1631" uniqueCount="634">
  <si>
    <t>指定（介護予防）訪問看護ステーションの指導に係る事前提出資料</t>
    <rPh sb="0" eb="2">
      <t>シテイ</t>
    </rPh>
    <rPh sb="3" eb="5">
      <t>カイゴ</t>
    </rPh>
    <rPh sb="5" eb="7">
      <t>ヨボウ</t>
    </rPh>
    <rPh sb="8" eb="10">
      <t>ホウモン</t>
    </rPh>
    <rPh sb="10" eb="12">
      <t>カンゴ</t>
    </rPh>
    <rPh sb="19" eb="21">
      <t>シドウ</t>
    </rPh>
    <rPh sb="22" eb="23">
      <t>カカ</t>
    </rPh>
    <rPh sb="24" eb="26">
      <t>ジゼン</t>
    </rPh>
    <rPh sb="26" eb="28">
      <t>テイシュツ</t>
    </rPh>
    <rPh sb="28" eb="30">
      <t>シリョウ</t>
    </rPh>
    <phoneticPr fontId="3"/>
  </si>
  <si>
    <t>　　</t>
    <phoneticPr fontId="3"/>
  </si>
  <si>
    <t>事業所名</t>
    <phoneticPr fontId="3"/>
  </si>
  <si>
    <t>提出日：</t>
    <phoneticPr fontId="3"/>
  </si>
  <si>
    <t>令和　　年　　月　　日</t>
    <rPh sb="0" eb="2">
      <t>レイワ</t>
    </rPh>
    <phoneticPr fontId="3"/>
  </si>
  <si>
    <t>開設法人名</t>
    <phoneticPr fontId="3"/>
  </si>
  <si>
    <t>代表者名</t>
  </si>
  <si>
    <t>管理者名</t>
    <rPh sb="0" eb="3">
      <t>カンリシャ</t>
    </rPh>
    <rPh sb="3" eb="4">
      <t>メイ</t>
    </rPh>
    <phoneticPr fontId="3"/>
  </si>
  <si>
    <t>（記入担当者）</t>
  </si>
  <si>
    <t>（担当者連絡先）</t>
  </si>
  <si>
    <t>※　既存の様式として作成してある場合（様式の縦、横等）は、内容の変更がなければ、既存の様式を使用してください。</t>
  </si>
  <si>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4"/>
  </si>
  <si>
    <t>①</t>
    <phoneticPr fontId="3"/>
  </si>
  <si>
    <t>②</t>
    <phoneticPr fontId="3"/>
  </si>
  <si>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</si>
  <si>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</si>
  <si>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</si>
  <si>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</si>
  <si>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利用者ごとの台帳（契約書、サービス計画、居宅サービス計画書（ケアプラン）、サービス提供の記録）</t>
    <rPh sb="17" eb="19">
      <t>ケイカク</t>
    </rPh>
    <rPh sb="20" eb="22">
      <t>キョタク</t>
    </rPh>
    <phoneticPr fontId="4"/>
  </si>
  <si>
    <t>介護報酬請求レセプト控え</t>
  </si>
  <si>
    <t>利用料請求書控え</t>
  </si>
  <si>
    <t>運営規程</t>
  </si>
  <si>
    <t>重要事項説明書、パンフレット等</t>
  </si>
  <si>
    <t>１　従業者の勤務の体制及び勤務形態一覧表</t>
    <phoneticPr fontId="43"/>
  </si>
  <si>
    <t>サービス種別</t>
    <rPh sb="4" eb="6">
      <t>シュベツ</t>
    </rPh>
    <phoneticPr fontId="43"/>
  </si>
  <si>
    <t>(</t>
    <phoneticPr fontId="43"/>
  </si>
  <si>
    <t>訪問看護（訪問看護ステーション）</t>
    <rPh sb="0" eb="2">
      <t>ホウモン</t>
    </rPh>
    <rPh sb="2" eb="4">
      <t>カンゴ</t>
    </rPh>
    <rPh sb="5" eb="7">
      <t>ホウモン</t>
    </rPh>
    <rPh sb="7" eb="9">
      <t>カンゴ</t>
    </rPh>
    <phoneticPr fontId="43"/>
  </si>
  <si>
    <t>）</t>
    <phoneticPr fontId="43"/>
  </si>
  <si>
    <t>令和</t>
    <rPh sb="0" eb="2">
      <t>レイワ</t>
    </rPh>
    <phoneticPr fontId="43"/>
  </si>
  <si>
    <t>)</t>
    <phoneticPr fontId="43"/>
  </si>
  <si>
    <t>年</t>
    <rPh sb="0" eb="1">
      <t>ネン</t>
    </rPh>
    <phoneticPr fontId="43"/>
  </si>
  <si>
    <t>月</t>
    <rPh sb="0" eb="1">
      <t>ゲツ</t>
    </rPh>
    <phoneticPr fontId="43"/>
  </si>
  <si>
    <t>事業所名</t>
    <rPh sb="0" eb="3">
      <t>ジギョウショ</t>
    </rPh>
    <rPh sb="3" eb="4">
      <t>メイ</t>
    </rPh>
    <phoneticPr fontId="43"/>
  </si>
  <si>
    <t>(1)</t>
    <phoneticPr fontId="43"/>
  </si>
  <si>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</si>
  <si>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3"/>
  </si>
  <si>
    <t>(2)</t>
    <phoneticPr fontId="43"/>
  </si>
  <si>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</si>
  <si>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3"/>
  </si>
  <si>
    <t>時間/週</t>
    <rPh sb="0" eb="2">
      <t>ジカン</t>
    </rPh>
    <rPh sb="3" eb="4">
      <t>シュウ</t>
    </rPh>
    <phoneticPr fontId="43"/>
  </si>
  <si>
    <t>時間/月</t>
    <rPh sb="0" eb="2">
      <t>ジカン</t>
    </rPh>
    <rPh sb="3" eb="4">
      <t>ツキ</t>
    </rPh>
    <phoneticPr fontId="43"/>
  </si>
  <si>
    <t>当月の日数</t>
    <rPh sb="0" eb="2">
      <t>トウゲツ</t>
    </rPh>
    <rPh sb="3" eb="5">
      <t>ニッスウ</t>
    </rPh>
    <phoneticPr fontId="43"/>
  </si>
  <si>
    <t>日</t>
    <rPh sb="0" eb="1">
      <t>ニチ</t>
    </rPh>
    <phoneticPr fontId="43"/>
  </si>
  <si>
    <t>No</t>
    <phoneticPr fontId="43"/>
  </si>
  <si>
    <t>(4) 
職種</t>
    <phoneticPr fontId="3"/>
  </si>
  <si>
    <t>(5)
勤務
形態</t>
    <phoneticPr fontId="3"/>
  </si>
  <si>
    <t>(6)
資格</t>
    <rPh sb="4" eb="6">
      <t>シカク</t>
    </rPh>
    <phoneticPr fontId="43"/>
  </si>
  <si>
    <t>(7) 氏　名</t>
    <phoneticPr fontId="3"/>
  </si>
  <si>
    <t>(8)</t>
    <phoneticPr fontId="4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</si>
  <si>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</si>
  <si>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</si>
  <si>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43"/>
  </si>
  <si>
    <t>2週目</t>
    <rPh sb="1" eb="2">
      <t>シュウ</t>
    </rPh>
    <rPh sb="2" eb="3">
      <t>メ</t>
    </rPh>
    <phoneticPr fontId="43"/>
  </si>
  <si>
    <t>3週目</t>
    <rPh sb="1" eb="2">
      <t>シュウ</t>
    </rPh>
    <rPh sb="2" eb="3">
      <t>メ</t>
    </rPh>
    <phoneticPr fontId="43"/>
  </si>
  <si>
    <t>4週目</t>
    <rPh sb="1" eb="2">
      <t>シュウ</t>
    </rPh>
    <rPh sb="2" eb="3">
      <t>メ</t>
    </rPh>
    <phoneticPr fontId="43"/>
  </si>
  <si>
    <t>5週目</t>
    <rPh sb="1" eb="2">
      <t>シュウ</t>
    </rPh>
    <rPh sb="2" eb="3">
      <t>メ</t>
    </rPh>
    <phoneticPr fontId="4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</si>
  <si>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43"/>
  </si>
  <si>
    <t>（勤務形態の記号）</t>
    <rPh sb="1" eb="3">
      <t>キンム</t>
    </rPh>
    <rPh sb="3" eb="5">
      <t>ケイタイ</t>
    </rPh>
    <rPh sb="6" eb="8">
      <t>キゴウ</t>
    </rPh>
    <phoneticPr fontId="43"/>
  </si>
  <si>
    <t>勤務形態</t>
    <rPh sb="0" eb="2">
      <t>キンム</t>
    </rPh>
    <rPh sb="2" eb="4">
      <t>ケイタイ</t>
    </rPh>
    <phoneticPr fontId="43"/>
  </si>
  <si>
    <t>勤務時間数合計</t>
    <rPh sb="0" eb="2">
      <t>キンム</t>
    </rPh>
    <rPh sb="2" eb="5">
      <t>ジカンスウ</t>
    </rPh>
    <rPh sb="5" eb="7">
      <t>ゴウケイ</t>
    </rPh>
    <phoneticPr fontId="43"/>
  </si>
  <si>
    <t>常勤換算の対象時間数</t>
    <rPh sb="0" eb="2">
      <t>ジョウキン</t>
    </rPh>
    <rPh sb="2" eb="4">
      <t>カンサン</t>
    </rPh>
    <rPh sb="5" eb="7">
      <t>タイショウ</t>
    </rPh>
    <rPh sb="7" eb="9">
      <t>ジカン</t>
    </rPh>
    <rPh sb="9" eb="10">
      <t>スウ</t>
    </rPh>
    <phoneticPr fontId="43"/>
  </si>
  <si>
    <t>常勤換算方法対象外の</t>
    <rPh sb="0" eb="2">
      <t>ジョウキン</t>
    </rPh>
    <rPh sb="2" eb="4">
      <t>カンサン</t>
    </rPh>
    <rPh sb="4" eb="6">
      <t>ホウホウ</t>
    </rPh>
    <rPh sb="6" eb="9">
      <t>タイショウガイ</t>
    </rPh>
    <phoneticPr fontId="43"/>
  </si>
  <si>
    <t>記号</t>
    <rPh sb="0" eb="2">
      <t>キゴウ</t>
    </rPh>
    <phoneticPr fontId="43"/>
  </si>
  <si>
    <t>区分</t>
    <rPh sb="0" eb="2">
      <t>クブン</t>
    </rPh>
    <phoneticPr fontId="43"/>
  </si>
  <si>
    <t>当月合計</t>
    <rPh sb="0" eb="2">
      <t>トウゲツ</t>
    </rPh>
    <rPh sb="2" eb="4">
      <t>ゴウケイ</t>
    </rPh>
    <phoneticPr fontId="43"/>
  </si>
  <si>
    <t>週平均</t>
    <rPh sb="0" eb="3">
      <t>シュウヘイキン</t>
    </rPh>
    <phoneticPr fontId="43"/>
  </si>
  <si>
    <t>常勤の従業者の人数</t>
    <rPh sb="0" eb="2">
      <t>ジョウキン</t>
    </rPh>
    <rPh sb="3" eb="6">
      <t>ジュウギョウシャ</t>
    </rPh>
    <rPh sb="7" eb="9">
      <t>ニンズウ</t>
    </rPh>
    <phoneticPr fontId="43"/>
  </si>
  <si>
    <t>A</t>
    <phoneticPr fontId="43"/>
  </si>
  <si>
    <t>常勤で専従</t>
    <rPh sb="0" eb="2">
      <t>ジョウキン</t>
    </rPh>
    <rPh sb="3" eb="5">
      <t>センジュウ</t>
    </rPh>
    <phoneticPr fontId="43"/>
  </si>
  <si>
    <t>B</t>
    <phoneticPr fontId="43"/>
  </si>
  <si>
    <t>常勤で兼務</t>
    <rPh sb="0" eb="2">
      <t>ジョウキン</t>
    </rPh>
    <rPh sb="3" eb="5">
      <t>ケンム</t>
    </rPh>
    <phoneticPr fontId="43"/>
  </si>
  <si>
    <t>C</t>
    <phoneticPr fontId="43"/>
  </si>
  <si>
    <t>非常勤で専従</t>
    <rPh sb="0" eb="3">
      <t>ヒジョウキン</t>
    </rPh>
    <rPh sb="4" eb="6">
      <t>センジュウ</t>
    </rPh>
    <phoneticPr fontId="43"/>
  </si>
  <si>
    <t>-</t>
    <phoneticPr fontId="43"/>
  </si>
  <si>
    <t>D</t>
    <phoneticPr fontId="43"/>
  </si>
  <si>
    <t>非常勤で兼務</t>
    <rPh sb="0" eb="3">
      <t>ヒジョウキン</t>
    </rPh>
    <rPh sb="4" eb="6">
      <t>ケンム</t>
    </rPh>
    <phoneticPr fontId="43"/>
  </si>
  <si>
    <t>合計</t>
    <rPh sb="0" eb="2">
      <t>ゴウケイ</t>
    </rPh>
    <phoneticPr fontId="43"/>
  </si>
  <si>
    <t>■ 常勤換算方法による人数</t>
    <rPh sb="2" eb="4">
      <t>ジョウキン</t>
    </rPh>
    <rPh sb="4" eb="6">
      <t>カンサン</t>
    </rPh>
    <rPh sb="6" eb="8">
      <t>ホウホウ</t>
    </rPh>
    <rPh sb="11" eb="13">
      <t>ニンズウ</t>
    </rPh>
    <phoneticPr fontId="43"/>
  </si>
  <si>
    <t>基準：</t>
    <rPh sb="0" eb="2">
      <t>キジュン</t>
    </rPh>
    <phoneticPr fontId="43"/>
  </si>
  <si>
    <t>週</t>
  </si>
  <si>
    <t>常勤換算の</t>
    <rPh sb="0" eb="2">
      <t>ジョウキン</t>
    </rPh>
    <rPh sb="2" eb="4">
      <t>カンサン</t>
    </rPh>
    <phoneticPr fontId="43"/>
  </si>
  <si>
    <t>常勤の従業者が</t>
    <rPh sb="0" eb="2">
      <t>ジョウキン</t>
    </rPh>
    <rPh sb="3" eb="6">
      <t>ジュウギョウシャ</t>
    </rPh>
    <phoneticPr fontId="43"/>
  </si>
  <si>
    <t>常勤換算後の人数</t>
    <rPh sb="0" eb="2">
      <t>ジョウキン</t>
    </rPh>
    <rPh sb="2" eb="4">
      <t>カンサン</t>
    </rPh>
    <rPh sb="4" eb="5">
      <t>ゴ</t>
    </rPh>
    <rPh sb="6" eb="8">
      <t>ニンズウ</t>
    </rPh>
    <phoneticPr fontId="43"/>
  </si>
  <si>
    <t>÷</t>
    <phoneticPr fontId="43"/>
  </si>
  <si>
    <t>＝</t>
    <phoneticPr fontId="43"/>
  </si>
  <si>
    <t>（小数点第2位以下切り捨て）</t>
    <rPh sb="1" eb="4">
      <t>ショウスウテン</t>
    </rPh>
    <rPh sb="4" eb="5">
      <t>ダイ</t>
    </rPh>
    <rPh sb="6" eb="7">
      <t>イ</t>
    </rPh>
    <rPh sb="7" eb="9">
      <t>イカ</t>
    </rPh>
    <rPh sb="9" eb="10">
      <t>キ</t>
    </rPh>
    <rPh sb="11" eb="12">
      <t>ス</t>
    </rPh>
    <phoneticPr fontId="43"/>
  </si>
  <si>
    <t>■ 看護職員の常勤換算方法による人数</t>
    <rPh sb="2" eb="4">
      <t>カンゴ</t>
    </rPh>
    <rPh sb="4" eb="6">
      <t>ショクイン</t>
    </rPh>
    <rPh sb="7" eb="9">
      <t>ジョウキン</t>
    </rPh>
    <rPh sb="9" eb="11">
      <t>カンサン</t>
    </rPh>
    <rPh sb="11" eb="13">
      <t>ホウホウ</t>
    </rPh>
    <rPh sb="16" eb="18">
      <t>ニンズウ</t>
    </rPh>
    <phoneticPr fontId="43"/>
  </si>
  <si>
    <t>常勤の従業者の人数</t>
  </si>
  <si>
    <t>常勤換算方法による人数</t>
    <rPh sb="0" eb="2">
      <t>ジョウキン</t>
    </rPh>
    <rPh sb="2" eb="4">
      <t>カンサン</t>
    </rPh>
    <rPh sb="4" eb="6">
      <t>ホウホウ</t>
    </rPh>
    <rPh sb="9" eb="11">
      <t>ニンズウ</t>
    </rPh>
    <phoneticPr fontId="43"/>
  </si>
  <si>
    <t>＋</t>
    <phoneticPr fontId="43"/>
  </si>
  <si>
    <t>（参考様式1）</t>
    <rPh sb="1" eb="3">
      <t>サンコウ</t>
    </rPh>
    <rPh sb="3" eb="5">
      <t>ヨウシキ</t>
    </rPh>
    <phoneticPr fontId="3"/>
  </si>
  <si>
    <t>従業者の勤務の体制及び勤務形態一覧表</t>
    <phoneticPr fontId="43"/>
  </si>
  <si>
    <t>○○○○</t>
    <phoneticPr fontId="43"/>
  </si>
  <si>
    <t>管理者</t>
    <rPh sb="0" eb="3">
      <t>カンリシャ</t>
    </rPh>
    <phoneticPr fontId="43"/>
  </si>
  <si>
    <t>A</t>
  </si>
  <si>
    <t>保健師</t>
    <rPh sb="0" eb="3">
      <t>ホケンシ</t>
    </rPh>
    <phoneticPr fontId="43"/>
  </si>
  <si>
    <t>厚労　太郎</t>
    <rPh sb="0" eb="2">
      <t>コウロウ</t>
    </rPh>
    <rPh sb="3" eb="5">
      <t>タロウ</t>
    </rPh>
    <phoneticPr fontId="43"/>
  </si>
  <si>
    <t>看護職員</t>
    <rPh sb="0" eb="2">
      <t>カンゴ</t>
    </rPh>
    <rPh sb="2" eb="4">
      <t>ショクイン</t>
    </rPh>
    <phoneticPr fontId="43"/>
  </si>
  <si>
    <t>看護師</t>
    <rPh sb="0" eb="3">
      <t>カンゴシ</t>
    </rPh>
    <phoneticPr fontId="43"/>
  </si>
  <si>
    <t>○○　A郞</t>
    <rPh sb="4" eb="5">
      <t>ロウ</t>
    </rPh>
    <phoneticPr fontId="43"/>
  </si>
  <si>
    <t>○○　B子</t>
    <rPh sb="4" eb="5">
      <t>コ</t>
    </rPh>
    <phoneticPr fontId="43"/>
  </si>
  <si>
    <t>D</t>
  </si>
  <si>
    <t>准看護師</t>
    <rPh sb="0" eb="4">
      <t>ジュンカンゴシ</t>
    </rPh>
    <phoneticPr fontId="43"/>
  </si>
  <si>
    <t>○○　C子</t>
    <rPh sb="4" eb="5">
      <t>コ</t>
    </rPh>
    <phoneticPr fontId="43"/>
  </si>
  <si>
    <t>理学療法士</t>
    <rPh sb="0" eb="2">
      <t>リガク</t>
    </rPh>
    <rPh sb="2" eb="5">
      <t>リョウホウシ</t>
    </rPh>
    <phoneticPr fontId="43"/>
  </si>
  <si>
    <t>○○　D子</t>
    <rPh sb="4" eb="5">
      <t>コ</t>
    </rPh>
    <phoneticPr fontId="43"/>
  </si>
  <si>
    <t>≪提出不要≫</t>
    <rPh sb="1" eb="3">
      <t>テイシュツ</t>
    </rPh>
    <rPh sb="3" eb="5">
      <t>フヨウ</t>
    </rPh>
    <phoneticPr fontId="43"/>
  </si>
  <si>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3"/>
  </si>
  <si>
    <t>・・・直接入力する必要がある箇所です。</t>
    <rPh sb="3" eb="5">
      <t>チョクセツ</t>
    </rPh>
    <rPh sb="5" eb="7">
      <t>ニュウリョク</t>
    </rPh>
    <rPh sb="9" eb="11">
      <t>ヒツヨウ</t>
    </rPh>
    <rPh sb="14" eb="16">
      <t>カショ</t>
    </rPh>
    <phoneticPr fontId="43"/>
  </si>
  <si>
    <t>下記の記入方法に従って、入力してください。</t>
    <rPh sb="0" eb="2">
      <t>カキ</t>
    </rPh>
    <rPh sb="3" eb="5">
      <t>キニュウ</t>
    </rPh>
    <rPh sb="5" eb="7">
      <t>ホウホウ</t>
    </rPh>
    <rPh sb="8" eb="9">
      <t>シタガ</t>
    </rPh>
    <rPh sb="12" eb="14">
      <t>ニュウリョク</t>
    </rPh>
    <phoneticPr fontId="43"/>
  </si>
  <si>
    <t>・・・プルダウンから選択して入力する必要がある箇所です。</t>
    <rPh sb="10" eb="12">
      <t>センタク</t>
    </rPh>
    <rPh sb="14" eb="16">
      <t>ニュウリョク</t>
    </rPh>
    <rPh sb="18" eb="20">
      <t>ヒツヨウ</t>
    </rPh>
    <rPh sb="23" eb="25">
      <t>カショ</t>
    </rPh>
    <phoneticPr fontId="4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</si>
  <si>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3"/>
  </si>
  <si>
    <t>　(1) 「４週」を選択してください。</t>
    <rPh sb="7" eb="8">
      <t>シュウ</t>
    </rPh>
    <rPh sb="10" eb="12">
      <t>センタク</t>
    </rPh>
    <phoneticPr fontId="43"/>
  </si>
  <si>
    <t>　(2) 「実績」を選択してください。</t>
    <rPh sb="6" eb="8">
      <t>ジッセキ</t>
    </rPh>
    <rPh sb="10" eb="12">
      <t>センタク</t>
    </rPh>
    <phoneticPr fontId="4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</si>
  <si>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</si>
  <si>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3"/>
  </si>
  <si>
    <t xml:space="preserve"> 　　 記入の順序は、職種ごとにまとめてください。</t>
    <rPh sb="4" eb="6">
      <t>キニュウ</t>
    </rPh>
    <rPh sb="7" eb="9">
      <t>ジュンジョ</t>
    </rPh>
    <rPh sb="11" eb="13">
      <t>ショクシュ</t>
    </rPh>
    <phoneticPr fontId="43"/>
  </si>
  <si>
    <t>職種名</t>
    <rPh sb="0" eb="2">
      <t>ショクシュ</t>
    </rPh>
    <rPh sb="2" eb="3">
      <t>メイ</t>
    </rPh>
    <phoneticPr fontId="43"/>
  </si>
  <si>
    <t>作業療法士</t>
    <rPh sb="0" eb="2">
      <t>サギョウ</t>
    </rPh>
    <rPh sb="2" eb="5">
      <t>リョウホウシ</t>
    </rPh>
    <phoneticPr fontId="43"/>
  </si>
  <si>
    <t>言語聴覚士</t>
    <rPh sb="0" eb="2">
      <t>ゲンゴ</t>
    </rPh>
    <rPh sb="2" eb="5">
      <t>チョウカクシ</t>
    </rPh>
    <phoneticPr fontId="4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</si>
  <si>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</si>
  <si>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3"/>
  </si>
  <si>
    <t>（注）常勤・非常勤の区分について</t>
    <rPh sb="1" eb="2">
      <t>チュウ</t>
    </rPh>
    <rPh sb="3" eb="5">
      <t>ジョウキン</t>
    </rPh>
    <rPh sb="6" eb="9">
      <t>ヒジョウキン</t>
    </rPh>
    <rPh sb="10" eb="12">
      <t>クブン</t>
    </rPh>
    <phoneticPr fontId="4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</si>
  <si>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</si>
  <si>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</si>
  <si>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</si>
  <si>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3"/>
  </si>
  <si>
    <t>　(7) 従業者の氏名を記入してください。</t>
    <rPh sb="5" eb="8">
      <t>ジュウギョウシャ</t>
    </rPh>
    <rPh sb="9" eb="11">
      <t>シメイ</t>
    </rPh>
    <rPh sb="12" eb="14">
      <t>キニュウ</t>
    </rPh>
    <phoneticPr fontId="43"/>
  </si>
  <si>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4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</si>
  <si>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</si>
  <si>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</si>
  <si>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3"/>
  </si>
  <si>
    <t>　(11) 対象の事業所以外の事業所・施設との兼務がある場合は、兼務先の事業所・施設の名称、兼務する職務の内容について記入してください。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6" eb="48">
      <t>ケンム</t>
    </rPh>
    <rPh sb="50" eb="52">
      <t>ショクム</t>
    </rPh>
    <rPh sb="53" eb="55">
      <t>ナイヨウ</t>
    </rPh>
    <rPh sb="59" eb="61">
      <t>キニュウ</t>
    </rPh>
    <phoneticPr fontId="4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</si>
  <si>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3"/>
  </si>
  <si>
    <t>　　　 その他、特記事項欄としてもご活用ください。</t>
    <rPh sb="6" eb="7">
      <t>タ</t>
    </rPh>
    <rPh sb="8" eb="10">
      <t>トッキ</t>
    </rPh>
    <rPh sb="10" eb="12">
      <t>ジコウ</t>
    </rPh>
    <rPh sb="12" eb="13">
      <t>ラン</t>
    </rPh>
    <rPh sb="18" eb="20">
      <t>カツヨウ</t>
    </rPh>
    <phoneticPr fontId="3"/>
  </si>
  <si>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43"/>
  </si>
  <si>
    <t>　　　　○ 常勤換算方法とは、非常勤の従業者について「事業所の従業者の勤務延時間数を当該事業所において常勤の従業者が勤務すべき時間数で除することにより、</t>
    <phoneticPr fontId="43"/>
  </si>
  <si>
    <t>　　　　　常勤の従業者の員数に換算する方法」であるため、常勤の従業者については常勤換算方法によらず、実人数で計算する。</t>
    <phoneticPr fontId="4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</si>
  <si>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3"/>
  </si>
  <si>
    <t>　　　　　手入力すること。</t>
    <phoneticPr fontId="4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</si>
  <si>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</si>
  <si>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</si>
  <si>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3"/>
  </si>
  <si>
    <t>≪提出不要≫</t>
  </si>
  <si>
    <t>１．サービス種別</t>
    <rPh sb="6" eb="8">
      <t>シュベツ</t>
    </rPh>
    <phoneticPr fontId="43"/>
  </si>
  <si>
    <t>サービス種別名</t>
    <rPh sb="4" eb="6">
      <t>シュベツ</t>
    </rPh>
    <rPh sb="6" eb="7">
      <t>メイ</t>
    </rPh>
    <phoneticPr fontId="43"/>
  </si>
  <si>
    <t>訪問看護（病院・診療所）</t>
    <rPh sb="0" eb="2">
      <t>ホウモン</t>
    </rPh>
    <rPh sb="2" eb="4">
      <t>カンゴ</t>
    </rPh>
    <rPh sb="5" eb="7">
      <t>ビョウイン</t>
    </rPh>
    <rPh sb="8" eb="11">
      <t>シンリョウジョ</t>
    </rPh>
    <phoneticPr fontId="43"/>
  </si>
  <si>
    <t>介護予防訪問看護（訪問看護ステーション）</t>
    <rPh sb="0" eb="2">
      <t>カイゴ</t>
    </rPh>
    <rPh sb="2" eb="4">
      <t>ヨボウ</t>
    </rPh>
    <rPh sb="4" eb="6">
      <t>ホウモン</t>
    </rPh>
    <rPh sb="6" eb="8">
      <t>カンゴ</t>
    </rPh>
    <rPh sb="9" eb="11">
      <t>ホウモン</t>
    </rPh>
    <rPh sb="11" eb="13">
      <t>カンゴ</t>
    </rPh>
    <phoneticPr fontId="43"/>
  </si>
  <si>
    <t>介護予防訪問看護（病院・診療所）</t>
    <rPh sb="0" eb="2">
      <t>カイゴ</t>
    </rPh>
    <rPh sb="2" eb="4">
      <t>ヨボウ</t>
    </rPh>
    <rPh sb="4" eb="6">
      <t>ホウモン</t>
    </rPh>
    <rPh sb="6" eb="8">
      <t>カンゴ</t>
    </rPh>
    <rPh sb="9" eb="11">
      <t>ビョウイン</t>
    </rPh>
    <rPh sb="12" eb="15">
      <t>シンリョウジョ</t>
    </rPh>
    <phoneticPr fontId="43"/>
  </si>
  <si>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43"/>
  </si>
  <si>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43"/>
  </si>
  <si>
    <t>２．職種名・資格名称</t>
    <rPh sb="2" eb="4">
      <t>ショクシュ</t>
    </rPh>
    <rPh sb="4" eb="5">
      <t>メイ</t>
    </rPh>
    <rPh sb="6" eb="8">
      <t>シカク</t>
    </rPh>
    <rPh sb="8" eb="10">
      <t>メイショウ</t>
    </rPh>
    <phoneticPr fontId="43"/>
  </si>
  <si>
    <t>ー</t>
    <phoneticPr fontId="43"/>
  </si>
  <si>
    <t>資格</t>
    <rPh sb="0" eb="2">
      <t>シカク</t>
    </rPh>
    <phoneticPr fontId="43"/>
  </si>
  <si>
    <t>ー</t>
  </si>
  <si>
    <t>※ INDIRECT関数使用のため、以下のとおりセルに「名前の定義」をしています。</t>
    <rPh sb="10" eb="12">
      <t>カンスウ</t>
    </rPh>
    <rPh sb="12" eb="14">
      <t>シヨウ</t>
    </rPh>
    <rPh sb="18" eb="20">
      <t>イカ</t>
    </rPh>
    <rPh sb="28" eb="30">
      <t>ナマエ</t>
    </rPh>
    <rPh sb="31" eb="33">
      <t>テイギ</t>
    </rPh>
    <phoneticPr fontId="43"/>
  </si>
  <si>
    <t>　16行目・・・「職種」</t>
    <rPh sb="3" eb="5">
      <t>ギョウメ</t>
    </rPh>
    <rPh sb="9" eb="11">
      <t>ショクシュ</t>
    </rPh>
    <phoneticPr fontId="43"/>
  </si>
  <si>
    <t>　C列・・・「管理者」</t>
    <rPh sb="2" eb="3">
      <t>レツ</t>
    </rPh>
    <rPh sb="7" eb="10">
      <t>カンリシャ</t>
    </rPh>
    <phoneticPr fontId="43"/>
  </si>
  <si>
    <t>　D列・・・「看護職員」</t>
    <rPh sb="2" eb="3">
      <t>レツ</t>
    </rPh>
    <rPh sb="7" eb="9">
      <t>カンゴ</t>
    </rPh>
    <rPh sb="9" eb="11">
      <t>ショクイン</t>
    </rPh>
    <phoneticPr fontId="43"/>
  </si>
  <si>
    <t>　E列・・・「理学療法士」</t>
    <rPh sb="2" eb="3">
      <t>レツ</t>
    </rPh>
    <rPh sb="7" eb="9">
      <t>リガク</t>
    </rPh>
    <rPh sb="9" eb="12">
      <t>リョウホウシ</t>
    </rPh>
    <phoneticPr fontId="43"/>
  </si>
  <si>
    <t>　F列・・・「作業療法士」</t>
    <rPh sb="2" eb="3">
      <t>レツ</t>
    </rPh>
    <rPh sb="7" eb="9">
      <t>サギョウ</t>
    </rPh>
    <rPh sb="9" eb="12">
      <t>リョウホウシ</t>
    </rPh>
    <phoneticPr fontId="43"/>
  </si>
  <si>
    <t>　G列・・・「言語聴覚士」</t>
    <rPh sb="2" eb="3">
      <t>レツ</t>
    </rPh>
    <rPh sb="7" eb="9">
      <t>ゲンゴ</t>
    </rPh>
    <rPh sb="9" eb="12">
      <t>チョウカクシ</t>
    </rPh>
    <phoneticPr fontId="43"/>
  </si>
  <si>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</si>
  <si>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3"/>
  </si>
  <si>
    <t>　・「数式」タブ　⇒　「名前の定義」を選択</t>
    <rPh sb="3" eb="5">
      <t>スウシキ</t>
    </rPh>
    <rPh sb="12" eb="14">
      <t>ナマエ</t>
    </rPh>
    <rPh sb="15" eb="17">
      <t>テイギ</t>
    </rPh>
    <rPh sb="19" eb="21">
      <t>センタク</t>
    </rPh>
    <phoneticPr fontId="43"/>
  </si>
  <si>
    <t>　・「名前」に職種名を入力</t>
    <rPh sb="3" eb="5">
      <t>ナマエ</t>
    </rPh>
    <rPh sb="7" eb="9">
      <t>ショクシュ</t>
    </rPh>
    <rPh sb="9" eb="10">
      <t>メイ</t>
    </rPh>
    <rPh sb="11" eb="13">
      <t>ニュウリョク</t>
    </rPh>
    <phoneticPr fontId="4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</si>
  <si>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</si>
  <si>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3"/>
  </si>
  <si>
    <t>２　事故発生件数および苦情受付件数</t>
    <phoneticPr fontId="3"/>
  </si>
  <si>
    <t>内容</t>
    <rPh sb="0" eb="2">
      <t>ナイヨウ</t>
    </rPh>
    <phoneticPr fontId="3"/>
  </si>
  <si>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3"/>
  </si>
  <si>
    <t>左記の「内容」のうち、損害賠償を行った件数</t>
    <rPh sb="0" eb="2">
      <t>サキ</t>
    </rPh>
    <rPh sb="4" eb="6">
      <t>ナイヨウ</t>
    </rPh>
    <rPh sb="11" eb="13">
      <t>ソンガイ</t>
    </rPh>
    <rPh sb="13" eb="15">
      <t>バイショウ</t>
    </rPh>
    <rPh sb="16" eb="17">
      <t>オコナ</t>
    </rPh>
    <rPh sb="19" eb="21">
      <t>ケンスウ</t>
    </rPh>
    <phoneticPr fontId="3"/>
  </si>
  <si>
    <t>「その他」の事故の場合の具体的な内容を記載してください。</t>
    <rPh sb="3" eb="4">
      <t>タ</t>
    </rPh>
    <rPh sb="6" eb="8">
      <t>ジコ</t>
    </rPh>
    <rPh sb="9" eb="11">
      <t>バアイ</t>
    </rPh>
    <rPh sb="12" eb="15">
      <t>グタイテキ</t>
    </rPh>
    <rPh sb="16" eb="18">
      <t>ナイヨウ</t>
    </rPh>
    <rPh sb="19" eb="21">
      <t>キサイ</t>
    </rPh>
    <phoneticPr fontId="3"/>
  </si>
  <si>
    <t>死亡</t>
    <rPh sb="0" eb="2">
      <t>シボウ</t>
    </rPh>
    <phoneticPr fontId="3"/>
  </si>
  <si>
    <t>骨折</t>
    <rPh sb="0" eb="2">
      <t>コッセツ</t>
    </rPh>
    <phoneticPr fontId="3"/>
  </si>
  <si>
    <t>打撲・裂傷</t>
    <rPh sb="0" eb="2">
      <t>ダボク</t>
    </rPh>
    <rPh sb="3" eb="5">
      <t>レッショウ</t>
    </rPh>
    <phoneticPr fontId="3"/>
  </si>
  <si>
    <t>その他</t>
    <rPh sb="2" eb="3">
      <t>タ</t>
    </rPh>
    <phoneticPr fontId="3"/>
  </si>
  <si>
    <t>合計</t>
    <rPh sb="0" eb="2">
      <t>ゴウケイ</t>
    </rPh>
    <phoneticPr fontId="3"/>
  </si>
  <si>
    <t>歩行中の転倒</t>
    <rPh sb="0" eb="3">
      <t>ホコウチュウ</t>
    </rPh>
    <rPh sb="4" eb="6">
      <t>テントウ</t>
    </rPh>
    <phoneticPr fontId="3"/>
  </si>
  <si>
    <t>前年度</t>
    <rPh sb="0" eb="1">
      <t>ゼン</t>
    </rPh>
    <rPh sb="1" eb="3">
      <t>ネンド</t>
    </rPh>
    <phoneticPr fontId="3"/>
  </si>
  <si>
    <t>（参考：今年度中）</t>
    <rPh sb="1" eb="3">
      <t>サンコウ</t>
    </rPh>
    <rPh sb="4" eb="5">
      <t>イマ</t>
    </rPh>
    <rPh sb="5" eb="7">
      <t>ネンド</t>
    </rPh>
    <rPh sb="7" eb="8">
      <t>チュウ</t>
    </rPh>
    <phoneticPr fontId="3"/>
  </si>
  <si>
    <t>ベッド、イスからの転倒</t>
    <rPh sb="9" eb="11">
      <t>テントウ</t>
    </rPh>
    <phoneticPr fontId="3"/>
  </si>
  <si>
    <t>介護中の過失</t>
    <rPh sb="0" eb="2">
      <t>カイゴ</t>
    </rPh>
    <rPh sb="2" eb="3">
      <t>チュウ</t>
    </rPh>
    <rPh sb="4" eb="6">
      <t>カシツ</t>
    </rPh>
    <phoneticPr fontId="3"/>
  </si>
  <si>
    <t>誤嚥による窒息</t>
    <rPh sb="0" eb="1">
      <t>ゴ</t>
    </rPh>
    <rPh sb="1" eb="2">
      <t>エンゲ</t>
    </rPh>
    <rPh sb="5" eb="7">
      <t>チッソク</t>
    </rPh>
    <phoneticPr fontId="3"/>
  </si>
  <si>
    <t>床ずれ</t>
    <rPh sb="0" eb="1">
      <t>トコ</t>
    </rPh>
    <phoneticPr fontId="3"/>
  </si>
  <si>
    <t>薬に関わる事故</t>
    <rPh sb="0" eb="1">
      <t>クスリ</t>
    </rPh>
    <rPh sb="2" eb="3">
      <t>カカ</t>
    </rPh>
    <rPh sb="5" eb="7">
      <t>ジコ</t>
    </rPh>
    <phoneticPr fontId="3"/>
  </si>
  <si>
    <t>無断外出</t>
    <rPh sb="0" eb="2">
      <t>ムダン</t>
    </rPh>
    <rPh sb="2" eb="4">
      <t>ガイシュツ</t>
    </rPh>
    <phoneticPr fontId="3"/>
  </si>
  <si>
    <t>原因不明心停止</t>
    <rPh sb="0" eb="2">
      <t>ゲンイン</t>
    </rPh>
    <rPh sb="2" eb="4">
      <t>フメイ</t>
    </rPh>
    <rPh sb="4" eb="5">
      <t>シン</t>
    </rPh>
    <rPh sb="5" eb="7">
      <t>テイシ</t>
    </rPh>
    <phoneticPr fontId="3"/>
  </si>
  <si>
    <t>苦情受付件数
（前年度）</t>
    <rPh sb="0" eb="2">
      <t>クジョウ</t>
    </rPh>
    <rPh sb="2" eb="4">
      <t>ウケツケ</t>
    </rPh>
    <rPh sb="4" eb="6">
      <t>ケンスウ</t>
    </rPh>
    <rPh sb="8" eb="11">
      <t>ゼンネンド</t>
    </rPh>
    <phoneticPr fontId="3"/>
  </si>
  <si>
    <t>件</t>
    <rPh sb="0" eb="1">
      <t>ケン</t>
    </rPh>
    <phoneticPr fontId="3"/>
  </si>
  <si>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3"/>
  </si>
  <si>
    <t>＜苦情の内容を具体的に記載してください。＞</t>
    <rPh sb="1" eb="3">
      <t>クジョウ</t>
    </rPh>
    <rPh sb="4" eb="6">
      <t>ナイヨウ</t>
    </rPh>
    <rPh sb="7" eb="10">
      <t>グタイテキ</t>
    </rPh>
    <rPh sb="11" eb="13">
      <t>キサイ</t>
    </rPh>
    <phoneticPr fontId="3"/>
  </si>
  <si>
    <t xml:space="preserve"> ３　事業所・施設の運営の状況</t>
    <rPh sb="3" eb="6">
      <t>ジギョウショ</t>
    </rPh>
    <rPh sb="7" eb="9">
      <t>シセツ</t>
    </rPh>
    <rPh sb="10" eb="12">
      <t>ウンエイ</t>
    </rPh>
    <rPh sb="13" eb="15">
      <t>ジョウキョウ</t>
    </rPh>
    <phoneticPr fontId="3"/>
  </si>
  <si>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3"/>
  </si>
  <si>
    <t>○事業所（サービス）ごとの収支が管理されているか</t>
    <rPh sb="1" eb="4">
      <t>ジギョウショ</t>
    </rPh>
    <rPh sb="13" eb="15">
      <t>シュウシ</t>
    </rPh>
    <rPh sb="16" eb="18">
      <t>カンリ</t>
    </rPh>
    <phoneticPr fontId="3"/>
  </si>
  <si>
    <t>はい　・　いいえ</t>
    <phoneticPr fontId="3"/>
  </si>
  <si>
    <t>【収支の状況】</t>
    <rPh sb="1" eb="3">
      <t>シュウシ</t>
    </rPh>
    <rPh sb="4" eb="6">
      <t>ジョウキョウ</t>
    </rPh>
    <phoneticPr fontId="3"/>
  </si>
  <si>
    <t>（単位：千円）</t>
    <rPh sb="1" eb="3">
      <t>タンイ</t>
    </rPh>
    <rPh sb="4" eb="6">
      <t>センエン</t>
    </rPh>
    <phoneticPr fontId="3"/>
  </si>
  <si>
    <t>「はい」の場合のみ、当該事業所（サービス）分を記入</t>
    <rPh sb="5" eb="7">
      <t>バアイ</t>
    </rPh>
    <rPh sb="10" eb="12">
      <t>トウガイ</t>
    </rPh>
    <rPh sb="12" eb="15">
      <t>ジギョウショ</t>
    </rPh>
    <rPh sb="21" eb="22">
      <t>ブン</t>
    </rPh>
    <rPh sb="23" eb="25">
      <t>キニュウ</t>
    </rPh>
    <phoneticPr fontId="3"/>
  </si>
  <si>
    <t>法人全体</t>
    <rPh sb="0" eb="2">
      <t>ホウジン</t>
    </rPh>
    <rPh sb="2" eb="4">
      <t>ゼンタイ</t>
    </rPh>
    <phoneticPr fontId="3"/>
  </si>
  <si>
    <t>当該事業所（サービス）分</t>
    <rPh sb="0" eb="2">
      <t>トウガイ</t>
    </rPh>
    <rPh sb="2" eb="5">
      <t>ジギョウショ</t>
    </rPh>
    <rPh sb="11" eb="12">
      <t>ブン</t>
    </rPh>
    <phoneticPr fontId="3"/>
  </si>
  <si>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3"/>
  </si>
  <si>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3"/>
  </si>
  <si>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3"/>
  </si>
  <si>
    <t>（２）職員への研修実施状況</t>
    <rPh sb="3" eb="5">
      <t>ショクイン</t>
    </rPh>
    <rPh sb="7" eb="9">
      <t>ケンシュウ</t>
    </rPh>
    <rPh sb="9" eb="11">
      <t>ジッシ</t>
    </rPh>
    <rPh sb="11" eb="13">
      <t>ジョウキョウ</t>
    </rPh>
    <phoneticPr fontId="3"/>
  </si>
  <si>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3"/>
  </si>
  <si>
    <t>訪問看護費　各種加算等自己点検表</t>
    <rPh sb="6" eb="8">
      <t>カクシュ</t>
    </rPh>
    <rPh sb="8" eb="11">
      <t>カサントウ</t>
    </rPh>
    <rPh sb="11" eb="13">
      <t>ジコ</t>
    </rPh>
    <rPh sb="13" eb="15">
      <t>テンケン</t>
    </rPh>
    <rPh sb="15" eb="16">
      <t>ヒョウ</t>
    </rPh>
    <phoneticPr fontId="4"/>
  </si>
  <si>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3"/>
  </si>
  <si>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3"/>
  </si>
  <si>
    <t>届出状況</t>
  </si>
  <si>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</si>
  <si>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</si>
  <si>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</si>
  <si>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確認書類等</t>
    <rPh sb="0" eb="2">
      <t>カクニン</t>
    </rPh>
    <rPh sb="2" eb="4">
      <t>ショルイ</t>
    </rPh>
    <rPh sb="4" eb="5">
      <t>トウ</t>
    </rPh>
    <phoneticPr fontId="3"/>
  </si>
  <si>
    <t>指導職員
チェック</t>
    <rPh sb="0" eb="2">
      <t>シドウ</t>
    </rPh>
    <rPh sb="2" eb="4">
      <t>ショクイン</t>
    </rPh>
    <phoneticPr fontId="3"/>
  </si>
  <si>
    <t>□</t>
  </si>
  <si>
    <t>該当</t>
  </si>
  <si>
    <t>１日に２回を超えて行った場合</t>
    <rPh sb="1" eb="2">
      <t>ニチ</t>
    </rPh>
    <rPh sb="4" eb="5">
      <t>カイ</t>
    </rPh>
    <rPh sb="6" eb="7">
      <t>コ</t>
    </rPh>
    <rPh sb="9" eb="10">
      <t>オコナ</t>
    </rPh>
    <rPh sb="12" eb="14">
      <t>バアイ</t>
    </rPh>
    <phoneticPr fontId="4"/>
  </si>
  <si>
    <t>□</t>
    <phoneticPr fontId="4"/>
  </si>
  <si>
    <t>理学療法士等による訪問看護はその訪問が看護業務の一環としてのリハビリテーションを中心としたものである場合に、看護職員の代わりにさせる訪問であることを利用者等に説明し、同意を得る</t>
    <rPh sb="0" eb="2">
      <t>リガク</t>
    </rPh>
    <rPh sb="2" eb="5">
      <t>リョウホウシ</t>
    </rPh>
    <rPh sb="5" eb="6">
      <t>トウ</t>
    </rPh>
    <rPh sb="9" eb="11">
      <t>ホウモン</t>
    </rPh>
    <rPh sb="11" eb="13">
      <t>カンゴ</t>
    </rPh>
    <rPh sb="16" eb="18">
      <t>ホウモン</t>
    </rPh>
    <rPh sb="19" eb="21">
      <t>カンゴ</t>
    </rPh>
    <rPh sb="21" eb="23">
      <t>ギョウム</t>
    </rPh>
    <rPh sb="24" eb="26">
      <t>イッカン</t>
    </rPh>
    <rPh sb="40" eb="42">
      <t>チュウシン</t>
    </rPh>
    <rPh sb="50" eb="52">
      <t>バアイ</t>
    </rPh>
    <rPh sb="54" eb="56">
      <t>カンゴ</t>
    </rPh>
    <rPh sb="56" eb="58">
      <t>ショクイン</t>
    </rPh>
    <rPh sb="59" eb="60">
      <t>カ</t>
    </rPh>
    <rPh sb="66" eb="68">
      <t>ホウモン</t>
    </rPh>
    <rPh sb="74" eb="77">
      <t>リヨウシャ</t>
    </rPh>
    <rPh sb="77" eb="78">
      <t>トウ</t>
    </rPh>
    <rPh sb="79" eb="81">
      <t>セツメイ</t>
    </rPh>
    <rPh sb="83" eb="85">
      <t>ドウイ</t>
    </rPh>
    <rPh sb="86" eb="87">
      <t>エ</t>
    </rPh>
    <phoneticPr fontId="4"/>
  </si>
  <si>
    <t>該当</t>
    <rPh sb="0" eb="2">
      <t>ガイトウ</t>
    </rPh>
    <phoneticPr fontId="4"/>
  </si>
  <si>
    <t>利用者台帳、サービス提供記録等</t>
    <phoneticPr fontId="4"/>
  </si>
  <si>
    <t>利用者台帳、サービス提供記録等</t>
    <rPh sb="0" eb="3">
      <t>リヨウシャ</t>
    </rPh>
    <rPh sb="3" eb="5">
      <t>ダイチョウ</t>
    </rPh>
    <rPh sb="10" eb="12">
      <t>テイキョウ</t>
    </rPh>
    <rPh sb="12" eb="14">
      <t>キロク</t>
    </rPh>
    <rPh sb="14" eb="15">
      <t>トウ</t>
    </rPh>
    <phoneticPr fontId="3"/>
  </si>
  <si>
    <t>定期巡回・随時対応型訪問看護介護事業所との連携</t>
    <rPh sb="0" eb="2">
      <t>テイキ</t>
    </rPh>
    <rPh sb="2" eb="4">
      <t>ジュンカイ</t>
    </rPh>
    <rPh sb="5" eb="7">
      <t>ズイジ</t>
    </rPh>
    <rPh sb="7" eb="10">
      <t>タイオウガタ</t>
    </rPh>
    <rPh sb="10" eb="12">
      <t>ホウモン</t>
    </rPh>
    <rPh sb="12" eb="14">
      <t>カンゴ</t>
    </rPh>
    <rPh sb="14" eb="16">
      <t>カイゴ</t>
    </rPh>
    <rPh sb="16" eb="18">
      <t>ジギョウ</t>
    </rPh>
    <rPh sb="18" eb="19">
      <t>ショ</t>
    </rPh>
    <rPh sb="21" eb="23">
      <t>レンケイ</t>
    </rPh>
    <phoneticPr fontId="4"/>
  </si>
  <si>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3"/>
  </si>
  <si>
    <t>□</t>
    <phoneticPr fontId="3"/>
  </si>
  <si>
    <t>あり</t>
    <phoneticPr fontId="3"/>
  </si>
  <si>
    <t>准看護師の訪問【*98/100】</t>
    <phoneticPr fontId="4"/>
  </si>
  <si>
    <t>該当</t>
    <phoneticPr fontId="4"/>
  </si>
  <si>
    <t>緊急時訪問看護加算の届出【+540単位/月】</t>
    <rPh sb="17" eb="19">
      <t>タンイ</t>
    </rPh>
    <rPh sb="20" eb="21">
      <t>ツキ</t>
    </rPh>
    <phoneticPr fontId="4"/>
  </si>
  <si>
    <t>あり</t>
    <phoneticPr fontId="4"/>
  </si>
  <si>
    <t>届出書</t>
    <phoneticPr fontId="4"/>
  </si>
  <si>
    <t>都道府県知事等への届出</t>
    <phoneticPr fontId="4"/>
  </si>
  <si>
    <t>利用者の要介護状態区分が要介護５【+800単位/月】</t>
    <rPh sb="21" eb="23">
      <t>タンイ</t>
    </rPh>
    <rPh sb="24" eb="25">
      <t>ツキ</t>
    </rPh>
    <phoneticPr fontId="4"/>
  </si>
  <si>
    <t>18時～22時</t>
  </si>
  <si>
    <t>サービス提供票</t>
  </si>
  <si>
    <t>６時～８時</t>
    <phoneticPr fontId="4"/>
  </si>
  <si>
    <t>22時～６時</t>
    <phoneticPr fontId="4"/>
  </si>
  <si>
    <t>一人で看護を行うことが困難な場合</t>
    <rPh sb="6" eb="7">
      <t>オコナ</t>
    </rPh>
    <phoneticPr fontId="4"/>
  </si>
  <si>
    <t>複数名訪問加算（Ⅱ）
【30分未満:+201単位】
【30分以上:+317単位】</t>
    <rPh sb="0" eb="2">
      <t>フクスウ</t>
    </rPh>
    <rPh sb="2" eb="3">
      <t>メイ</t>
    </rPh>
    <rPh sb="3" eb="5">
      <t>ホウモン</t>
    </rPh>
    <rPh sb="5" eb="7">
      <t>カサン</t>
    </rPh>
    <phoneticPr fontId="4"/>
  </si>
  <si>
    <t>一人で看護を行うことが困難な場合</t>
    <rPh sb="0" eb="2">
      <t>ヒトリ</t>
    </rPh>
    <rPh sb="3" eb="5">
      <t>カンゴ</t>
    </rPh>
    <rPh sb="6" eb="7">
      <t>オコナ</t>
    </rPh>
    <rPh sb="11" eb="13">
      <t>コンナン</t>
    </rPh>
    <rPh sb="14" eb="16">
      <t>バアイ</t>
    </rPh>
    <phoneticPr fontId="4"/>
  </si>
  <si>
    <t>看護師等と看護補助者が同時に行う場合</t>
    <rPh sb="0" eb="3">
      <t>カンゴシ</t>
    </rPh>
    <rPh sb="3" eb="4">
      <t>トウ</t>
    </rPh>
    <rPh sb="5" eb="7">
      <t>カンゴ</t>
    </rPh>
    <rPh sb="7" eb="9">
      <t>ホジョ</t>
    </rPh>
    <rPh sb="9" eb="10">
      <t>シャ</t>
    </rPh>
    <rPh sb="11" eb="13">
      <t>ドウジ</t>
    </rPh>
    <rPh sb="14" eb="15">
      <t>オコナ</t>
    </rPh>
    <rPh sb="16" eb="18">
      <t>バアイ</t>
    </rPh>
    <phoneticPr fontId="4"/>
  </si>
  <si>
    <t>看護補助者の雇用契約書、秘密保持誓約書</t>
    <rPh sb="0" eb="2">
      <t>カンゴ</t>
    </rPh>
    <rPh sb="2" eb="5">
      <t>ホジョシャ</t>
    </rPh>
    <rPh sb="6" eb="8">
      <t>コヨウ</t>
    </rPh>
    <rPh sb="8" eb="11">
      <t>ケイヤクショ</t>
    </rPh>
    <rPh sb="12" eb="14">
      <t>ヒミツ</t>
    </rPh>
    <rPh sb="14" eb="16">
      <t>ホジ</t>
    </rPh>
    <rPh sb="16" eb="19">
      <t>セイヤクショ</t>
    </rPh>
    <phoneticPr fontId="4"/>
  </si>
  <si>
    <t>厚生労働大臣の定める地域</t>
  </si>
  <si>
    <t>厚生労働大臣の定める地域＋事業所規模要件</t>
  </si>
  <si>
    <t>あり</t>
  </si>
  <si>
    <t>利用者またはその家族の同意</t>
    <rPh sb="8" eb="10">
      <t>カゾク</t>
    </rPh>
    <phoneticPr fontId="4"/>
  </si>
  <si>
    <t>他の訪問看護ステーション等で当該加算の算定の有無</t>
    <phoneticPr fontId="4"/>
  </si>
  <si>
    <t>なし</t>
  </si>
  <si>
    <t>計画的な管理の実施</t>
    <phoneticPr fontId="4"/>
  </si>
  <si>
    <t>訪問看護計画書、訪問看護記録書等</t>
    <phoneticPr fontId="4"/>
  </si>
  <si>
    <t>　　</t>
    <phoneticPr fontId="4"/>
  </si>
  <si>
    <t>症状が重篤の場合医師による診療を受診できるような支援の有無</t>
    <phoneticPr fontId="4"/>
  </si>
  <si>
    <t>該当</t>
    <rPh sb="0" eb="2">
      <t>ガイトウ</t>
    </rPh>
    <phoneticPr fontId="3"/>
  </si>
  <si>
    <t>「人生の最終段階における医療の決定プロセスにおけるガイドライン」等</t>
    <rPh sb="1" eb="3">
      <t>ジンセイ</t>
    </rPh>
    <rPh sb="4" eb="6">
      <t>サイシュウ</t>
    </rPh>
    <rPh sb="6" eb="8">
      <t>ダンカイ</t>
    </rPh>
    <rPh sb="12" eb="14">
      <t>イリョウ</t>
    </rPh>
    <rPh sb="15" eb="17">
      <t>ケッテイ</t>
    </rPh>
    <rPh sb="32" eb="33">
      <t>トウ</t>
    </rPh>
    <phoneticPr fontId="4"/>
  </si>
  <si>
    <t>ターミナルケア提供についての身体状況の変化等必要な記録</t>
  </si>
  <si>
    <t>他の訪問看護ステーション等で当該加算の算定の有無</t>
  </si>
  <si>
    <t>主治の医師の特別な指示</t>
    <rPh sb="0" eb="2">
      <t>シュジ</t>
    </rPh>
    <rPh sb="3" eb="5">
      <t>イシ</t>
    </rPh>
    <rPh sb="6" eb="8">
      <t>トクベツ</t>
    </rPh>
    <rPh sb="9" eb="11">
      <t>シジ</t>
    </rPh>
    <phoneticPr fontId="3"/>
  </si>
  <si>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3"/>
  </si>
  <si>
    <t>保健師、看護師、理学療法士等（准看護師を除く）による共同指導の実施</t>
    <phoneticPr fontId="4"/>
  </si>
  <si>
    <t>指定訪問介護事業所に対するたんの吸引等に係る計画書や報告書の作成の助言　</t>
    <phoneticPr fontId="4"/>
  </si>
  <si>
    <t>訪問看護記録書の記録</t>
    <rPh sb="0" eb="2">
      <t>ホウモン</t>
    </rPh>
    <rPh sb="2" eb="4">
      <t>カンゴ</t>
    </rPh>
    <rPh sb="4" eb="7">
      <t>キロクショ</t>
    </rPh>
    <rPh sb="8" eb="10">
      <t>キロク</t>
    </rPh>
    <phoneticPr fontId="3"/>
  </si>
  <si>
    <t>訪問看護記録書</t>
    <rPh sb="0" eb="2">
      <t>ホウモン</t>
    </rPh>
    <rPh sb="2" eb="4">
      <t>カンゴ</t>
    </rPh>
    <rPh sb="4" eb="7">
      <t>キロクショ</t>
    </rPh>
    <phoneticPr fontId="3"/>
  </si>
  <si>
    <t>緊急時訪問看護加算の届出</t>
    <rPh sb="0" eb="3">
      <t>キンキュウジ</t>
    </rPh>
    <rPh sb="3" eb="5">
      <t>ホウモン</t>
    </rPh>
    <rPh sb="5" eb="7">
      <t>カンゴ</t>
    </rPh>
    <rPh sb="7" eb="9">
      <t>カサン</t>
    </rPh>
    <rPh sb="10" eb="12">
      <t>トドケデ</t>
    </rPh>
    <phoneticPr fontId="3"/>
  </si>
  <si>
    <t>届出書</t>
    <rPh sb="0" eb="3">
      <t>トドケデショ</t>
    </rPh>
    <phoneticPr fontId="3"/>
  </si>
  <si>
    <t>５割以上</t>
    <phoneticPr fontId="4"/>
  </si>
  <si>
    <t>２割以上</t>
    <phoneticPr fontId="4"/>
  </si>
  <si>
    <t>５名以上</t>
    <phoneticPr fontId="4"/>
  </si>
  <si>
    <t>指定訪問看護ステーション以外である指定訪問看護事業所は４を除き１から３にいずれにも適合している</t>
    <rPh sb="0" eb="2">
      <t>シテイ</t>
    </rPh>
    <rPh sb="2" eb="4">
      <t>ホウモン</t>
    </rPh>
    <rPh sb="4" eb="6">
      <t>カンゴ</t>
    </rPh>
    <rPh sb="12" eb="14">
      <t>イガイ</t>
    </rPh>
    <rPh sb="17" eb="19">
      <t>シテイ</t>
    </rPh>
    <rPh sb="19" eb="21">
      <t>ホウモン</t>
    </rPh>
    <rPh sb="21" eb="23">
      <t>カンゴ</t>
    </rPh>
    <rPh sb="23" eb="26">
      <t>ジギョウショ</t>
    </rPh>
    <rPh sb="29" eb="30">
      <t>ノゾ</t>
    </rPh>
    <rPh sb="41" eb="43">
      <t>テキゴウ</t>
    </rPh>
    <phoneticPr fontId="4"/>
  </si>
  <si>
    <t>医療機関と連携のもと、看護職員の出向や研修派遣などの相互人材交流を通じて在宅療養支援能力の向上を支援し、地域の訪問看護人材の確保・育成に寄与する取り組みを実施</t>
    <rPh sb="0" eb="2">
      <t>イリョウ</t>
    </rPh>
    <rPh sb="2" eb="4">
      <t>キカン</t>
    </rPh>
    <rPh sb="5" eb="7">
      <t>レンケイ</t>
    </rPh>
    <rPh sb="11" eb="13">
      <t>カンゴ</t>
    </rPh>
    <rPh sb="13" eb="15">
      <t>ショクイン</t>
    </rPh>
    <rPh sb="16" eb="18">
      <t>シュッコウ</t>
    </rPh>
    <rPh sb="19" eb="21">
      <t>ケンシュウ</t>
    </rPh>
    <rPh sb="21" eb="23">
      <t>ハケン</t>
    </rPh>
    <rPh sb="26" eb="28">
      <t>ソウゴ</t>
    </rPh>
    <rPh sb="28" eb="30">
      <t>ジンザイ</t>
    </rPh>
    <rPh sb="30" eb="32">
      <t>コウリュウ</t>
    </rPh>
    <rPh sb="33" eb="34">
      <t>ツウ</t>
    </rPh>
    <rPh sb="36" eb="38">
      <t>ザイタク</t>
    </rPh>
    <rPh sb="38" eb="40">
      <t>リョウヨウ</t>
    </rPh>
    <rPh sb="40" eb="42">
      <t>シエン</t>
    </rPh>
    <rPh sb="42" eb="44">
      <t>ノウリョク</t>
    </rPh>
    <rPh sb="45" eb="47">
      <t>コウジョウ</t>
    </rPh>
    <rPh sb="48" eb="50">
      <t>シエン</t>
    </rPh>
    <rPh sb="52" eb="54">
      <t>チイキ</t>
    </rPh>
    <rPh sb="55" eb="57">
      <t>ホウモン</t>
    </rPh>
    <rPh sb="57" eb="59">
      <t>カンゴ</t>
    </rPh>
    <rPh sb="59" eb="61">
      <t>ジンザイ</t>
    </rPh>
    <rPh sb="62" eb="64">
      <t>カクホ</t>
    </rPh>
    <rPh sb="65" eb="67">
      <t>イクセイ</t>
    </rPh>
    <rPh sb="68" eb="70">
      <t>キヨ</t>
    </rPh>
    <rPh sb="72" eb="73">
      <t>ト</t>
    </rPh>
    <rPh sb="74" eb="75">
      <t>ク</t>
    </rPh>
    <rPh sb="77" eb="79">
      <t>ジッシ</t>
    </rPh>
    <phoneticPr fontId="4"/>
  </si>
  <si>
    <t>同意書等(規定はなし)</t>
    <phoneticPr fontId="4"/>
  </si>
  <si>
    <t>１、２および４の割合、３の人数の記録（毎月）</t>
    <phoneticPr fontId="4"/>
  </si>
  <si>
    <t>台帳等（規程はなし）</t>
    <rPh sb="0" eb="1">
      <t>ダイ</t>
    </rPh>
    <rPh sb="1" eb="2">
      <t>チョウ</t>
    </rPh>
    <rPh sb="2" eb="3">
      <t>トウ</t>
    </rPh>
    <rPh sb="4" eb="6">
      <t>キテイ</t>
    </rPh>
    <phoneticPr fontId="4"/>
  </si>
  <si>
    <t>看護体制強化加算（Ⅱ）との同時算定不可</t>
    <rPh sb="2" eb="4">
      <t>タイセイ</t>
    </rPh>
    <rPh sb="4" eb="6">
      <t>キョウカ</t>
    </rPh>
    <rPh sb="6" eb="8">
      <t>カサン</t>
    </rPh>
    <rPh sb="13" eb="15">
      <t>ドウジ</t>
    </rPh>
    <rPh sb="15" eb="17">
      <t>サンテイ</t>
    </rPh>
    <rPh sb="17" eb="19">
      <t>フカ</t>
    </rPh>
    <phoneticPr fontId="4"/>
  </si>
  <si>
    <t>算定していない</t>
    <rPh sb="0" eb="2">
      <t>サンテイ</t>
    </rPh>
    <phoneticPr fontId="4"/>
  </si>
  <si>
    <t>５割以上</t>
    <rPh sb="1" eb="2">
      <t>ワリ</t>
    </rPh>
    <rPh sb="2" eb="4">
      <t>イジョウ</t>
    </rPh>
    <phoneticPr fontId="4"/>
  </si>
  <si>
    <t>２割以上</t>
    <rPh sb="1" eb="2">
      <t>ワリ</t>
    </rPh>
    <phoneticPr fontId="4"/>
  </si>
  <si>
    <t>１名以上</t>
    <rPh sb="1" eb="2">
      <t>メイ</t>
    </rPh>
    <rPh sb="2" eb="4">
      <t>イジョウ</t>
    </rPh>
    <phoneticPr fontId="4"/>
  </si>
  <si>
    <t>利用者またはその家族の同意</t>
    <rPh sb="0" eb="3">
      <t>リヨウシャ</t>
    </rPh>
    <rPh sb="8" eb="10">
      <t>カゾク</t>
    </rPh>
    <phoneticPr fontId="4"/>
  </si>
  <si>
    <t>看護体制強化加算（Ⅰ）との同時算定不可</t>
    <phoneticPr fontId="4"/>
  </si>
  <si>
    <t>定期的に実施</t>
  </si>
  <si>
    <t>全員に実施</t>
  </si>
  <si>
    <t>３割以上</t>
  </si>
  <si>
    <t>毎月の割合を確認した書類</t>
    <rPh sb="0" eb="2">
      <t>マイツキ</t>
    </rPh>
    <rPh sb="3" eb="5">
      <t>ワリアイ</t>
    </rPh>
    <rPh sb="6" eb="8">
      <t>カクニン</t>
    </rPh>
    <rPh sb="10" eb="12">
      <t>ショルイ</t>
    </rPh>
    <phoneticPr fontId="4"/>
  </si>
  <si>
    <t>介護予防訪問看護費　各種加算等自己点検表</t>
    <rPh sb="10" eb="12">
      <t>カクシュ</t>
    </rPh>
    <rPh sb="12" eb="15">
      <t>カサントウ</t>
    </rPh>
    <rPh sb="15" eb="17">
      <t>ジコ</t>
    </rPh>
    <rPh sb="17" eb="19">
      <t>テンケン</t>
    </rPh>
    <rPh sb="19" eb="20">
      <t>ヒョウ</t>
    </rPh>
    <phoneticPr fontId="4"/>
  </si>
  <si>
    <t>６割以上</t>
    <rPh sb="1" eb="2">
      <t>ワリ</t>
    </rPh>
    <phoneticPr fontId="4"/>
  </si>
  <si>
    <t>１、２および３の割合の記録（毎月）</t>
    <phoneticPr fontId="4"/>
  </si>
  <si>
    <t>台帳等（規定はなし）</t>
    <rPh sb="0" eb="1">
      <t>ダイ</t>
    </rPh>
    <rPh sb="1" eb="2">
      <t>チョウ</t>
    </rPh>
    <rPh sb="2" eb="3">
      <t>トウ</t>
    </rPh>
    <rPh sb="4" eb="6">
      <t>キテイ</t>
    </rPh>
    <phoneticPr fontId="4"/>
  </si>
  <si>
    <t>　自己点検シート（訪問看護・介護予防訪問看護）</t>
    <rPh sb="1" eb="3">
      <t>ジコ</t>
    </rPh>
    <rPh sb="3" eb="5">
      <t>テンケン</t>
    </rPh>
    <rPh sb="9" eb="11">
      <t>ホウモン</t>
    </rPh>
    <rPh sb="11" eb="13">
      <t>カンゴ</t>
    </rPh>
    <rPh sb="14" eb="16">
      <t>カイゴ</t>
    </rPh>
    <rPh sb="16" eb="18">
      <t>ヨボウ</t>
    </rPh>
    <rPh sb="18" eb="20">
      <t>ホウモン</t>
    </rPh>
    <rPh sb="20" eb="22">
      <t>カンゴ</t>
    </rPh>
    <phoneticPr fontId="3"/>
  </si>
  <si>
    <t>　　【指定訪問看護ステーション】</t>
    <rPh sb="3" eb="5">
      <t>シテイ</t>
    </rPh>
    <rPh sb="5" eb="7">
      <t>ホウモン</t>
    </rPh>
    <rPh sb="7" eb="9">
      <t>カンゴ</t>
    </rPh>
    <phoneticPr fontId="3"/>
  </si>
  <si>
    <t>法　人　名</t>
    <rPh sb="0" eb="1">
      <t>ホウ</t>
    </rPh>
    <rPh sb="2" eb="3">
      <t>ヒト</t>
    </rPh>
    <rPh sb="4" eb="5">
      <t>メイ</t>
    </rPh>
    <phoneticPr fontId="3"/>
  </si>
  <si>
    <t>施設・事業所名</t>
    <rPh sb="0" eb="2">
      <t>シセツ</t>
    </rPh>
    <rPh sb="3" eb="6">
      <t>ジギョウショ</t>
    </rPh>
    <rPh sb="6" eb="7">
      <t>メイ</t>
    </rPh>
    <phoneticPr fontId="3"/>
  </si>
  <si>
    <t>サービス種別</t>
    <rPh sb="4" eb="6">
      <t>シュベツ</t>
    </rPh>
    <phoneticPr fontId="3"/>
  </si>
  <si>
    <t>住　　　所</t>
    <rPh sb="0" eb="1">
      <t>ジュウ</t>
    </rPh>
    <rPh sb="4" eb="5">
      <t>ショ</t>
    </rPh>
    <phoneticPr fontId="3"/>
  </si>
  <si>
    <t>管　理　者</t>
    <rPh sb="0" eb="1">
      <t>カン</t>
    </rPh>
    <rPh sb="2" eb="3">
      <t>リ</t>
    </rPh>
    <rPh sb="4" eb="5">
      <t>モノ</t>
    </rPh>
    <phoneticPr fontId="3"/>
  </si>
  <si>
    <t>記入担当者</t>
    <rPh sb="0" eb="2">
      <t>キニュウ</t>
    </rPh>
    <rPh sb="2" eb="5">
      <t>タントウシャ</t>
    </rPh>
    <phoneticPr fontId="3"/>
  </si>
  <si>
    <t>確認事項</t>
    <rPh sb="0" eb="2">
      <t>カクニン</t>
    </rPh>
    <rPh sb="2" eb="4">
      <t>ジコウ</t>
    </rPh>
    <phoneticPr fontId="3"/>
  </si>
  <si>
    <t>根拠条文</t>
    <rPh sb="0" eb="2">
      <t>コンキョ</t>
    </rPh>
    <rPh sb="2" eb="4">
      <t>ジョウブン</t>
    </rPh>
    <phoneticPr fontId="3"/>
  </si>
  <si>
    <t>適</t>
    <rPh sb="0" eb="1">
      <t>テキ</t>
    </rPh>
    <phoneticPr fontId="3"/>
  </si>
  <si>
    <t>不適</t>
    <rPh sb="0" eb="2">
      <t>フテキ</t>
    </rPh>
    <phoneticPr fontId="3"/>
  </si>
  <si>
    <t>事例
なし</t>
    <rPh sb="0" eb="2">
      <t>ジレイ</t>
    </rPh>
    <phoneticPr fontId="3"/>
  </si>
  <si>
    <t>Ⅰ　人員基準</t>
    <rPh sb="2" eb="4">
      <t>ジンイン</t>
    </rPh>
    <rPh sb="4" eb="6">
      <t>キジュン</t>
    </rPh>
    <phoneticPr fontId="3"/>
  </si>
  <si>
    <t>看護師等の員数</t>
    <rPh sb="0" eb="3">
      <t>カンゴシ</t>
    </rPh>
    <rPh sb="3" eb="4">
      <t>トウ</t>
    </rPh>
    <rPh sb="5" eb="7">
      <t>インスウ</t>
    </rPh>
    <phoneticPr fontId="3"/>
  </si>
  <si>
    <t>　看護職員（保健師、看護師または准看護師）は、常勤換算方法で2.5人以上ですか。うち１人は常勤ですか。</t>
    <rPh sb="1" eb="3">
      <t>カンゴ</t>
    </rPh>
    <rPh sb="3" eb="5">
      <t>ショクイン</t>
    </rPh>
    <rPh sb="6" eb="9">
      <t>ホケンシ</t>
    </rPh>
    <rPh sb="10" eb="13">
      <t>カンゴシ</t>
    </rPh>
    <rPh sb="16" eb="20">
      <t>ジュンカンゴシ</t>
    </rPh>
    <rPh sb="23" eb="25">
      <t>ジョウキン</t>
    </rPh>
    <rPh sb="25" eb="27">
      <t>カンサン</t>
    </rPh>
    <rPh sb="27" eb="29">
      <t>ホウホウ</t>
    </rPh>
    <rPh sb="33" eb="36">
      <t>ニンイジョウ</t>
    </rPh>
    <rPh sb="42" eb="44">
      <t>ヒトリ</t>
    </rPh>
    <rPh sb="45" eb="47">
      <t>ジョウキン</t>
    </rPh>
    <phoneticPr fontId="3"/>
  </si>
  <si>
    <t>基準第60条</t>
    <rPh sb="2" eb="3">
      <t>ダイ</t>
    </rPh>
    <rPh sb="5" eb="6">
      <t>ジョウ</t>
    </rPh>
    <phoneticPr fontId="3"/>
  </si>
  <si>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3"/>
  </si>
  <si>
    <t>→</t>
    <phoneticPr fontId="3"/>
  </si>
  <si>
    <t>下記の数値を記載してください。</t>
    <rPh sb="0" eb="2">
      <t>カキ</t>
    </rPh>
    <rPh sb="3" eb="5">
      <t>スウチ</t>
    </rPh>
    <rPh sb="6" eb="8">
      <t>キサイ</t>
    </rPh>
    <phoneticPr fontId="3"/>
  </si>
  <si>
    <t>常勤専従職員の人数</t>
    <rPh sb="0" eb="2">
      <t>ジョウキン</t>
    </rPh>
    <rPh sb="2" eb="4">
      <t>センジュウ</t>
    </rPh>
    <rPh sb="4" eb="6">
      <t>ショクイン</t>
    </rPh>
    <rPh sb="7" eb="9">
      <t>ニンズウ</t>
    </rPh>
    <phoneticPr fontId="3"/>
  </si>
  <si>
    <t>（　　　　　人）</t>
    <rPh sb="6" eb="7">
      <t>ニン</t>
    </rPh>
    <phoneticPr fontId="3"/>
  </si>
  <si>
    <t>常勤職員の１か月の通常勤務すべき時間</t>
    <rPh sb="0" eb="2">
      <t>ジョウキン</t>
    </rPh>
    <rPh sb="2" eb="4">
      <t>ショクイン</t>
    </rPh>
    <rPh sb="7" eb="8">
      <t>ゲツ</t>
    </rPh>
    <rPh sb="9" eb="11">
      <t>ツウジョウ</t>
    </rPh>
    <rPh sb="11" eb="13">
      <t>キンム</t>
    </rPh>
    <rPh sb="16" eb="18">
      <t>ジカン</t>
    </rPh>
    <phoneticPr fontId="3"/>
  </si>
  <si>
    <t>（　　　　時間）</t>
    <rPh sb="5" eb="7">
      <t>ジカン</t>
    </rPh>
    <phoneticPr fontId="3"/>
  </si>
  <si>
    <t>③</t>
    <phoneticPr fontId="3"/>
  </si>
  <si>
    <t>非常勤・非専従看護職員の１か月間の
勤務時間合計</t>
    <rPh sb="0" eb="3">
      <t>ヒジョウキン</t>
    </rPh>
    <rPh sb="4" eb="5">
      <t>ヒ</t>
    </rPh>
    <rPh sb="5" eb="7">
      <t>センジュウ</t>
    </rPh>
    <rPh sb="7" eb="9">
      <t>カンゴ</t>
    </rPh>
    <rPh sb="9" eb="11">
      <t>ショクイン</t>
    </rPh>
    <rPh sb="14" eb="15">
      <t>ゲツ</t>
    </rPh>
    <rPh sb="15" eb="16">
      <t>カン</t>
    </rPh>
    <rPh sb="18" eb="20">
      <t>キンム</t>
    </rPh>
    <rPh sb="20" eb="22">
      <t>ジカン</t>
    </rPh>
    <rPh sb="22" eb="24">
      <t>ゴウケイ</t>
    </rPh>
    <phoneticPr fontId="3"/>
  </si>
  <si>
    <t>④</t>
    <phoneticPr fontId="3"/>
  </si>
  <si>
    <t>①＋③÷②の値（小数点以下第２位切り捨て）</t>
    <rPh sb="6" eb="7">
      <t>アタイ</t>
    </rPh>
    <rPh sb="8" eb="11">
      <t>ショウスウテン</t>
    </rPh>
    <rPh sb="11" eb="13">
      <t>イカ</t>
    </rPh>
    <rPh sb="13" eb="14">
      <t>ダイ</t>
    </rPh>
    <rPh sb="15" eb="16">
      <t>イ</t>
    </rPh>
    <rPh sb="16" eb="17">
      <t>キ</t>
    </rPh>
    <rPh sb="18" eb="19">
      <t>ス</t>
    </rPh>
    <phoneticPr fontId="3"/>
  </si>
  <si>
    <t>　必要な資格は有していますか。</t>
    <rPh sb="1" eb="3">
      <t>ヒツヨウ</t>
    </rPh>
    <rPh sb="4" eb="6">
      <t>シカク</t>
    </rPh>
    <rPh sb="7" eb="8">
      <t>ユウ</t>
    </rPh>
    <phoneticPr fontId="3"/>
  </si>
  <si>
    <t>管理者</t>
    <rPh sb="0" eb="3">
      <t>カンリシャ</t>
    </rPh>
    <phoneticPr fontId="3"/>
  </si>
  <si>
    <t>　管理者は指定訪問看護ステーション業務に専ら従事している常勤の保健師または看護師ですか。</t>
    <rPh sb="1" eb="4">
      <t>カンリシャ</t>
    </rPh>
    <rPh sb="5" eb="7">
      <t>シテイ</t>
    </rPh>
    <rPh sb="7" eb="9">
      <t>ホウモン</t>
    </rPh>
    <rPh sb="9" eb="11">
      <t>カンゴ</t>
    </rPh>
    <rPh sb="17" eb="19">
      <t>ギョウム</t>
    </rPh>
    <rPh sb="20" eb="21">
      <t>モッパ</t>
    </rPh>
    <rPh sb="22" eb="24">
      <t>ジュウジ</t>
    </rPh>
    <rPh sb="28" eb="30">
      <t>ジョウキン</t>
    </rPh>
    <rPh sb="31" eb="34">
      <t>ホケンシ</t>
    </rPh>
    <rPh sb="37" eb="39">
      <t>カンゴ</t>
    </rPh>
    <rPh sb="39" eb="40">
      <t>シ</t>
    </rPh>
    <phoneticPr fontId="3"/>
  </si>
  <si>
    <t>基準第61条</t>
    <rPh sb="2" eb="3">
      <t>ダイ</t>
    </rPh>
    <rPh sb="5" eb="6">
      <t>ジョウ</t>
    </rPh>
    <phoneticPr fontId="3"/>
  </si>
  <si>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3"/>
  </si>
  <si>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3"/>
  </si>
  <si>
    <t>・</t>
    <phoneticPr fontId="3"/>
  </si>
  <si>
    <t>兼務の有無　（　□有　・　□無　）</t>
    <rPh sb="0" eb="2">
      <t>ケンム</t>
    </rPh>
    <rPh sb="3" eb="5">
      <t>ウム</t>
    </rPh>
    <rPh sb="9" eb="10">
      <t>アリ</t>
    </rPh>
    <rPh sb="14" eb="15">
      <t>ナシ</t>
    </rPh>
    <phoneticPr fontId="3"/>
  </si>
  <si>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3"/>
  </si>
  <si>
    <t>（　　　　　　　　　　　　　　　　　　　）</t>
    <phoneticPr fontId="3"/>
  </si>
  <si>
    <t>事業所名：（　　　　　　　　　　　　）</t>
    <rPh sb="0" eb="3">
      <t>ジギョウショ</t>
    </rPh>
    <rPh sb="3" eb="4">
      <t>メイ</t>
    </rPh>
    <phoneticPr fontId="3"/>
  </si>
  <si>
    <t>職種名　：（　　　　　　　　　　　　）</t>
    <rPh sb="0" eb="2">
      <t>ショクシュ</t>
    </rPh>
    <rPh sb="2" eb="3">
      <t>メイ</t>
    </rPh>
    <phoneticPr fontId="3"/>
  </si>
  <si>
    <t>勤務時間：（　　　　　　　　　　　　）</t>
    <rPh sb="0" eb="2">
      <t>キンム</t>
    </rPh>
    <rPh sb="2" eb="4">
      <t>ジカン</t>
    </rPh>
    <phoneticPr fontId="3"/>
  </si>
  <si>
    <t>Ⅱ　運営基準</t>
    <rPh sb="2" eb="4">
      <t>ウンエイ</t>
    </rPh>
    <rPh sb="4" eb="6">
      <t>キジュン</t>
    </rPh>
    <phoneticPr fontId="3"/>
  </si>
  <si>
    <t>内容および手続の説明および同意</t>
    <rPh sb="0" eb="2">
      <t>ナイヨウ</t>
    </rPh>
    <rPh sb="5" eb="7">
      <t>テツヅキ</t>
    </rPh>
    <rPh sb="8" eb="10">
      <t>セツメイ</t>
    </rPh>
    <rPh sb="13" eb="15">
      <t>ドウイ</t>
    </rPh>
    <phoneticPr fontId="3"/>
  </si>
  <si>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3"/>
  </si>
  <si>
    <t>基準第8条</t>
    <rPh sb="2" eb="3">
      <t>ダイ</t>
    </rPh>
    <rPh sb="4" eb="5">
      <t>ジョウ</t>
    </rPh>
    <phoneticPr fontId="3"/>
  </si>
  <si>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3"/>
  </si>
  <si>
    <t>※</t>
    <phoneticPr fontId="3"/>
  </si>
  <si>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3"/>
  </si>
  <si>
    <t>受給資格等の確認</t>
    <rPh sb="0" eb="2">
      <t>ジュキュウ</t>
    </rPh>
    <rPh sb="2" eb="4">
      <t>シカク</t>
    </rPh>
    <rPh sb="4" eb="5">
      <t>トウ</t>
    </rPh>
    <rPh sb="6" eb="8">
      <t>カクニン</t>
    </rPh>
    <phoneticPr fontId="3"/>
  </si>
  <si>
    <t>　被保険者証等の確認を行っていますか。</t>
    <rPh sb="1" eb="5">
      <t>ヒホケンシャ</t>
    </rPh>
    <rPh sb="5" eb="6">
      <t>ショウ</t>
    </rPh>
    <rPh sb="6" eb="7">
      <t>トウ</t>
    </rPh>
    <rPh sb="8" eb="10">
      <t>カクニン</t>
    </rPh>
    <rPh sb="11" eb="12">
      <t>オコナ</t>
    </rPh>
    <phoneticPr fontId="3"/>
  </si>
  <si>
    <t>基準第11条</t>
    <rPh sb="0" eb="2">
      <t>キジュン</t>
    </rPh>
    <rPh sb="2" eb="3">
      <t>ダイ</t>
    </rPh>
    <rPh sb="5" eb="6">
      <t>ジョウ</t>
    </rPh>
    <phoneticPr fontId="3"/>
  </si>
  <si>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3"/>
  </si>
  <si>
    <t>心身の状況等の把握</t>
    <rPh sb="0" eb="2">
      <t>シンシン</t>
    </rPh>
    <rPh sb="3" eb="5">
      <t>ジョウキョウ</t>
    </rPh>
    <rPh sb="5" eb="6">
      <t>トウ</t>
    </rPh>
    <rPh sb="7" eb="9">
      <t>ハアク</t>
    </rPh>
    <phoneticPr fontId="3"/>
  </si>
  <si>
    <t>　サービス担当者会議等を通じて利用者の心身の状況、病歴等の把握に努めていますか。</t>
    <rPh sb="5" eb="8">
      <t>タントウシャ</t>
    </rPh>
    <rPh sb="8" eb="10">
      <t>カイギ</t>
    </rPh>
    <rPh sb="10" eb="11">
      <t>トウ</t>
    </rPh>
    <rPh sb="12" eb="13">
      <t>ツウ</t>
    </rPh>
    <rPh sb="15" eb="18">
      <t>リヨウシャ</t>
    </rPh>
    <rPh sb="19" eb="21">
      <t>シンシン</t>
    </rPh>
    <rPh sb="22" eb="24">
      <t>ジョウキョウ</t>
    </rPh>
    <rPh sb="25" eb="27">
      <t>ビョウレキ</t>
    </rPh>
    <rPh sb="27" eb="28">
      <t>トウ</t>
    </rPh>
    <rPh sb="29" eb="31">
      <t>ハアク</t>
    </rPh>
    <rPh sb="32" eb="33">
      <t>ツト</t>
    </rPh>
    <phoneticPr fontId="3"/>
  </si>
  <si>
    <t>基準第13条</t>
    <rPh sb="0" eb="2">
      <t>キジュン</t>
    </rPh>
    <rPh sb="2" eb="3">
      <t>ダイ</t>
    </rPh>
    <rPh sb="5" eb="6">
      <t>ジョウ</t>
    </rPh>
    <phoneticPr fontId="3"/>
  </si>
  <si>
    <t>サービス担当者会議の記録</t>
    <rPh sb="4" eb="7">
      <t>タントウシャ</t>
    </rPh>
    <rPh sb="7" eb="9">
      <t>カイギ</t>
    </rPh>
    <rPh sb="10" eb="12">
      <t>キロク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</si>
  <si>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</si>
  <si>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　介護サービスを提供する場合は、居宅介護支援事業者と密接な連携に努めていますか。(サービス終了時に際しては、利用者等への指導、主治医・居宅介護支援事業者に対する情報提供)</t>
    <rPh sb="1" eb="3">
      <t>カイゴ</t>
    </rPh>
    <rPh sb="8" eb="10">
      <t>テイキョウ</t>
    </rPh>
    <rPh sb="12" eb="14">
      <t>バアイ</t>
    </rPh>
    <rPh sb="16" eb="18">
      <t>キョタク</t>
    </rPh>
    <rPh sb="18" eb="20">
      <t>カイゴ</t>
    </rPh>
    <rPh sb="20" eb="22">
      <t>シエン</t>
    </rPh>
    <rPh sb="22" eb="25">
      <t>ジギョウシャ</t>
    </rPh>
    <rPh sb="26" eb="28">
      <t>ミッセツ</t>
    </rPh>
    <rPh sb="29" eb="31">
      <t>レンケイ</t>
    </rPh>
    <rPh sb="32" eb="33">
      <t>ツト</t>
    </rPh>
    <phoneticPr fontId="3"/>
  </si>
  <si>
    <t>基準第64条</t>
    <rPh sb="0" eb="2">
      <t>キジュン</t>
    </rPh>
    <rPh sb="2" eb="3">
      <t>ダイ</t>
    </rPh>
    <rPh sb="5" eb="6">
      <t>ジョウ</t>
    </rPh>
    <phoneticPr fontId="3"/>
  </si>
  <si>
    <t>居宅サービス計画に沿ったサービスの提供</t>
    <rPh sb="0" eb="2">
      <t>キョタク</t>
    </rPh>
    <rPh sb="6" eb="8">
      <t>ケイカク</t>
    </rPh>
    <rPh sb="9" eb="10">
      <t>ソ</t>
    </rPh>
    <rPh sb="17" eb="19">
      <t>テイキョウ</t>
    </rPh>
    <phoneticPr fontId="3"/>
  </si>
  <si>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3"/>
  </si>
  <si>
    <t>基準第16条</t>
    <rPh sb="0" eb="2">
      <t>キジュン</t>
    </rPh>
    <rPh sb="2" eb="3">
      <t>ダイ</t>
    </rPh>
    <rPh sb="5" eb="6">
      <t>ジョウ</t>
    </rPh>
    <phoneticPr fontId="3"/>
  </si>
  <si>
    <t>居宅サービス計画書</t>
    <rPh sb="0" eb="2">
      <t>キョタク</t>
    </rPh>
    <rPh sb="6" eb="8">
      <t>ケイカク</t>
    </rPh>
    <rPh sb="8" eb="9">
      <t>ショ</t>
    </rPh>
    <phoneticPr fontId="3"/>
  </si>
  <si>
    <t>サービスの提供の記録</t>
    <rPh sb="5" eb="7">
      <t>テイキョウ</t>
    </rPh>
    <rPh sb="8" eb="10">
      <t>キロク</t>
    </rPh>
    <phoneticPr fontId="3"/>
  </si>
  <si>
    <t>　訪問看護計画にある目標を達成するための具体的なサービスの内容が記載されていますか。</t>
    <rPh sb="1" eb="3">
      <t>ホウモン</t>
    </rPh>
    <rPh sb="3" eb="5">
      <t>カンゴ</t>
    </rPh>
    <rPh sb="5" eb="7">
      <t>ケイカク</t>
    </rPh>
    <rPh sb="10" eb="12">
      <t>モクヒョウ</t>
    </rPh>
    <rPh sb="13" eb="15">
      <t>タッセイ</t>
    </rPh>
    <rPh sb="20" eb="23">
      <t>グタイテキ</t>
    </rPh>
    <rPh sb="29" eb="31">
      <t>ナイヨウ</t>
    </rPh>
    <rPh sb="32" eb="34">
      <t>キサイ</t>
    </rPh>
    <phoneticPr fontId="3"/>
  </si>
  <si>
    <t>基準第19条</t>
    <rPh sb="2" eb="3">
      <t>ダイ</t>
    </rPh>
    <rPh sb="5" eb="6">
      <t>ジョウ</t>
    </rPh>
    <phoneticPr fontId="3"/>
  </si>
  <si>
    <t>サービス提供記録</t>
    <rPh sb="4" eb="6">
      <t>テイキョウ</t>
    </rPh>
    <rPh sb="6" eb="8">
      <t>キロク</t>
    </rPh>
    <phoneticPr fontId="3"/>
  </si>
  <si>
    <t>　介護サービスを提供した際は、提供日、提供した具体的なサービスの内容、利用者の心身の状況その他必要な事項を書面に記録していますか。また、利用者からの申し出があった場合は、その情報を提供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rPh sb="68" eb="71">
      <t>リヨウシャ</t>
    </rPh>
    <rPh sb="74" eb="75">
      <t>モウ</t>
    </rPh>
    <rPh sb="76" eb="77">
      <t>デ</t>
    </rPh>
    <rPh sb="81" eb="83">
      <t>バアイ</t>
    </rPh>
    <rPh sb="87" eb="89">
      <t>ジョウホウ</t>
    </rPh>
    <rPh sb="90" eb="92">
      <t>テイキョウ</t>
    </rPh>
    <phoneticPr fontId="3"/>
  </si>
  <si>
    <t>利用料等の受領</t>
    <rPh sb="0" eb="3">
      <t>リヨウリョウ</t>
    </rPh>
    <rPh sb="3" eb="4">
      <t>トウ</t>
    </rPh>
    <rPh sb="5" eb="7">
      <t>ジュリョウ</t>
    </rPh>
    <phoneticPr fontId="3"/>
  </si>
  <si>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3"/>
  </si>
  <si>
    <t>基準第66条</t>
    <rPh sb="2" eb="3">
      <t>ダイ</t>
    </rPh>
    <rPh sb="5" eb="6">
      <t>ジョウ</t>
    </rPh>
    <phoneticPr fontId="3"/>
  </si>
  <si>
    <t>請求書
領収証</t>
    <rPh sb="0" eb="3">
      <t>セイキュウショ</t>
    </rPh>
    <rPh sb="4" eb="7">
      <t>リョウシュウショウ</t>
    </rPh>
    <phoneticPr fontId="3"/>
  </si>
  <si>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3"/>
  </si>
  <si>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3"/>
  </si>
  <si>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3"/>
  </si>
  <si>
    <t>介護報酬請求確認表（別紙）</t>
    <rPh sb="0" eb="2">
      <t>カイゴ</t>
    </rPh>
    <rPh sb="2" eb="4">
      <t>ホウシュウ</t>
    </rPh>
    <rPh sb="4" eb="6">
      <t>セイキュウ</t>
    </rPh>
    <rPh sb="6" eb="8">
      <t>カクニン</t>
    </rPh>
    <rPh sb="8" eb="9">
      <t>ヒョウ</t>
    </rPh>
    <rPh sb="10" eb="12">
      <t>ベッシ</t>
    </rPh>
    <phoneticPr fontId="3"/>
  </si>
  <si>
    <t>　中山間地域等に居住する利用者に対し、通常の事業実施地域を越えて指定訪問看護を行った場合に交通費（実費相当額）の支払いを受けていませんか。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シテイ</t>
    </rPh>
    <rPh sb="34" eb="36">
      <t>ホウモン</t>
    </rPh>
    <rPh sb="36" eb="38">
      <t>カンゴ</t>
    </rPh>
    <rPh sb="39" eb="40">
      <t>オコナ</t>
    </rPh>
    <rPh sb="42" eb="44">
      <t>バアイ</t>
    </rPh>
    <rPh sb="45" eb="48">
      <t>コウツウヒ</t>
    </rPh>
    <rPh sb="49" eb="51">
      <t>ジッピ</t>
    </rPh>
    <rPh sb="51" eb="53">
      <t>ソウトウ</t>
    </rPh>
    <rPh sb="53" eb="54">
      <t>ガク</t>
    </rPh>
    <rPh sb="56" eb="58">
      <t>シハラ</t>
    </rPh>
    <rPh sb="60" eb="61">
      <t>ウ</t>
    </rPh>
    <phoneticPr fontId="3"/>
  </si>
  <si>
    <t>交通費は受領不可、所定単位数の５％に相当する単位数を加算</t>
    <rPh sb="0" eb="3">
      <t>コウツウヒ</t>
    </rPh>
    <rPh sb="4" eb="6">
      <t>ジュリョウ</t>
    </rPh>
    <rPh sb="6" eb="8">
      <t>フカ</t>
    </rPh>
    <rPh sb="9" eb="11">
      <t>ショテイ</t>
    </rPh>
    <rPh sb="11" eb="14">
      <t>タンイスウ</t>
    </rPh>
    <rPh sb="18" eb="20">
      <t>ソウトウ</t>
    </rPh>
    <rPh sb="22" eb="25">
      <t>タンイスウ</t>
    </rPh>
    <rPh sb="26" eb="28">
      <t>カサン</t>
    </rPh>
    <phoneticPr fontId="3"/>
  </si>
  <si>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3"/>
  </si>
  <si>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3"/>
  </si>
  <si>
    <t>法41条(8)</t>
    <rPh sb="0" eb="1">
      <t>ホウ</t>
    </rPh>
    <rPh sb="3" eb="4">
      <t>ジョウ</t>
    </rPh>
    <phoneticPr fontId="3"/>
  </si>
  <si>
    <t>　医療費控除の記載は適切ですか。</t>
    <rPh sb="1" eb="4">
      <t>イリョウヒ</t>
    </rPh>
    <rPh sb="4" eb="6">
      <t>コウジョ</t>
    </rPh>
    <rPh sb="7" eb="9">
      <t>キサイ</t>
    </rPh>
    <rPh sb="10" eb="12">
      <t>テキセツ</t>
    </rPh>
    <phoneticPr fontId="3"/>
  </si>
  <si>
    <t>訪問看護計画書および訪問看護報告書の作成</t>
    <rPh sb="0" eb="2">
      <t>ホウモン</t>
    </rPh>
    <rPh sb="2" eb="4">
      <t>カンゴ</t>
    </rPh>
    <rPh sb="4" eb="7">
      <t>ケイカクショ</t>
    </rPh>
    <rPh sb="10" eb="12">
      <t>ホウモン</t>
    </rPh>
    <rPh sb="12" eb="14">
      <t>カンゴ</t>
    </rPh>
    <rPh sb="14" eb="17">
      <t>ホウコクショ</t>
    </rPh>
    <rPh sb="18" eb="20">
      <t>サクセイ</t>
    </rPh>
    <phoneticPr fontId="3"/>
  </si>
  <si>
    <t>　看護師等（准看護師を除く。）は利用者の希望、主治医の指示および心身の状況等を踏まえて、療養上の目標を達成するための具体的な内容等を記載した訪問看護計画書を作成していますか。</t>
    <rPh sb="1" eb="4">
      <t>カンゴシ</t>
    </rPh>
    <rPh sb="4" eb="5">
      <t>トウ</t>
    </rPh>
    <rPh sb="6" eb="10">
      <t>ジュンカンゴシ</t>
    </rPh>
    <rPh sb="11" eb="12">
      <t>ノゾ</t>
    </rPh>
    <rPh sb="16" eb="19">
      <t>リヨウシャ</t>
    </rPh>
    <rPh sb="20" eb="22">
      <t>キボウ</t>
    </rPh>
    <rPh sb="23" eb="26">
      <t>シュジイ</t>
    </rPh>
    <rPh sb="27" eb="29">
      <t>シジ</t>
    </rPh>
    <rPh sb="32" eb="34">
      <t>シンシン</t>
    </rPh>
    <rPh sb="35" eb="37">
      <t>ジョウキョウ</t>
    </rPh>
    <rPh sb="37" eb="38">
      <t>トウ</t>
    </rPh>
    <rPh sb="39" eb="40">
      <t>フ</t>
    </rPh>
    <rPh sb="44" eb="46">
      <t>リョウヨウ</t>
    </rPh>
    <rPh sb="46" eb="47">
      <t>ジョウ</t>
    </rPh>
    <rPh sb="48" eb="50">
      <t>モクヒョウ</t>
    </rPh>
    <rPh sb="51" eb="53">
      <t>タッセイ</t>
    </rPh>
    <rPh sb="58" eb="61">
      <t>グタイテキ</t>
    </rPh>
    <rPh sb="62" eb="64">
      <t>ナイヨウ</t>
    </rPh>
    <rPh sb="64" eb="65">
      <t>トウ</t>
    </rPh>
    <rPh sb="66" eb="68">
      <t>キサイ</t>
    </rPh>
    <rPh sb="70" eb="72">
      <t>ホウモン</t>
    </rPh>
    <rPh sb="72" eb="74">
      <t>カンゴ</t>
    </rPh>
    <rPh sb="74" eb="77">
      <t>ケイカクショ</t>
    </rPh>
    <rPh sb="78" eb="80">
      <t>サクセイ</t>
    </rPh>
    <phoneticPr fontId="3"/>
  </si>
  <si>
    <t>基準第70条</t>
    <rPh sb="2" eb="3">
      <t>ダイ</t>
    </rPh>
    <rPh sb="5" eb="6">
      <t>ジョウ</t>
    </rPh>
    <phoneticPr fontId="3"/>
  </si>
  <si>
    <t>主治の医師の指示および居宅サービス計画に基づく訪問看護計画書（利用者または家族の署名、捺印）
アセスメントシート
モニタリングシート</t>
    <rPh sb="0" eb="2">
      <t>オモオサム</t>
    </rPh>
    <rPh sb="3" eb="5">
      <t>イシ</t>
    </rPh>
    <rPh sb="6" eb="8">
      <t>シジ</t>
    </rPh>
    <rPh sb="11" eb="13">
      <t>キョタク</t>
    </rPh>
    <rPh sb="17" eb="19">
      <t>ケイカク</t>
    </rPh>
    <rPh sb="20" eb="21">
      <t>モト</t>
    </rPh>
    <rPh sb="23" eb="25">
      <t>ホウモン</t>
    </rPh>
    <rPh sb="25" eb="27">
      <t>カンゴ</t>
    </rPh>
    <rPh sb="27" eb="30">
      <t>ケイカクショ</t>
    </rPh>
    <rPh sb="31" eb="34">
      <t>リヨウシャ</t>
    </rPh>
    <rPh sb="37" eb="39">
      <t>カゾク</t>
    </rPh>
    <rPh sb="40" eb="42">
      <t>ショメイ</t>
    </rPh>
    <rPh sb="43" eb="45">
      <t>ナツイン</t>
    </rPh>
    <phoneticPr fontId="3"/>
  </si>
  <si>
    <t>　訪問看護計画書は居宅サービス計画に沿った内容となっていますか。また、必要に応じて変更していますか。</t>
    <rPh sb="1" eb="3">
      <t>ホウモン</t>
    </rPh>
    <rPh sb="3" eb="5">
      <t>カンゴ</t>
    </rPh>
    <rPh sb="5" eb="7">
      <t>ケイカク</t>
    </rPh>
    <rPh sb="7" eb="8">
      <t>ショ</t>
    </rPh>
    <rPh sb="9" eb="11">
      <t>キョタク</t>
    </rPh>
    <rPh sb="15" eb="17">
      <t>ケイカク</t>
    </rPh>
    <rPh sb="18" eb="19">
      <t>ソ</t>
    </rPh>
    <rPh sb="21" eb="23">
      <t>ナイヨウ</t>
    </rPh>
    <rPh sb="35" eb="37">
      <t>ヒツヨウ</t>
    </rPh>
    <rPh sb="38" eb="39">
      <t>オウ</t>
    </rPh>
    <rPh sb="41" eb="43">
      <t>ヘンコウ</t>
    </rPh>
    <phoneticPr fontId="3"/>
  </si>
  <si>
    <t>　訪問看護計画書の主要な事項について利用者およびその家族に説明を行い、利用者から同意を得ていますか。</t>
    <rPh sb="1" eb="3">
      <t>ホウモン</t>
    </rPh>
    <rPh sb="3" eb="5">
      <t>カンゴ</t>
    </rPh>
    <rPh sb="5" eb="7">
      <t>ケイカク</t>
    </rPh>
    <rPh sb="7" eb="8">
      <t>ショ</t>
    </rPh>
    <rPh sb="9" eb="11">
      <t>シュヨウ</t>
    </rPh>
    <rPh sb="12" eb="14">
      <t>ジコウ</t>
    </rPh>
    <rPh sb="18" eb="21">
      <t>リヨウシャ</t>
    </rPh>
    <rPh sb="26" eb="28">
      <t>カゾク</t>
    </rPh>
    <rPh sb="29" eb="31">
      <t>セツメイ</t>
    </rPh>
    <rPh sb="32" eb="33">
      <t>オコナ</t>
    </rPh>
    <rPh sb="35" eb="38">
      <t>リヨウシャ</t>
    </rPh>
    <rPh sb="40" eb="42">
      <t>ドウイ</t>
    </rPh>
    <rPh sb="43" eb="44">
      <t>エ</t>
    </rPh>
    <phoneticPr fontId="3"/>
  </si>
  <si>
    <t>　訪問看護計画書を利用者に交付していますか。</t>
    <rPh sb="1" eb="3">
      <t>ホウモン</t>
    </rPh>
    <rPh sb="3" eb="5">
      <t>カンゴ</t>
    </rPh>
    <rPh sb="5" eb="7">
      <t>ケイカク</t>
    </rPh>
    <rPh sb="7" eb="8">
      <t>ショ</t>
    </rPh>
    <rPh sb="9" eb="12">
      <t>リヨウシャ</t>
    </rPh>
    <rPh sb="13" eb="15">
      <t>コウフ</t>
    </rPh>
    <phoneticPr fontId="3"/>
  </si>
  <si>
    <t>　訪問日・提供した看護内容等を記載した訪問看護報告書を作成していますか。</t>
    <rPh sb="1" eb="4">
      <t>ホウモンビ</t>
    </rPh>
    <rPh sb="5" eb="7">
      <t>テイキョウ</t>
    </rPh>
    <rPh sb="9" eb="11">
      <t>カンゴ</t>
    </rPh>
    <rPh sb="11" eb="13">
      <t>ナイヨウ</t>
    </rPh>
    <rPh sb="13" eb="14">
      <t>トウ</t>
    </rPh>
    <rPh sb="15" eb="17">
      <t>キサイ</t>
    </rPh>
    <rPh sb="19" eb="21">
      <t>ホウモン</t>
    </rPh>
    <rPh sb="21" eb="23">
      <t>カンゴ</t>
    </rPh>
    <rPh sb="23" eb="26">
      <t>ホウコクショ</t>
    </rPh>
    <rPh sb="27" eb="29">
      <t>サクセイ</t>
    </rPh>
    <phoneticPr fontId="3"/>
  </si>
  <si>
    <t>訪問看護報告書</t>
    <rPh sb="0" eb="2">
      <t>ホウモン</t>
    </rPh>
    <rPh sb="2" eb="4">
      <t>カンゴ</t>
    </rPh>
    <rPh sb="4" eb="7">
      <t>ホウコクショ</t>
    </rPh>
    <phoneticPr fontId="3"/>
  </si>
  <si>
    <t>緊急時等の対応</t>
    <rPh sb="0" eb="3">
      <t>キンキュウジ</t>
    </rPh>
    <rPh sb="3" eb="4">
      <t>トウ</t>
    </rPh>
    <rPh sb="5" eb="7">
      <t>タイオウ</t>
    </rPh>
    <phoneticPr fontId="3"/>
  </si>
  <si>
    <t>　利用者の病状の急変など緊急時には、必要に応じ臨時応急の手当を行うとともに、主治医への連絡など必要な措置を講じていますか。</t>
    <rPh sb="1" eb="4">
      <t>リヨウシャ</t>
    </rPh>
    <rPh sb="5" eb="7">
      <t>ビョウジョウ</t>
    </rPh>
    <rPh sb="8" eb="10">
      <t>キュウヘン</t>
    </rPh>
    <rPh sb="12" eb="15">
      <t>キンキュウジ</t>
    </rPh>
    <rPh sb="18" eb="20">
      <t>ヒツヨウ</t>
    </rPh>
    <rPh sb="21" eb="22">
      <t>オウ</t>
    </rPh>
    <rPh sb="23" eb="25">
      <t>リンジ</t>
    </rPh>
    <rPh sb="25" eb="27">
      <t>オウキュウ</t>
    </rPh>
    <rPh sb="28" eb="30">
      <t>テアテ</t>
    </rPh>
    <rPh sb="31" eb="32">
      <t>オコナ</t>
    </rPh>
    <rPh sb="38" eb="41">
      <t>シュジイ</t>
    </rPh>
    <rPh sb="43" eb="45">
      <t>レンラク</t>
    </rPh>
    <rPh sb="47" eb="49">
      <t>ヒツヨウ</t>
    </rPh>
    <rPh sb="50" eb="52">
      <t>ソチ</t>
    </rPh>
    <rPh sb="53" eb="54">
      <t>コウ</t>
    </rPh>
    <phoneticPr fontId="3"/>
  </si>
  <si>
    <t>基準第72条</t>
    <rPh sb="0" eb="2">
      <t>キジュン</t>
    </rPh>
    <rPh sb="2" eb="3">
      <t>ダイ</t>
    </rPh>
    <rPh sb="5" eb="6">
      <t>ジョウ</t>
    </rPh>
    <phoneticPr fontId="3"/>
  </si>
  <si>
    <t>緊急時対応マニュアル
サービス提供記録</t>
    <rPh sb="0" eb="3">
      <t>キンキュウジ</t>
    </rPh>
    <rPh sb="3" eb="5">
      <t>タイオウ</t>
    </rPh>
    <rPh sb="15" eb="17">
      <t>テイキョウ</t>
    </rPh>
    <rPh sb="17" eb="19">
      <t>キロク</t>
    </rPh>
    <phoneticPr fontId="3"/>
  </si>
  <si>
    <t>運営規程</t>
    <rPh sb="0" eb="2">
      <t>ウンエイ</t>
    </rPh>
    <rPh sb="2" eb="4">
      <t>キテイ</t>
    </rPh>
    <phoneticPr fontId="3"/>
  </si>
  <si>
    <t>　以下の事項を運営規程に定めていますか。</t>
    <rPh sb="1" eb="3">
      <t>イカ</t>
    </rPh>
    <rPh sb="4" eb="6">
      <t>ジコウ</t>
    </rPh>
    <rPh sb="7" eb="9">
      <t>ウンエイ</t>
    </rPh>
    <rPh sb="9" eb="11">
      <t>キテイ</t>
    </rPh>
    <rPh sb="12" eb="13">
      <t>サダ</t>
    </rPh>
    <phoneticPr fontId="3"/>
  </si>
  <si>
    <t>基準第73条</t>
    <rPh sb="0" eb="2">
      <t>キジュン</t>
    </rPh>
    <rPh sb="2" eb="3">
      <t>ダイ</t>
    </rPh>
    <rPh sb="5" eb="6">
      <t>ジョウ</t>
    </rPh>
    <phoneticPr fontId="3"/>
  </si>
  <si>
    <t>事業の目的および運営の方針</t>
    <rPh sb="0" eb="2">
      <t>ジギョウ</t>
    </rPh>
    <rPh sb="3" eb="5">
      <t>モクテキ</t>
    </rPh>
    <rPh sb="8" eb="10">
      <t>ウンエイ</t>
    </rPh>
    <rPh sb="11" eb="13">
      <t>ホウシン</t>
    </rPh>
    <phoneticPr fontId="3"/>
  </si>
  <si>
    <t>従業者の職種、員数および職務内容</t>
    <rPh sb="0" eb="3">
      <t>ジュウギョウシャ</t>
    </rPh>
    <rPh sb="4" eb="6">
      <t>ショクシュ</t>
    </rPh>
    <rPh sb="7" eb="9">
      <t>インスウ</t>
    </rPh>
    <rPh sb="12" eb="14">
      <t>ショクム</t>
    </rPh>
    <rPh sb="14" eb="16">
      <t>ナイヨウ</t>
    </rPh>
    <phoneticPr fontId="3"/>
  </si>
  <si>
    <t>営業日および営業時間</t>
    <rPh sb="0" eb="3">
      <t>エイギョウビ</t>
    </rPh>
    <rPh sb="6" eb="8">
      <t>エイギョウ</t>
    </rPh>
    <rPh sb="8" eb="10">
      <t>ジカン</t>
    </rPh>
    <phoneticPr fontId="3"/>
  </si>
  <si>
    <t>サービスの内容および利用料その他費用の額</t>
    <rPh sb="5" eb="7">
      <t>ナイヨウ</t>
    </rPh>
    <rPh sb="10" eb="13">
      <t>リヨウリョウ</t>
    </rPh>
    <rPh sb="15" eb="16">
      <t>タ</t>
    </rPh>
    <rPh sb="16" eb="18">
      <t>ヒヨウ</t>
    </rPh>
    <rPh sb="19" eb="20">
      <t>ガク</t>
    </rPh>
    <phoneticPr fontId="3"/>
  </si>
  <si>
    <t>通常の事業の実施地域</t>
    <rPh sb="0" eb="2">
      <t>ツウジョウ</t>
    </rPh>
    <rPh sb="3" eb="5">
      <t>ジギョウ</t>
    </rPh>
    <rPh sb="6" eb="8">
      <t>ジッシ</t>
    </rPh>
    <rPh sb="8" eb="10">
      <t>チイキ</t>
    </rPh>
    <phoneticPr fontId="3"/>
  </si>
  <si>
    <t>緊急時等における対応方法</t>
    <rPh sb="0" eb="3">
      <t>キンキュウジ</t>
    </rPh>
    <rPh sb="3" eb="4">
      <t>トウ</t>
    </rPh>
    <rPh sb="8" eb="10">
      <t>タイオウ</t>
    </rPh>
    <rPh sb="10" eb="12">
      <t>ホウホウ</t>
    </rPh>
    <phoneticPr fontId="3"/>
  </si>
  <si>
    <t>虐待の防止のための措置に関する事項</t>
    <rPh sb="0" eb="2">
      <t>ギャクタイ</t>
    </rPh>
    <rPh sb="3" eb="5">
      <t>ボウシ</t>
    </rPh>
    <rPh sb="9" eb="11">
      <t>ソチ</t>
    </rPh>
    <rPh sb="12" eb="13">
      <t>カン</t>
    </rPh>
    <rPh sb="15" eb="17">
      <t>ジコウ</t>
    </rPh>
    <phoneticPr fontId="3"/>
  </si>
  <si>
    <t>その他運営に関する重要事項</t>
    <rPh sb="2" eb="3">
      <t>タ</t>
    </rPh>
    <rPh sb="3" eb="5">
      <t>ウンエイ</t>
    </rPh>
    <rPh sb="6" eb="7">
      <t>カン</t>
    </rPh>
    <rPh sb="9" eb="11">
      <t>ジュウヨウ</t>
    </rPh>
    <rPh sb="11" eb="13">
      <t>ジコウ</t>
    </rPh>
    <phoneticPr fontId="3"/>
  </si>
  <si>
    <t>勤務体制の確保等</t>
    <rPh sb="0" eb="2">
      <t>キンム</t>
    </rPh>
    <rPh sb="2" eb="4">
      <t>タイセイ</t>
    </rPh>
    <rPh sb="5" eb="7">
      <t>カクホ</t>
    </rPh>
    <rPh sb="7" eb="8">
      <t>トウ</t>
    </rPh>
    <phoneticPr fontId="3"/>
  </si>
  <si>
    <t>　当該事業所の看護師等によってサービスを提供していますか。</t>
    <rPh sb="1" eb="3">
      <t>トウガイ</t>
    </rPh>
    <rPh sb="3" eb="6">
      <t>ジギョウショ</t>
    </rPh>
    <rPh sb="7" eb="10">
      <t>カンゴシ</t>
    </rPh>
    <rPh sb="10" eb="11">
      <t>トウ</t>
    </rPh>
    <rPh sb="20" eb="22">
      <t>テイキョウ</t>
    </rPh>
    <phoneticPr fontId="3"/>
  </si>
  <si>
    <t>基準第30条</t>
    <rPh sb="0" eb="2">
      <t>キジュン</t>
    </rPh>
    <rPh sb="2" eb="3">
      <t>ダイ</t>
    </rPh>
    <rPh sb="5" eb="6">
      <t>ジョウ</t>
    </rPh>
    <phoneticPr fontId="3"/>
  </si>
  <si>
    <t>雇用の形態（常勤・非常勤）が分かる文書</t>
    <rPh sb="0" eb="2">
      <t>コヨウ</t>
    </rPh>
    <rPh sb="3" eb="5">
      <t>ケイタイ</t>
    </rPh>
    <rPh sb="6" eb="8">
      <t>ジョウキン</t>
    </rPh>
    <rPh sb="9" eb="12">
      <t>ヒジョウキン</t>
    </rPh>
    <rPh sb="14" eb="15">
      <t>ワ</t>
    </rPh>
    <rPh sb="17" eb="19">
      <t>ブンショ</t>
    </rPh>
    <phoneticPr fontId="3"/>
  </si>
  <si>
    <t>　看護師等に対して研修の機会を確保していますか。</t>
    <rPh sb="1" eb="4">
      <t>カンゴシ</t>
    </rPh>
    <rPh sb="4" eb="5">
      <t>トウ</t>
    </rPh>
    <rPh sb="6" eb="7">
      <t>タイ</t>
    </rPh>
    <rPh sb="9" eb="11">
      <t>ケンシュウ</t>
    </rPh>
    <rPh sb="12" eb="14">
      <t>キカイ</t>
    </rPh>
    <rPh sb="15" eb="17">
      <t>カクホ</t>
    </rPh>
    <phoneticPr fontId="3"/>
  </si>
  <si>
    <t>研修計画、記録</t>
    <rPh sb="0" eb="2">
      <t>ケンシュウ</t>
    </rPh>
    <rPh sb="2" eb="4">
      <t>ケイカク</t>
    </rPh>
    <rPh sb="5" eb="7">
      <t>キロク</t>
    </rPh>
    <phoneticPr fontId="3"/>
  </si>
  <si>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3"/>
  </si>
  <si>
    <t>事業主が講ずべき措置</t>
    <rPh sb="0" eb="3">
      <t>ジギョウヌシ</t>
    </rPh>
    <rPh sb="4" eb="5">
      <t>コウ</t>
    </rPh>
    <rPh sb="8" eb="10">
      <t>ソチ</t>
    </rPh>
    <phoneticPr fontId="3"/>
  </si>
  <si>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3"/>
  </si>
  <si>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3"/>
  </si>
  <si>
    <t>業務継続計画の策定等</t>
    <rPh sb="0" eb="2">
      <t>ギョウム</t>
    </rPh>
    <rPh sb="2" eb="4">
      <t>ケイゾク</t>
    </rPh>
    <rPh sb="4" eb="6">
      <t>ケイカク</t>
    </rPh>
    <rPh sb="7" eb="9">
      <t>サクテイ</t>
    </rPh>
    <rPh sb="9" eb="10">
      <t>トウ</t>
    </rPh>
    <phoneticPr fontId="3"/>
  </si>
  <si>
    <t>　感染症や非常災害の発生時において、以下の事項を記載した業務継続計画を策定していますか。
（感染症および災害の業務継続計画を一体的に作成することも可能）</t>
    <rPh sb="1" eb="4">
      <t>カンセンショウ</t>
    </rPh>
    <rPh sb="5" eb="7">
      <t>ヒジョウ</t>
    </rPh>
    <rPh sb="7" eb="9">
      <t>サイガイ</t>
    </rPh>
    <rPh sb="10" eb="12">
      <t>ハッセイ</t>
    </rPh>
    <rPh sb="12" eb="13">
      <t>ジ</t>
    </rPh>
    <rPh sb="18" eb="20">
      <t>イカ</t>
    </rPh>
    <rPh sb="21" eb="23">
      <t>ジコウ</t>
    </rPh>
    <rPh sb="24" eb="26">
      <t>キサイ</t>
    </rPh>
    <rPh sb="28" eb="30">
      <t>ギョウム</t>
    </rPh>
    <rPh sb="30" eb="32">
      <t>ケイゾク</t>
    </rPh>
    <rPh sb="32" eb="34">
      <t>ケイカク</t>
    </rPh>
    <rPh sb="35" eb="37">
      <t>サクテイ</t>
    </rPh>
    <rPh sb="46" eb="49">
      <t>カンセンショウ</t>
    </rPh>
    <rPh sb="52" eb="54">
      <t>サイガイ</t>
    </rPh>
    <rPh sb="55" eb="57">
      <t>ギョウム</t>
    </rPh>
    <rPh sb="57" eb="59">
      <t>ケイゾク</t>
    </rPh>
    <rPh sb="59" eb="61">
      <t>ケイカク</t>
    </rPh>
    <rPh sb="62" eb="65">
      <t>イッタイテキ</t>
    </rPh>
    <rPh sb="66" eb="68">
      <t>サクセイ</t>
    </rPh>
    <rPh sb="73" eb="75">
      <t>カノウ</t>
    </rPh>
    <phoneticPr fontId="3"/>
  </si>
  <si>
    <t>基準第30条の2</t>
    <rPh sb="0" eb="2">
      <t>キジュン</t>
    </rPh>
    <rPh sb="2" eb="3">
      <t>ダイ</t>
    </rPh>
    <rPh sb="5" eb="6">
      <t>ジョウ</t>
    </rPh>
    <phoneticPr fontId="3"/>
  </si>
  <si>
    <t>感染症にかかる業務継続計画</t>
    <rPh sb="0" eb="3">
      <t>カンセンショウ</t>
    </rPh>
    <rPh sb="7" eb="9">
      <t>ギョウム</t>
    </rPh>
    <rPh sb="9" eb="11">
      <t>ケイゾク</t>
    </rPh>
    <rPh sb="11" eb="13">
      <t>ケイカク</t>
    </rPh>
    <phoneticPr fontId="3"/>
  </si>
  <si>
    <t>平時からの備え（体制構築・整備、感染症防止に向けた取り組みの実施、備蓄品の確保等）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7" eb="28">
      <t>ク</t>
    </rPh>
    <rPh sb="30" eb="32">
      <t>ジッシ</t>
    </rPh>
    <rPh sb="33" eb="35">
      <t>ビチク</t>
    </rPh>
    <rPh sb="35" eb="36">
      <t>ヒン</t>
    </rPh>
    <rPh sb="37" eb="39">
      <t>カクホ</t>
    </rPh>
    <rPh sb="39" eb="40">
      <t>トウ</t>
    </rPh>
    <phoneticPr fontId="3"/>
  </si>
  <si>
    <t>初動対応</t>
    <rPh sb="0" eb="2">
      <t>ショドウ</t>
    </rPh>
    <rPh sb="2" eb="4">
      <t>タイオウ</t>
    </rPh>
    <phoneticPr fontId="3"/>
  </si>
  <si>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4">
      <t>セッショク</t>
    </rPh>
    <rPh sb="24" eb="25">
      <t>シャ</t>
    </rPh>
    <rPh sb="27" eb="29">
      <t>タイオウ</t>
    </rPh>
    <rPh sb="30" eb="33">
      <t>カンケイシャ</t>
    </rPh>
    <rPh sb="35" eb="37">
      <t>ジョウホウ</t>
    </rPh>
    <rPh sb="37" eb="39">
      <t>キョウユウ</t>
    </rPh>
    <rPh sb="39" eb="40">
      <t>トウ</t>
    </rPh>
    <phoneticPr fontId="3"/>
  </si>
  <si>
    <t>災害にかかる業務継続計画</t>
    <rPh sb="0" eb="2">
      <t>サイガイ</t>
    </rPh>
    <rPh sb="6" eb="8">
      <t>ギョウム</t>
    </rPh>
    <rPh sb="8" eb="10">
      <t>ケイゾク</t>
    </rPh>
    <rPh sb="10" eb="12">
      <t>ケイカク</t>
    </rPh>
    <phoneticPr fontId="3"/>
  </si>
  <si>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</si>
  <si>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</si>
  <si>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他施設および地域との連携</t>
    <rPh sb="0" eb="1">
      <t>ホカ</t>
    </rPh>
    <rPh sb="1" eb="3">
      <t>シセツ</t>
    </rPh>
    <rPh sb="6" eb="8">
      <t>チイキ</t>
    </rPh>
    <rPh sb="10" eb="12">
      <t>レンケイ</t>
    </rPh>
    <phoneticPr fontId="3"/>
  </si>
  <si>
    <t>　訪問看護従業者等に対し、業務継続計画について周知するとともに、感染症および災害の業務継続計画にかかる研修および訓練を定期的（年１回以上）に実施していますか。</t>
    <rPh sb="1" eb="3">
      <t>ホウモン</t>
    </rPh>
    <rPh sb="3" eb="5">
      <t>カンゴ</t>
    </rPh>
    <rPh sb="5" eb="8">
      <t>ジュウギョウシャ</t>
    </rPh>
    <rPh sb="8" eb="9">
      <t>トウ</t>
    </rPh>
    <rPh sb="10" eb="11">
      <t>タイ</t>
    </rPh>
    <rPh sb="13" eb="15">
      <t>ギョウム</t>
    </rPh>
    <rPh sb="15" eb="17">
      <t>ケイゾク</t>
    </rPh>
    <rPh sb="17" eb="19">
      <t>ケイカク</t>
    </rPh>
    <rPh sb="23" eb="25">
      <t>シュウチ</t>
    </rPh>
    <rPh sb="32" eb="35">
      <t>カンセンショウ</t>
    </rPh>
    <rPh sb="38" eb="40">
      <t>サイガイ</t>
    </rPh>
    <rPh sb="41" eb="43">
      <t>ギョウム</t>
    </rPh>
    <rPh sb="43" eb="45">
      <t>ケイゾク</t>
    </rPh>
    <rPh sb="45" eb="47">
      <t>ケイカク</t>
    </rPh>
    <rPh sb="51" eb="53">
      <t>ケンシュウ</t>
    </rPh>
    <rPh sb="56" eb="58">
      <t>クンレン</t>
    </rPh>
    <rPh sb="59" eb="62">
      <t>テイキテキ</t>
    </rPh>
    <rPh sb="63" eb="64">
      <t>ネン</t>
    </rPh>
    <rPh sb="65" eb="66">
      <t>カイ</t>
    </rPh>
    <rPh sb="66" eb="68">
      <t>イジョウ</t>
    </rPh>
    <rPh sb="70" eb="72">
      <t>ジッシ</t>
    </rPh>
    <phoneticPr fontId="3"/>
  </si>
  <si>
    <t>感染症の業務継続計画にかかる研修(訓練)については、感染症の予防およびまん延防止のための研修(訓練)と一体的に実施することも差し支えない。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4" eb="16">
      <t>ケンシュウ</t>
    </rPh>
    <rPh sb="17" eb="19">
      <t>クンレン</t>
    </rPh>
    <rPh sb="26" eb="29">
      <t>カンセンショウ</t>
    </rPh>
    <rPh sb="30" eb="32">
      <t>ヨボウ</t>
    </rPh>
    <rPh sb="37" eb="38">
      <t>エン</t>
    </rPh>
    <rPh sb="38" eb="40">
      <t>ボウシ</t>
    </rPh>
    <rPh sb="44" eb="46">
      <t>ケンシュウ</t>
    </rPh>
    <rPh sb="47" eb="49">
      <t>クンレン</t>
    </rPh>
    <rPh sb="51" eb="54">
      <t>イッタイテキ</t>
    </rPh>
    <rPh sb="55" eb="57">
      <t>ジッシ</t>
    </rPh>
    <rPh sb="62" eb="63">
      <t>サ</t>
    </rPh>
    <rPh sb="64" eb="65">
      <t>ツカ</t>
    </rPh>
    <phoneticPr fontId="3"/>
  </si>
  <si>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3"/>
  </si>
  <si>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3"/>
  </si>
  <si>
    <t>衛生管理等</t>
    <rPh sb="0" eb="2">
      <t>エイセイ</t>
    </rPh>
    <rPh sb="2" eb="4">
      <t>カンリ</t>
    </rPh>
    <rPh sb="4" eb="5">
      <t>トウ</t>
    </rPh>
    <phoneticPr fontId="3"/>
  </si>
  <si>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3"/>
  </si>
  <si>
    <t>基準第31条</t>
    <rPh sb="0" eb="2">
      <t>キジュン</t>
    </rPh>
    <rPh sb="2" eb="3">
      <t>ダイ</t>
    </rPh>
    <rPh sb="5" eb="6">
      <t>ジョウ</t>
    </rPh>
    <phoneticPr fontId="3"/>
  </si>
  <si>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3"/>
  </si>
  <si>
    <t>担当者の選定：□有　・□無</t>
    <rPh sb="0" eb="3">
      <t>タントウシャ</t>
    </rPh>
    <rPh sb="4" eb="6">
      <t>センテイ</t>
    </rPh>
    <rPh sb="8" eb="9">
      <t>アリ</t>
    </rPh>
    <rPh sb="12" eb="13">
      <t>ナ</t>
    </rPh>
    <phoneticPr fontId="3"/>
  </si>
  <si>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3"/>
  </si>
  <si>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6">
      <t>カイ</t>
    </rPh>
    <rPh sb="46" eb="48">
      <t>イジョウ</t>
    </rPh>
    <rPh sb="50" eb="52">
      <t>ジッシ</t>
    </rPh>
    <phoneticPr fontId="3"/>
  </si>
  <si>
    <t>秘密保持等</t>
    <rPh sb="0" eb="2">
      <t>ヒミツ</t>
    </rPh>
    <rPh sb="2" eb="4">
      <t>ホジ</t>
    </rPh>
    <rPh sb="4" eb="5">
      <t>トウ</t>
    </rPh>
    <phoneticPr fontId="3"/>
  </si>
  <si>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3"/>
  </si>
  <si>
    <t>基準第33条</t>
    <rPh sb="0" eb="2">
      <t>キジュン</t>
    </rPh>
    <rPh sb="2" eb="3">
      <t>ダイ</t>
    </rPh>
    <rPh sb="5" eb="6">
      <t>ジョウ</t>
    </rPh>
    <phoneticPr fontId="3"/>
  </si>
  <si>
    <t>秘密保持誓約書</t>
    <rPh sb="0" eb="2">
      <t>ヒミツ</t>
    </rPh>
    <rPh sb="2" eb="4">
      <t>ホジ</t>
    </rPh>
    <rPh sb="4" eb="7">
      <t>セイヤクショ</t>
    </rPh>
    <phoneticPr fontId="3"/>
  </si>
  <si>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3"/>
  </si>
  <si>
    <t>個人情報同意書</t>
    <rPh sb="0" eb="2">
      <t>コジン</t>
    </rPh>
    <rPh sb="2" eb="4">
      <t>ジョウホウ</t>
    </rPh>
    <rPh sb="4" eb="7">
      <t>ドウイショ</t>
    </rPh>
    <phoneticPr fontId="3"/>
  </si>
  <si>
    <t>広告</t>
    <rPh sb="0" eb="2">
      <t>コウコク</t>
    </rPh>
    <phoneticPr fontId="3"/>
  </si>
  <si>
    <t>　虚偽または誇大な広告をしていませんか。</t>
    <rPh sb="1" eb="3">
      <t>キョギ</t>
    </rPh>
    <rPh sb="6" eb="8">
      <t>コダイ</t>
    </rPh>
    <rPh sb="9" eb="11">
      <t>コウコク</t>
    </rPh>
    <phoneticPr fontId="3"/>
  </si>
  <si>
    <t>基準第34条</t>
    <rPh sb="0" eb="2">
      <t>キジュン</t>
    </rPh>
    <rPh sb="2" eb="3">
      <t>ダイ</t>
    </rPh>
    <rPh sb="5" eb="6">
      <t>ジョウ</t>
    </rPh>
    <phoneticPr fontId="3"/>
  </si>
  <si>
    <t>パンフレット/チラシ</t>
    <phoneticPr fontId="3"/>
  </si>
  <si>
    <t>苦情処理</t>
    <rPh sb="0" eb="2">
      <t>クジョウ</t>
    </rPh>
    <rPh sb="2" eb="4">
      <t>ショリ</t>
    </rPh>
    <phoneticPr fontId="3"/>
  </si>
  <si>
    <t>　利用者およびその家族からの苦情を受け付けるための仕組みを設けていますか。また苦情に関する市町村・国保連等の調査に協力し、指導助言に従って必要な改善を行っていますか。</t>
    <rPh sb="1" eb="4">
      <t>リヨウシャ</t>
    </rPh>
    <rPh sb="9" eb="11">
      <t>カゾク</t>
    </rPh>
    <rPh sb="14" eb="16">
      <t>クジョウ</t>
    </rPh>
    <rPh sb="17" eb="18">
      <t>ウ</t>
    </rPh>
    <rPh sb="19" eb="20">
      <t>ツ</t>
    </rPh>
    <rPh sb="25" eb="27">
      <t>シク</t>
    </rPh>
    <rPh sb="29" eb="30">
      <t>モウ</t>
    </rPh>
    <rPh sb="39" eb="41">
      <t>クジョウ</t>
    </rPh>
    <rPh sb="42" eb="43">
      <t>カン</t>
    </rPh>
    <rPh sb="45" eb="48">
      <t>シチョウソン</t>
    </rPh>
    <rPh sb="49" eb="52">
      <t>コクホレン</t>
    </rPh>
    <rPh sb="52" eb="53">
      <t>トウ</t>
    </rPh>
    <rPh sb="54" eb="56">
      <t>チョウサ</t>
    </rPh>
    <rPh sb="57" eb="59">
      <t>キョウリョク</t>
    </rPh>
    <rPh sb="61" eb="63">
      <t>シドウ</t>
    </rPh>
    <rPh sb="63" eb="65">
      <t>ジョゲン</t>
    </rPh>
    <rPh sb="66" eb="67">
      <t>シタガ</t>
    </rPh>
    <rPh sb="69" eb="71">
      <t>ヒツヨウ</t>
    </rPh>
    <rPh sb="72" eb="74">
      <t>カイゼン</t>
    </rPh>
    <rPh sb="75" eb="76">
      <t>オコナ</t>
    </rPh>
    <phoneticPr fontId="3"/>
  </si>
  <si>
    <t>基準第36条
H12.6.7社援第1352号「社会福祉事業の経営者による福祉サービスに関する苦情解決の仕組みの指針について」</t>
    <rPh sb="2" eb="3">
      <t>ダイ</t>
    </rPh>
    <rPh sb="5" eb="6">
      <t>ジョウ</t>
    </rPh>
    <rPh sb="14" eb="15">
      <t>シャ</t>
    </rPh>
    <rPh sb="15" eb="16">
      <t>エン</t>
    </rPh>
    <rPh sb="16" eb="17">
      <t>ダイ</t>
    </rPh>
    <rPh sb="21" eb="22">
      <t>ゴウ</t>
    </rPh>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phoneticPr fontId="3"/>
  </si>
  <si>
    <t>苦情の受付簿
苦情対応マニュアル</t>
    <rPh sb="0" eb="2">
      <t>クジョウ</t>
    </rPh>
    <rPh sb="3" eb="5">
      <t>ウケツケ</t>
    </rPh>
    <rPh sb="5" eb="6">
      <t>ボ</t>
    </rPh>
    <rPh sb="7" eb="9">
      <t>クジョウ</t>
    </rPh>
    <rPh sb="9" eb="11">
      <t>タイオウ</t>
    </rPh>
    <phoneticPr fontId="3"/>
  </si>
  <si>
    <t>苦情件数　　　　　：　月　　　　　件程度</t>
    <rPh sb="0" eb="2">
      <t>クジョウ</t>
    </rPh>
    <rPh sb="2" eb="4">
      <t>ケンスウ</t>
    </rPh>
    <rPh sb="11" eb="12">
      <t>ツキ</t>
    </rPh>
    <rPh sb="17" eb="18">
      <t>ケン</t>
    </rPh>
    <rPh sb="18" eb="20">
      <t>テイド</t>
    </rPh>
    <phoneticPr fontId="3"/>
  </si>
  <si>
    <t>苦情相談窓口の設置：　□有　・　□無</t>
    <rPh sb="0" eb="2">
      <t>クジョウ</t>
    </rPh>
    <rPh sb="2" eb="4">
      <t>ソウダン</t>
    </rPh>
    <rPh sb="4" eb="6">
      <t>マドグチ</t>
    </rPh>
    <rPh sb="7" eb="9">
      <t>セッチ</t>
    </rPh>
    <rPh sb="12" eb="13">
      <t>アリ</t>
    </rPh>
    <rPh sb="17" eb="18">
      <t>ナシ</t>
    </rPh>
    <phoneticPr fontId="3"/>
  </si>
  <si>
    <t>苦情窓口担当者　　：</t>
    <rPh sb="0" eb="2">
      <t>クジョウ</t>
    </rPh>
    <rPh sb="2" eb="4">
      <t>マドグチ</t>
    </rPh>
    <rPh sb="4" eb="7">
      <t>タントウシャ</t>
    </rPh>
    <phoneticPr fontId="3"/>
  </si>
  <si>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3"/>
  </si>
  <si>
    <t>　苦情相談等の内容を記録・保存していますか。</t>
    <rPh sb="1" eb="3">
      <t>クジョウ</t>
    </rPh>
    <rPh sb="3" eb="5">
      <t>ソウダン</t>
    </rPh>
    <rPh sb="5" eb="6">
      <t>トウ</t>
    </rPh>
    <rPh sb="7" eb="9">
      <t>ナイヨウ</t>
    </rPh>
    <rPh sb="10" eb="12">
      <t>キロク</t>
    </rPh>
    <rPh sb="13" eb="15">
      <t>ホゾン</t>
    </rPh>
    <phoneticPr fontId="3"/>
  </si>
  <si>
    <t>苦情対応記録</t>
    <rPh sb="0" eb="2">
      <t>クジョウ</t>
    </rPh>
    <rPh sb="2" eb="4">
      <t>タイオウ</t>
    </rPh>
    <rPh sb="4" eb="6">
      <t>キロク</t>
    </rPh>
    <phoneticPr fontId="3"/>
  </si>
  <si>
    <t>虐待の防止</t>
    <rPh sb="0" eb="2">
      <t>ケンシュウ</t>
    </rPh>
    <rPh sb="2" eb="4">
      <t>ケイカク</t>
    </rPh>
    <phoneticPr fontId="3"/>
  </si>
  <si>
    <t>基準第37条の２</t>
    <rPh sb="0" eb="2">
      <t>キジュン</t>
    </rPh>
    <rPh sb="2" eb="3">
      <t>ダイ</t>
    </rPh>
    <rPh sb="5" eb="6">
      <t>ジョウ</t>
    </rPh>
    <phoneticPr fontId="3"/>
  </si>
  <si>
    <t>委員会記録</t>
    <rPh sb="0" eb="3">
      <t>イインカイ</t>
    </rPh>
    <rPh sb="3" eb="5">
      <t>キロク</t>
    </rPh>
    <phoneticPr fontId="3"/>
  </si>
  <si>
    <t>構成メンバーの責任および役割分担を明確にするとともに、専任の対策を担当する者を決めていますか。</t>
    <phoneticPr fontId="3"/>
  </si>
  <si>
    <t>担当者(責任者)の選定　　：　□有　・　□無</t>
    <rPh sb="0" eb="3">
      <t>タントウシャ</t>
    </rPh>
    <rPh sb="4" eb="7">
      <t>セキニンシャ</t>
    </rPh>
    <rPh sb="9" eb="11">
      <t>センテイ</t>
    </rPh>
    <rPh sb="16" eb="17">
      <t>アリ</t>
    </rPh>
    <rPh sb="21" eb="22">
      <t>ナシ</t>
    </rPh>
    <phoneticPr fontId="3"/>
  </si>
  <si>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3"/>
  </si>
  <si>
    <t>次に掲げる内容を盛り込んだ「虐待防止のための指針」を整備していますか。</t>
    <rPh sb="0" eb="1">
      <t>ツギ</t>
    </rPh>
    <rPh sb="2" eb="3">
      <t>カカ</t>
    </rPh>
    <rPh sb="5" eb="7">
      <t>ナイヨウ</t>
    </rPh>
    <rPh sb="8" eb="9">
      <t>モ</t>
    </rPh>
    <rPh sb="10" eb="11">
      <t>コ</t>
    </rPh>
    <rPh sb="14" eb="16">
      <t>ギャクタイ</t>
    </rPh>
    <rPh sb="16" eb="18">
      <t>ボウシ</t>
    </rPh>
    <rPh sb="22" eb="24">
      <t>シシン</t>
    </rPh>
    <rPh sb="26" eb="28">
      <t>セイビ</t>
    </rPh>
    <phoneticPr fontId="3"/>
  </si>
  <si>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3"/>
  </si>
  <si>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3"/>
  </si>
  <si>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3"/>
  </si>
  <si>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3"/>
  </si>
  <si>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3"/>
  </si>
  <si>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3"/>
  </si>
  <si>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3"/>
  </si>
  <si>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3"/>
  </si>
  <si>
    <t>その他虐待の防止の推進のために必要な事項</t>
    <rPh sb="2" eb="3">
      <t>ホカ</t>
    </rPh>
    <rPh sb="3" eb="5">
      <t>ギャクタイ</t>
    </rPh>
    <rPh sb="6" eb="8">
      <t>ボウシ</t>
    </rPh>
    <rPh sb="9" eb="11">
      <t>スイシン</t>
    </rPh>
    <rPh sb="15" eb="17">
      <t>ヒツヨウ</t>
    </rPh>
    <rPh sb="18" eb="20">
      <t>ジコウ</t>
    </rPh>
    <phoneticPr fontId="3"/>
  </si>
  <si>
    <t>事故発生時の対応</t>
    <rPh sb="0" eb="2">
      <t>ジコ</t>
    </rPh>
    <rPh sb="2" eb="4">
      <t>ハッセイ</t>
    </rPh>
    <rPh sb="4" eb="5">
      <t>ジ</t>
    </rPh>
    <rPh sb="6" eb="8">
      <t>タイオウ</t>
    </rPh>
    <phoneticPr fontId="3"/>
  </si>
  <si>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3"/>
  </si>
  <si>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3"/>
  </si>
  <si>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3"/>
  </si>
  <si>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3"/>
  </si>
  <si>
    <t>事故事例の有無　：　□有　・　□無</t>
    <rPh sb="0" eb="2">
      <t>ジコ</t>
    </rPh>
    <rPh sb="2" eb="4">
      <t>ジレイ</t>
    </rPh>
    <rPh sb="5" eb="7">
      <t>ウム</t>
    </rPh>
    <rPh sb="11" eb="12">
      <t>アリ</t>
    </rPh>
    <rPh sb="16" eb="17">
      <t>ナシ</t>
    </rPh>
    <phoneticPr fontId="3"/>
  </si>
  <si>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3"/>
  </si>
  <si>
    <t>損害賠償保険への加入：　□有　・　□無</t>
    <rPh sb="0" eb="2">
      <t>ソンガイ</t>
    </rPh>
    <rPh sb="2" eb="4">
      <t>バイショウ</t>
    </rPh>
    <rPh sb="4" eb="6">
      <t>ホケン</t>
    </rPh>
    <rPh sb="8" eb="10">
      <t>カニュウ</t>
    </rPh>
    <rPh sb="13" eb="14">
      <t>アリ</t>
    </rPh>
    <rPh sb="18" eb="19">
      <t>ナシ</t>
    </rPh>
    <phoneticPr fontId="3"/>
  </si>
  <si>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3"/>
  </si>
  <si>
    <t>再発防止策の検討の記録</t>
    <rPh sb="0" eb="2">
      <t>サイハツ</t>
    </rPh>
    <rPh sb="2" eb="4">
      <t>ボウシ</t>
    </rPh>
    <rPh sb="4" eb="5">
      <t>サク</t>
    </rPh>
    <rPh sb="6" eb="8">
      <t>ケントウ</t>
    </rPh>
    <rPh sb="9" eb="11">
      <t>キロク</t>
    </rPh>
    <phoneticPr fontId="3"/>
  </si>
  <si>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3"/>
  </si>
  <si>
    <t>　　　　　（平成11年厚生省令第37号）</t>
    <rPh sb="11" eb="14">
      <t>コウセイショウ</t>
    </rPh>
    <rPh sb="14" eb="15">
      <t>レイ</t>
    </rPh>
    <rPh sb="15" eb="16">
      <t>ダイ</t>
    </rPh>
    <rPh sb="18" eb="19">
      <t>ゴウ</t>
    </rPh>
    <phoneticPr fontId="3"/>
  </si>
  <si>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43"/>
  </si>
  <si>
    <t>事故発生件数</t>
    <rPh sb="0" eb="2">
      <t>ジコ</t>
    </rPh>
    <rPh sb="2" eb="4">
      <t>ハッセイ</t>
    </rPh>
    <rPh sb="4" eb="6">
      <t>ケンスウ</t>
    </rPh>
    <phoneticPr fontId="3"/>
  </si>
  <si>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3"/>
  </si>
  <si>
    <t>　サービス提供に当たって、当該利用者または他の利用者等の生命または身体を保護するため緊急やむを得ない場合を除き、身体的拘束等を行っていませんか。</t>
    <phoneticPr fontId="3"/>
  </si>
  <si>
    <t>基準第23条</t>
    <rPh sb="0" eb="3">
      <t>キジュンダイ</t>
    </rPh>
    <rPh sb="5" eb="6">
      <t>ジョウ</t>
    </rPh>
    <phoneticPr fontId="3"/>
  </si>
  <si>
    <t>　上記の身体的拘束等を行う場合には、その態様および時間、その際の利用者への心身の状況ならびに緊急やむを得ない理由を記録していますか。</t>
    <phoneticPr fontId="3"/>
  </si>
  <si>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3"/>
  </si>
  <si>
    <t>指定訪問看護の具体的取扱方針</t>
    <rPh sb="0" eb="2">
      <t>シテイ</t>
    </rPh>
    <rPh sb="2" eb="4">
      <t>ホウモン</t>
    </rPh>
    <rPh sb="4" eb="6">
      <t>カンゴ</t>
    </rPh>
    <rPh sb="7" eb="14">
      <t>グタイテキトリアツカイホウシン</t>
    </rPh>
    <phoneticPr fontId="3"/>
  </si>
  <si>
    <t>業務継続計画</t>
    <rPh sb="0" eb="6">
      <t>ギョウムケイゾクケイカク</t>
    </rPh>
    <phoneticPr fontId="3"/>
  </si>
  <si>
    <t>研修計画、記録
訓練記録</t>
    <rPh sb="0" eb="2">
      <t>ケンシュウ</t>
    </rPh>
    <rPh sb="2" eb="4">
      <t>ケイカク</t>
    </rPh>
    <rPh sb="5" eb="7">
      <t>キロク</t>
    </rPh>
    <rPh sb="8" eb="10">
      <t>クンレン</t>
    </rPh>
    <rPh sb="10" eb="12">
      <t>キロク</t>
    </rPh>
    <phoneticPr fontId="3"/>
  </si>
  <si>
    <t>感染症の予防およびまん延防止のための指針</t>
    <rPh sb="0" eb="3">
      <t>カンセンショウ</t>
    </rPh>
    <rPh sb="4" eb="6">
      <t>ヨボウ</t>
    </rPh>
    <phoneticPr fontId="3"/>
  </si>
  <si>
    <t>以下の利用者の計画的な管理を実施
・悪性腫瘍の鎮痛療法または化学療法を行っている利用者
・真皮を越える褥瘡の状態にある利用者
・人工肛門または人口膀胱を造設している者で管理が困難な利用者</t>
    <rPh sb="0" eb="2">
      <t>イカ</t>
    </rPh>
    <rPh sb="3" eb="6">
      <t>リヨウシャ</t>
    </rPh>
    <rPh sb="7" eb="10">
      <t>ケイカクテキ</t>
    </rPh>
    <rPh sb="11" eb="13">
      <t>カンリ</t>
    </rPh>
    <rPh sb="14" eb="16">
      <t>ジッシ</t>
    </rPh>
    <rPh sb="45" eb="47">
      <t>シンピ</t>
    </rPh>
    <rPh sb="48" eb="49">
      <t>コ</t>
    </rPh>
    <rPh sb="51" eb="53">
      <t>ジョクソウ</t>
    </rPh>
    <rPh sb="54" eb="56">
      <t>ジョウタイ</t>
    </rPh>
    <rPh sb="59" eb="62">
      <t>リヨウシャ</t>
    </rPh>
    <rPh sb="64" eb="68">
      <t>ジンコウコウモン</t>
    </rPh>
    <rPh sb="71" eb="75">
      <t>ジンコウボウコウ</t>
    </rPh>
    <phoneticPr fontId="4"/>
  </si>
  <si>
    <t>以下の利用者の計画的な管理を実施
・診療報酬における手順書加算を算定する利用者
※対象の特定行為：気管カニューレの交換、胃ろうカテーテルもしくは腸ろうカテーテルまたは胃ろうボタンの交換、膀胱ろうカテーテルの交換、褥瘡または慢性創傷の治療における血流のない懐死組織の除去、創傷に対する陰圧閉鎖療法、持続点滴中の高カロリー輸液の投与量の調整、脱水症状に対する輸液による補正</t>
    <rPh sb="0" eb="2">
      <t>イカ</t>
    </rPh>
    <rPh sb="3" eb="6">
      <t>リヨウシャ</t>
    </rPh>
    <rPh sb="7" eb="10">
      <t>ケイカクテキ</t>
    </rPh>
    <rPh sb="11" eb="13">
      <t>カンリ</t>
    </rPh>
    <rPh sb="14" eb="16">
      <t>ジッシ</t>
    </rPh>
    <rPh sb="18" eb="22">
      <t>シンリョウホウシュウ</t>
    </rPh>
    <rPh sb="26" eb="31">
      <t>テジュンショカサン</t>
    </rPh>
    <rPh sb="32" eb="34">
      <t>サンテイ</t>
    </rPh>
    <rPh sb="36" eb="39">
      <t>リヨウシャ</t>
    </rPh>
    <rPh sb="41" eb="43">
      <t>タイショウ</t>
    </rPh>
    <rPh sb="44" eb="46">
      <t>トクテイ</t>
    </rPh>
    <rPh sb="46" eb="48">
      <t>コウイ</t>
    </rPh>
    <rPh sb="49" eb="51">
      <t>キカン</t>
    </rPh>
    <rPh sb="57" eb="59">
      <t>コウカン</t>
    </rPh>
    <rPh sb="60" eb="61">
      <t>イ</t>
    </rPh>
    <rPh sb="103" eb="105">
      <t>コウカン</t>
    </rPh>
    <rPh sb="106" eb="108">
      <t>ジョクソウ</t>
    </rPh>
    <rPh sb="128" eb="129">
      <t>シ</t>
    </rPh>
    <rPh sb="135" eb="137">
      <t>ソウショウ</t>
    </rPh>
    <rPh sb="138" eb="139">
      <t>タイ</t>
    </rPh>
    <rPh sb="141" eb="147">
      <t>インアツヘイサリョウホウ</t>
    </rPh>
    <rPh sb="148" eb="150">
      <t>ジゾク</t>
    </rPh>
    <rPh sb="150" eb="152">
      <t>テンテキ</t>
    </rPh>
    <rPh sb="152" eb="153">
      <t>チュウ</t>
    </rPh>
    <rPh sb="154" eb="155">
      <t>コウ</t>
    </rPh>
    <rPh sb="169" eb="171">
      <t>ダッスイ</t>
    </rPh>
    <rPh sb="171" eb="173">
      <t>ショウジョウ</t>
    </rPh>
    <rPh sb="174" eb="175">
      <t>タイ</t>
    </rPh>
    <rPh sb="177" eb="179">
      <t>ユエキ</t>
    </rPh>
    <rPh sb="182" eb="184">
      <t>ホセイ</t>
    </rPh>
    <phoneticPr fontId="4"/>
  </si>
  <si>
    <t>□</t>
    <phoneticPr fontId="4"/>
  </si>
  <si>
    <t>修了証</t>
    <rPh sb="0" eb="3">
      <t>シュウリョウショウ</t>
    </rPh>
    <phoneticPr fontId="4"/>
  </si>
  <si>
    <t>新規に訪問看護計画書を作成した利用者に対して、病院、診療所または介護保険施設から退院または退所した日に看護師が初回の訪問看護を実施</t>
    <rPh sb="0" eb="2">
      <t>シンキ</t>
    </rPh>
    <rPh sb="3" eb="10">
      <t>ホウモンカンゴケイカクショ</t>
    </rPh>
    <rPh sb="23" eb="25">
      <t>ビョウイン</t>
    </rPh>
    <rPh sb="26" eb="29">
      <t>シンリョウショ</t>
    </rPh>
    <rPh sb="32" eb="38">
      <t>カイゴホケンシセツ</t>
    </rPh>
    <rPh sb="40" eb="42">
      <t>タイイン</t>
    </rPh>
    <rPh sb="55" eb="57">
      <t>ショカイ</t>
    </rPh>
    <rPh sb="58" eb="62">
      <t>ホウモンカンゴ</t>
    </rPh>
    <rPh sb="63" eb="65">
      <t>ジッシ</t>
    </rPh>
    <phoneticPr fontId="4"/>
  </si>
  <si>
    <t>新規に訪問看護計画書を作成した利用者に対して、病院、診療所または介護保険施設から退院または退所した日の翌日以降に初回の訪問看護を実施</t>
    <rPh sb="0" eb="2">
      <t>シンキ</t>
    </rPh>
    <rPh sb="3" eb="10">
      <t>ホウモンカンゴケイカクショ</t>
    </rPh>
    <rPh sb="23" eb="25">
      <t>ビョウイン</t>
    </rPh>
    <rPh sb="26" eb="29">
      <t>シンリョウショ</t>
    </rPh>
    <rPh sb="32" eb="38">
      <t>カイゴホケンシセツ</t>
    </rPh>
    <rPh sb="40" eb="42">
      <t>タイイン</t>
    </rPh>
    <rPh sb="51" eb="55">
      <t>ヨクジツイコウ</t>
    </rPh>
    <rPh sb="56" eb="58">
      <t>ショカイ</t>
    </rPh>
    <rPh sb="59" eb="63">
      <t>ホウモンカンゴ</t>
    </rPh>
    <rPh sb="64" eb="66">
      <t>ジッシ</t>
    </rPh>
    <phoneticPr fontId="4"/>
  </si>
  <si>
    <t>サービス提供記録等</t>
    <phoneticPr fontId="4"/>
  </si>
  <si>
    <t>サービス提供票</t>
    <phoneticPr fontId="4"/>
  </si>
  <si>
    <t>情報通信機器を用いた在宅での看取りに係る研修を受講した看護師</t>
    <rPh sb="0" eb="2">
      <t>ジョウホウ</t>
    </rPh>
    <rPh sb="2" eb="4">
      <t>ツウシン</t>
    </rPh>
    <rPh sb="4" eb="6">
      <t>キキ</t>
    </rPh>
    <rPh sb="14" eb="16">
      <t>ミト</t>
    </rPh>
    <phoneticPr fontId="4"/>
  </si>
  <si>
    <t>医科診療報酬点数票の死亡診断加算を算定する利用者について、その主治医の指示に基づき、情報通信機器を用いて医師の死亡診断の補助を実施</t>
    <rPh sb="0" eb="9">
      <t>イカシンリョウホウシュウテンスウヒョウ</t>
    </rPh>
    <rPh sb="10" eb="16">
      <t>シボウシンダンカサン</t>
    </rPh>
    <rPh sb="17" eb="19">
      <t>サンテイ</t>
    </rPh>
    <rPh sb="21" eb="24">
      <t>リヨウシャ</t>
    </rPh>
    <rPh sb="31" eb="34">
      <t>シュジイ</t>
    </rPh>
    <rPh sb="35" eb="37">
      <t>シジ</t>
    </rPh>
    <rPh sb="38" eb="39">
      <t>モト</t>
    </rPh>
    <rPh sb="42" eb="44">
      <t>ジョウホウ</t>
    </rPh>
    <rPh sb="44" eb="46">
      <t>ツウシン</t>
    </rPh>
    <rPh sb="46" eb="48">
      <t>キキ</t>
    </rPh>
    <phoneticPr fontId="4"/>
  </si>
  <si>
    <t>サービス提供記録等</t>
    <rPh sb="4" eb="9">
      <t>テイキョウキロクトウ</t>
    </rPh>
    <phoneticPr fontId="4"/>
  </si>
  <si>
    <t>委員会記録</t>
    <rPh sb="0" eb="5">
      <t>イインカイキロク</t>
    </rPh>
    <phoneticPr fontId="3"/>
  </si>
  <si>
    <t>研修計画、記録</t>
    <rPh sb="0" eb="4">
      <t>ケンシュウケイカク</t>
    </rPh>
    <rPh sb="5" eb="7">
      <t>キロク</t>
    </rPh>
    <phoneticPr fontId="3"/>
  </si>
  <si>
    <t>担当者名</t>
    <rPh sb="0" eb="4">
      <t>タントウシャメイ</t>
    </rPh>
    <phoneticPr fontId="3"/>
  </si>
  <si>
    <t>従業者が口腔の健康状態の評価を実施した場合において、利用者の同意を得て、歯科医療機関および介護支援専門員に対し、当該評価の結果を情報提供</t>
    <rPh sb="0" eb="3">
      <t>ジュウギョウシャ</t>
    </rPh>
    <rPh sb="26" eb="29">
      <t>リヨウシャ</t>
    </rPh>
    <rPh sb="30" eb="32">
      <t>ドウイ</t>
    </rPh>
    <rPh sb="33" eb="34">
      <t>エ</t>
    </rPh>
    <rPh sb="36" eb="42">
      <t>シカイリョウキカン</t>
    </rPh>
    <rPh sb="45" eb="52">
      <t>カイゴシエンセンモンイン</t>
    </rPh>
    <rPh sb="53" eb="54">
      <t>タイ</t>
    </rPh>
    <rPh sb="56" eb="60">
      <t>トウガイヒョウカ</t>
    </rPh>
    <rPh sb="61" eb="63">
      <t>ケッカ</t>
    </rPh>
    <rPh sb="64" eb="68">
      <t>ジョウホウテイキョウ</t>
    </rPh>
    <phoneticPr fontId="3"/>
  </si>
  <si>
    <t>情報提供書</t>
    <rPh sb="0" eb="5">
      <t>ジョウホウテイキョウショ</t>
    </rPh>
    <phoneticPr fontId="3"/>
  </si>
  <si>
    <t>口腔の健康状態に係る評価を行うに当たって、歯科訪問診療料の算定の実績がある歯科医療機関の歯科医師または歯科医師の指示を受けた歯科衛生士が、従業者からの相談等に対応する体制を確保し、その旨を文書で取決め</t>
    <rPh sb="0" eb="2">
      <t>コウクウ</t>
    </rPh>
    <rPh sb="21" eb="23">
      <t>シカ</t>
    </rPh>
    <rPh sb="23" eb="25">
      <t>ホウモン</t>
    </rPh>
    <rPh sb="25" eb="27">
      <t>シンリョウ</t>
    </rPh>
    <rPh sb="27" eb="28">
      <t>リョウ</t>
    </rPh>
    <rPh sb="29" eb="31">
      <t>サンテイ</t>
    </rPh>
    <rPh sb="32" eb="34">
      <t>ジッセキ</t>
    </rPh>
    <rPh sb="37" eb="39">
      <t>シカ</t>
    </rPh>
    <rPh sb="39" eb="41">
      <t>イリョウ</t>
    </rPh>
    <rPh sb="41" eb="43">
      <t>キカン</t>
    </rPh>
    <rPh sb="44" eb="48">
      <t>シカイシ</t>
    </rPh>
    <rPh sb="92" eb="93">
      <t>ムネ</t>
    </rPh>
    <phoneticPr fontId="3"/>
  </si>
  <si>
    <t>取決書</t>
    <rPh sb="0" eb="2">
      <t>トリキ</t>
    </rPh>
    <rPh sb="2" eb="3">
      <t>ショ</t>
    </rPh>
    <phoneticPr fontId="3"/>
  </si>
  <si>
    <t>利用者またはその家族等から電話等により看護に関する意見を求められた場合に常時対応できる体制</t>
    <rPh sb="0" eb="3">
      <t>リヨウシャ</t>
    </rPh>
    <rPh sb="8" eb="11">
      <t>カゾクトウ</t>
    </rPh>
    <rPh sb="13" eb="15">
      <t>デンワ</t>
    </rPh>
    <rPh sb="15" eb="16">
      <t>トウ</t>
    </rPh>
    <phoneticPr fontId="4"/>
  </si>
  <si>
    <t>緊急時訪問における看護業務の負担の軽減に資する十分な業務管理等の体制の整備</t>
    <rPh sb="0" eb="3">
      <t>キンキュウジ</t>
    </rPh>
    <rPh sb="3" eb="5">
      <t>ホウモン</t>
    </rPh>
    <phoneticPr fontId="4"/>
  </si>
  <si>
    <t>共同指導の内容を提供</t>
    <phoneticPr fontId="4"/>
  </si>
  <si>
    <t>退院または退所後に訪問看護を実施</t>
    <rPh sb="11" eb="13">
      <t>カンゴ</t>
    </rPh>
    <rPh sb="14" eb="16">
      <t>ジッシ</t>
    </rPh>
    <phoneticPr fontId="3"/>
  </si>
  <si>
    <t>前年度の理学療法士、作業療法士または言語聴覚士による訪問回数が、看護職員による訪問回数を超えていること</t>
    <rPh sb="0" eb="3">
      <t>ゼンネンド</t>
    </rPh>
    <phoneticPr fontId="4"/>
  </si>
  <si>
    <t>緊急時訪問看護加算、特別管理加算および看護体制強化加算をいずれも算定していないこと</t>
    <rPh sb="0" eb="9">
      <t>キンキュウジホウモンカンゴカサン</t>
    </rPh>
    <rPh sb="10" eb="16">
      <t>トクベツカンリカサン</t>
    </rPh>
    <rPh sb="19" eb="27">
      <t>カンゴタイセイキョウカカサン</t>
    </rPh>
    <rPh sb="32" eb="34">
      <t>サンテイ</t>
    </rPh>
    <phoneticPr fontId="4"/>
  </si>
  <si>
    <t>複数名訪問加算（Ⅰ）
【30分未満:+254単位】
【30分以上:+402単位】</t>
    <phoneticPr fontId="4"/>
  </si>
  <si>
    <t>　　　　〃</t>
    <phoneticPr fontId="4"/>
  </si>
  <si>
    <t>掲示</t>
    <rPh sb="0" eb="2">
      <t>ケイジ</t>
    </rPh>
    <phoneticPr fontId="3"/>
  </si>
  <si>
    <t>　重要事項をウェブサイトに掲載していますか。</t>
    <rPh sb="1" eb="5">
      <t>ジュウヨウジコウ</t>
    </rPh>
    <rPh sb="13" eb="15">
      <t>ケイサイ</t>
    </rPh>
    <phoneticPr fontId="3"/>
  </si>
  <si>
    <t>基準第32条</t>
    <rPh sb="0" eb="3">
      <t>キジュンダイ</t>
    </rPh>
    <rPh sb="5" eb="6">
      <t>ジョウ</t>
    </rPh>
    <phoneticPr fontId="3"/>
  </si>
  <si>
    <t>ホームページ、情報公表システム</t>
    <rPh sb="7" eb="11">
      <t>ジョウホウコウヒョウ</t>
    </rPh>
    <phoneticPr fontId="3"/>
  </si>
  <si>
    <t>令和７年度</t>
    <rPh sb="0" eb="2">
      <t>レイワ</t>
    </rPh>
    <rPh sb="3" eb="5">
      <t>ネンド</t>
    </rPh>
    <phoneticPr fontId="3"/>
  </si>
  <si>
    <t>准看護師の訪問
【*90/100】</t>
    <phoneticPr fontId="4"/>
  </si>
  <si>
    <t>理学療法士等の訪問
【*90/100】</t>
    <rPh sb="0" eb="2">
      <t>リガク</t>
    </rPh>
    <rPh sb="2" eb="5">
      <t>リョウホウシ</t>
    </rPh>
    <rPh sb="5" eb="6">
      <t>トウ</t>
    </rPh>
    <rPh sb="7" eb="9">
      <t>ホウモン</t>
    </rPh>
    <phoneticPr fontId="3"/>
  </si>
  <si>
    <t>同一の建物
１、３【*90/100】</t>
    <rPh sb="0" eb="2">
      <t>ドウイツ</t>
    </rPh>
    <rPh sb="3" eb="5">
      <t>タテモノ</t>
    </rPh>
    <phoneticPr fontId="3"/>
  </si>
  <si>
    <t>２【*85/100】</t>
    <phoneticPr fontId="4"/>
  </si>
  <si>
    <t>高齢者虐待防止措置未実施減算
【*99/100】</t>
    <rPh sb="0" eb="14">
      <t>コウレイシャギャクタイボウシソチミジッシゲンサン</t>
    </rPh>
    <phoneticPr fontId="3"/>
  </si>
  <si>
    <t>高齢者虐待防止のための指針を整備していない</t>
    <rPh sb="0" eb="3">
      <t>コウレイシャ</t>
    </rPh>
    <rPh sb="3" eb="5">
      <t>ギャクタイ</t>
    </rPh>
    <phoneticPr fontId="3"/>
  </si>
  <si>
    <t>高齢者虐待防止のための研修を定期的に実施していない</t>
    <rPh sb="0" eb="3">
      <t>コウレイシャ</t>
    </rPh>
    <phoneticPr fontId="3"/>
  </si>
  <si>
    <t>高齢者虐待防止措置を適正に実施するための担当者を置いていない</t>
    <rPh sb="0" eb="3">
      <t>コウレイシャ</t>
    </rPh>
    <rPh sb="3" eb="9">
      <t>ギャクタイボウシソチ</t>
    </rPh>
    <rPh sb="10" eb="12">
      <t>テキセイ</t>
    </rPh>
    <rPh sb="24" eb="25">
      <t>オ</t>
    </rPh>
    <phoneticPr fontId="3"/>
  </si>
  <si>
    <t>業務継続計画未策定減算
【*99/100】</t>
    <rPh sb="0" eb="6">
      <t>ギョウムケイゾクケイカク</t>
    </rPh>
    <rPh sb="6" eb="7">
      <t>ミ</t>
    </rPh>
    <rPh sb="7" eb="9">
      <t>サクテイ</t>
    </rPh>
    <rPh sb="9" eb="11">
      <t>ゲンサン</t>
    </rPh>
    <phoneticPr fontId="3"/>
  </si>
  <si>
    <t>感染症や非常災害の発生時において、利用者に対するサービスの提供を継続的に実施するための、および非常時の体制で早期の業務再開を図るための計画（業務継続計画）を策定していない</t>
    <rPh sb="0" eb="3">
      <t>カンセンショウ</t>
    </rPh>
    <rPh sb="4" eb="8">
      <t>ヒジョウサイガイ</t>
    </rPh>
    <rPh sb="9" eb="12">
      <t>ハッセイジ</t>
    </rPh>
    <rPh sb="17" eb="20">
      <t>リヨウシャ</t>
    </rPh>
    <rPh sb="32" eb="35">
      <t>ケイゾクテキ</t>
    </rPh>
    <rPh sb="36" eb="38">
      <t>ジッシ</t>
    </rPh>
    <phoneticPr fontId="3"/>
  </si>
  <si>
    <t>１時間30分以上の訪問看護
【+300単位】</t>
    <rPh sb="19" eb="21">
      <t>タンイ</t>
    </rPh>
    <phoneticPr fontId="4"/>
  </si>
  <si>
    <t>１事業所と同一の敷地内もしくは隣接する敷地内の建物もしくは同一建物に居住する利用者（２除く）</t>
    <rPh sb="1" eb="4">
      <t>ジギョウショ</t>
    </rPh>
    <rPh sb="5" eb="7">
      <t>ドウイツ</t>
    </rPh>
    <rPh sb="8" eb="10">
      <t>シキチ</t>
    </rPh>
    <rPh sb="10" eb="11">
      <t>ナイ</t>
    </rPh>
    <rPh sb="15" eb="17">
      <t>リンセツ</t>
    </rPh>
    <rPh sb="19" eb="21">
      <t>シキチ</t>
    </rPh>
    <rPh sb="21" eb="22">
      <t>ナイ</t>
    </rPh>
    <rPh sb="23" eb="25">
      <t>タテモノ</t>
    </rPh>
    <rPh sb="29" eb="31">
      <t>ドウイツ</t>
    </rPh>
    <rPh sb="31" eb="33">
      <t>タテモノ</t>
    </rPh>
    <rPh sb="34" eb="36">
      <t>キョジュウ</t>
    </rPh>
    <rPh sb="38" eb="41">
      <t>リヨウシャ</t>
    </rPh>
    <phoneticPr fontId="3"/>
  </si>
  <si>
    <t>利用者台帳等</t>
    <rPh sb="0" eb="3">
      <t>リヨウシャ</t>
    </rPh>
    <rPh sb="3" eb="5">
      <t>ダイチョウ</t>
    </rPh>
    <rPh sb="5" eb="6">
      <t>トウ</t>
    </rPh>
    <phoneticPr fontId="3"/>
  </si>
  <si>
    <t>２上記の建物のうち、当該建物に居住する利用者（１月あたり50人以上）</t>
    <phoneticPr fontId="4"/>
  </si>
  <si>
    <t>特別地域訪問看護加算
【+15/100】</t>
    <rPh sb="0" eb="2">
      <t>トクベツ</t>
    </rPh>
    <rPh sb="2" eb="4">
      <t>チイキ</t>
    </rPh>
    <rPh sb="4" eb="6">
      <t>ホウモン</t>
    </rPh>
    <rPh sb="6" eb="8">
      <t>カンゴ</t>
    </rPh>
    <rPh sb="8" eb="10">
      <t>カサン</t>
    </rPh>
    <phoneticPr fontId="3"/>
  </si>
  <si>
    <t>中山間地域等における小規模事業所加算
【+10/100】</t>
    <rPh sb="0" eb="1">
      <t>ナカ</t>
    </rPh>
    <rPh sb="1" eb="3">
      <t>ヤマアイ</t>
    </rPh>
    <rPh sb="3" eb="6">
      <t>チイキナド</t>
    </rPh>
    <rPh sb="10" eb="13">
      <t>ショウキボ</t>
    </rPh>
    <rPh sb="13" eb="16">
      <t>ジギョウショ</t>
    </rPh>
    <rPh sb="16" eb="18">
      <t>カサン</t>
    </rPh>
    <phoneticPr fontId="3"/>
  </si>
  <si>
    <t>中山間地域等に居住する者へのサービス提供加算
【+5/100】</t>
    <rPh sb="0" eb="1">
      <t>チュウ</t>
    </rPh>
    <rPh sb="1" eb="3">
      <t>サンカン</t>
    </rPh>
    <rPh sb="3" eb="5">
      <t>チイキ</t>
    </rPh>
    <rPh sb="5" eb="6">
      <t>トウ</t>
    </rPh>
    <rPh sb="7" eb="8">
      <t>イ</t>
    </rPh>
    <rPh sb="8" eb="9">
      <t>ス</t>
    </rPh>
    <rPh sb="11" eb="12">
      <t>モノ</t>
    </rPh>
    <rPh sb="18" eb="20">
      <t>テイキョウ</t>
    </rPh>
    <rPh sb="20" eb="22">
      <t>カサン</t>
    </rPh>
    <phoneticPr fontId="3"/>
  </si>
  <si>
    <t>緊急時訪問看護加算（Ⅰ）【+600単位/月】
（指定訪問看護を担当する医療機関の場合
+325単位/月）</t>
    <rPh sb="17" eb="19">
      <t>タンイ</t>
    </rPh>
    <rPh sb="20" eb="21">
      <t>ツキ</t>
    </rPh>
    <phoneticPr fontId="4"/>
  </si>
  <si>
    <t>緊急時訪問看護加算（Ⅱ）【+574単位/月】
（指定訪問看護を担当する医療機関の場合
+315単位/月）</t>
    <rPh sb="17" eb="19">
      <t>タンイ</t>
    </rPh>
    <rPh sb="20" eb="21">
      <t>ツキ</t>
    </rPh>
    <phoneticPr fontId="4"/>
  </si>
  <si>
    <t>特別管理加算（Ⅰ）
【+500単位/月】</t>
    <rPh sb="15" eb="17">
      <t>タンイ</t>
    </rPh>
    <rPh sb="18" eb="19">
      <t>ツキ</t>
    </rPh>
    <phoneticPr fontId="4"/>
  </si>
  <si>
    <t>特別管理加算（Ⅱ）
【+250単位/月】</t>
    <rPh sb="15" eb="17">
      <t>タンイ</t>
    </rPh>
    <rPh sb="18" eb="19">
      <t>ツキ</t>
    </rPh>
    <phoneticPr fontId="4"/>
  </si>
  <si>
    <t>在宅麻薬等注射指導管理、在宅腫瘍化学療法注射指導管理、在宅強心剤持続投与指導管理もしくは在宅気管切開患者指導管理を受けている状態または気管カニューレもしくは留置カテーテルを使用している状態</t>
    <rPh sb="0" eb="11">
      <t>ザイタクマヤクトウチュウシャシドウカンリ</t>
    </rPh>
    <rPh sb="12" eb="26">
      <t>ザイタクシュヨウカガクリョウホウチュウシャシドウカンリ</t>
    </rPh>
    <rPh sb="29" eb="40">
      <t>キョウシンザイジゾクトウヨシドウカンリ</t>
    </rPh>
    <rPh sb="62" eb="64">
      <t>ジョウタイ</t>
    </rPh>
    <phoneticPr fontId="4"/>
  </si>
  <si>
    <t>専門管理加算
【+250単位/月】</t>
    <rPh sb="0" eb="4">
      <t>センモンカンリ</t>
    </rPh>
    <rPh sb="4" eb="6">
      <t>カサン</t>
    </rPh>
    <rPh sb="12" eb="14">
      <t>タンイ</t>
    </rPh>
    <rPh sb="15" eb="16">
      <t>ツキ</t>
    </rPh>
    <phoneticPr fontId="4"/>
  </si>
  <si>
    <t>主治医の指示書等</t>
    <phoneticPr fontId="4"/>
  </si>
  <si>
    <t>　　　　〃</t>
    <phoneticPr fontId="4"/>
  </si>
  <si>
    <t>１緩和ケア、褥瘡ケアまたは人工肛門ケアおよび人口膀胱ケアに係る専門の研修を受講した看護師を配置</t>
    <rPh sb="1" eb="3">
      <t>カンワ</t>
    </rPh>
    <rPh sb="6" eb="8">
      <t>ジョクソウ</t>
    </rPh>
    <rPh sb="13" eb="17">
      <t>ジンコウコウモン</t>
    </rPh>
    <rPh sb="22" eb="26">
      <t>ジンコウボウコウ</t>
    </rPh>
    <rPh sb="29" eb="30">
      <t>カカ</t>
    </rPh>
    <rPh sb="31" eb="33">
      <t>センモン</t>
    </rPh>
    <rPh sb="34" eb="36">
      <t>ケンシュウ</t>
    </rPh>
    <rPh sb="37" eb="39">
      <t>ジュコウ</t>
    </rPh>
    <rPh sb="41" eb="44">
      <t>カンゴシ</t>
    </rPh>
    <rPh sb="45" eb="47">
      <t>ハイチ</t>
    </rPh>
    <phoneticPr fontId="4"/>
  </si>
  <si>
    <t>２特定行為研修を修了した看護師を配置</t>
    <rPh sb="1" eb="7">
      <t>トクテイコウイケンシュウ</t>
    </rPh>
    <rPh sb="16" eb="18">
      <t>ハイチ</t>
    </rPh>
    <phoneticPr fontId="4"/>
  </si>
  <si>
    <t>ターミナルケア加算
【+2500単位】</t>
    <rPh sb="16" eb="18">
      <t>タンイ</t>
    </rPh>
    <phoneticPr fontId="4"/>
  </si>
  <si>
    <t>２急性増悪その他当該利用者の主治の医師が一時的に頻回の訪問看護が必要であると認める状態が、死亡日および死亡日前14日以内に含まれる</t>
    <phoneticPr fontId="3"/>
  </si>
  <si>
    <t>24時間連絡および訪問の体制</t>
    <phoneticPr fontId="4"/>
  </si>
  <si>
    <t>利用者本人の意思決定を基本に、主治医と連携のもとターミナルケア計画および支援体制を利用者、家族に説明と同意</t>
    <rPh sb="0" eb="3">
      <t>リヨウシャ</t>
    </rPh>
    <rPh sb="3" eb="5">
      <t>ホンニン</t>
    </rPh>
    <rPh sb="6" eb="8">
      <t>イシ</t>
    </rPh>
    <rPh sb="8" eb="10">
      <t>ケッテイ</t>
    </rPh>
    <rPh sb="11" eb="13">
      <t>キホン</t>
    </rPh>
    <phoneticPr fontId="4"/>
  </si>
  <si>
    <t>他の医療機関および介護関係者と十分な連携に努める</t>
    <rPh sb="0" eb="1">
      <t>タ</t>
    </rPh>
    <rPh sb="2" eb="4">
      <t>イリョウ</t>
    </rPh>
    <rPh sb="4" eb="6">
      <t>キカン</t>
    </rPh>
    <rPh sb="9" eb="11">
      <t>カイゴ</t>
    </rPh>
    <rPh sb="11" eb="14">
      <t>カンケイシャ</t>
    </rPh>
    <rPh sb="15" eb="17">
      <t>ジュウブン</t>
    </rPh>
    <rPh sb="18" eb="20">
      <t>レンケイ</t>
    </rPh>
    <rPh sb="21" eb="22">
      <t>ツト</t>
    </rPh>
    <phoneticPr fontId="4"/>
  </si>
  <si>
    <t>遠隔死亡診断補助加算
【+150単位/回】</t>
    <rPh sb="0" eb="10">
      <t>エンカクシボウシンダンホジョカサン</t>
    </rPh>
    <rPh sb="16" eb="18">
      <t>タンイ</t>
    </rPh>
    <rPh sb="19" eb="20">
      <t>カイ</t>
    </rPh>
    <phoneticPr fontId="4"/>
  </si>
  <si>
    <t xml:space="preserve">【-97単位】
</t>
    <rPh sb="4" eb="6">
      <t>タンイ</t>
    </rPh>
    <phoneticPr fontId="4"/>
  </si>
  <si>
    <t>理学療法士等の訪問
【-8単位/回】</t>
    <rPh sb="0" eb="2">
      <t>リガク</t>
    </rPh>
    <rPh sb="2" eb="5">
      <t>リョウホウシ</t>
    </rPh>
    <rPh sb="5" eb="6">
      <t>トウ</t>
    </rPh>
    <rPh sb="7" eb="9">
      <t>ホウモン</t>
    </rPh>
    <rPh sb="13" eb="15">
      <t>タンイ</t>
    </rPh>
    <rPh sb="16" eb="17">
      <t>カイ</t>
    </rPh>
    <phoneticPr fontId="3"/>
  </si>
  <si>
    <t>初回加算（Ⅰ）
【+350単位/月】</t>
    <rPh sb="0" eb="4">
      <t>ショカイカサン</t>
    </rPh>
    <rPh sb="13" eb="15">
      <t>タンイ</t>
    </rPh>
    <rPh sb="16" eb="17">
      <t>ツキ</t>
    </rPh>
    <phoneticPr fontId="4"/>
  </si>
  <si>
    <t>初回加算（Ⅱ）
【+300単位/月】</t>
    <rPh sb="0" eb="2">
      <t>ショカイ</t>
    </rPh>
    <rPh sb="2" eb="4">
      <t>カサン</t>
    </rPh>
    <rPh sb="13" eb="15">
      <t>タンイ</t>
    </rPh>
    <rPh sb="16" eb="17">
      <t>ツキ</t>
    </rPh>
    <phoneticPr fontId="4"/>
  </si>
  <si>
    <t>退院時共同指導加算
【+600単位/回】</t>
    <rPh sb="0" eb="2">
      <t>タイイン</t>
    </rPh>
    <rPh sb="2" eb="3">
      <t>ジ</t>
    </rPh>
    <rPh sb="3" eb="5">
      <t>キョウドウ</t>
    </rPh>
    <rPh sb="5" eb="7">
      <t>シドウ</t>
    </rPh>
    <rPh sb="7" eb="9">
      <t>カサン</t>
    </rPh>
    <rPh sb="15" eb="17">
      <t>タンイ</t>
    </rPh>
    <rPh sb="18" eb="19">
      <t>カイ</t>
    </rPh>
    <phoneticPr fontId="4"/>
  </si>
  <si>
    <t>看護・介護職員連携強化加算</t>
    <rPh sb="0" eb="2">
      <t>カンゴ</t>
    </rPh>
    <rPh sb="3" eb="5">
      <t>カイゴ</t>
    </rPh>
    <rPh sb="5" eb="7">
      <t>ショクイン</t>
    </rPh>
    <rPh sb="7" eb="9">
      <t>レンケイ</t>
    </rPh>
    <rPh sb="9" eb="11">
      <t>キョウカ</t>
    </rPh>
    <rPh sb="11" eb="13">
      <t>カサン</t>
    </rPh>
    <phoneticPr fontId="4"/>
  </si>
  <si>
    <t>【+250単位/月】</t>
    <phoneticPr fontId="4"/>
  </si>
  <si>
    <t>看護体制強化加算（Ⅰ）
【+550単位/月】</t>
    <rPh sb="0" eb="2">
      <t>カンゴ</t>
    </rPh>
    <rPh sb="2" eb="4">
      <t>タイセイ</t>
    </rPh>
    <rPh sb="4" eb="6">
      <t>キョウカ</t>
    </rPh>
    <rPh sb="6" eb="8">
      <t>カサン</t>
    </rPh>
    <phoneticPr fontId="4"/>
  </si>
  <si>
    <t>１算定日が属する前６月において、緊急時訪問看護加算を算定した利用者の割合</t>
    <phoneticPr fontId="4"/>
  </si>
  <si>
    <t>２算定日が属する前６月において、特別管理加算を算定した利用者の割合</t>
    <phoneticPr fontId="4"/>
  </si>
  <si>
    <t>看護体制強化加算（Ⅱ）
【+200単位/月】</t>
    <rPh sb="0" eb="2">
      <t>カンゴ</t>
    </rPh>
    <rPh sb="2" eb="4">
      <t>タイセイ</t>
    </rPh>
    <rPh sb="4" eb="6">
      <t>キョウカ</t>
    </rPh>
    <rPh sb="6" eb="8">
      <t>カサン</t>
    </rPh>
    <phoneticPr fontId="4"/>
  </si>
  <si>
    <t>１算定日が属する前６月において、緊急時訪問看護加算を算定した利用者の割合</t>
    <rPh sb="1" eb="3">
      <t>サンテイ</t>
    </rPh>
    <rPh sb="3" eb="4">
      <t>ビ</t>
    </rPh>
    <rPh sb="5" eb="6">
      <t>ゾク</t>
    </rPh>
    <rPh sb="8" eb="9">
      <t>マエ</t>
    </rPh>
    <rPh sb="10" eb="11">
      <t>ツキ</t>
    </rPh>
    <rPh sb="16" eb="19">
      <t>キンキュウジ</t>
    </rPh>
    <rPh sb="19" eb="21">
      <t>ホウモン</t>
    </rPh>
    <rPh sb="21" eb="23">
      <t>カンゴ</t>
    </rPh>
    <rPh sb="23" eb="25">
      <t>カサン</t>
    </rPh>
    <rPh sb="26" eb="28">
      <t>サンテイ</t>
    </rPh>
    <rPh sb="30" eb="33">
      <t>リヨウシャ</t>
    </rPh>
    <rPh sb="34" eb="36">
      <t>ワリアイ</t>
    </rPh>
    <phoneticPr fontId="4"/>
  </si>
  <si>
    <t>２算定日が属する前６月において、特別管理加算を算定した利用者の割合</t>
    <rPh sb="1" eb="3">
      <t>サンテイ</t>
    </rPh>
    <rPh sb="3" eb="4">
      <t>ビ</t>
    </rPh>
    <rPh sb="5" eb="6">
      <t>ゾク</t>
    </rPh>
    <rPh sb="8" eb="9">
      <t>マエ</t>
    </rPh>
    <rPh sb="10" eb="11">
      <t>ツキ</t>
    </rPh>
    <rPh sb="16" eb="18">
      <t>トクベツ</t>
    </rPh>
    <rPh sb="18" eb="20">
      <t>カンリ</t>
    </rPh>
    <rPh sb="20" eb="22">
      <t>カサン</t>
    </rPh>
    <rPh sb="23" eb="25">
      <t>サンテイ</t>
    </rPh>
    <rPh sb="27" eb="30">
      <t>リヨウシャ</t>
    </rPh>
    <rPh sb="31" eb="33">
      <t>ワリアイ</t>
    </rPh>
    <phoneticPr fontId="4"/>
  </si>
  <si>
    <t>４従業者の総数のうち、看護職員の占める割合が６割以上であること（指定訪問看護事業と指定介護予防訪問看護事業を同一の事業所において一体的に運営されている場合は、両方の従業者の合計数のうち、看護職員の割合とする）</t>
    <rPh sb="1" eb="4">
      <t>ジュウギョウシャ</t>
    </rPh>
    <rPh sb="5" eb="7">
      <t>ソウスウ</t>
    </rPh>
    <rPh sb="11" eb="13">
      <t>カンゴ</t>
    </rPh>
    <rPh sb="13" eb="15">
      <t>ショクイン</t>
    </rPh>
    <rPh sb="16" eb="17">
      <t>シ</t>
    </rPh>
    <rPh sb="19" eb="21">
      <t>ワリアイ</t>
    </rPh>
    <rPh sb="23" eb="24">
      <t>ワリ</t>
    </rPh>
    <rPh sb="24" eb="26">
      <t>イジョウ</t>
    </rPh>
    <rPh sb="32" eb="34">
      <t>シテイ</t>
    </rPh>
    <rPh sb="34" eb="36">
      <t>ホウモン</t>
    </rPh>
    <rPh sb="36" eb="38">
      <t>カンゴ</t>
    </rPh>
    <rPh sb="38" eb="40">
      <t>ジギョウ</t>
    </rPh>
    <rPh sb="41" eb="43">
      <t>シテイ</t>
    </rPh>
    <rPh sb="43" eb="45">
      <t>カイゴ</t>
    </rPh>
    <rPh sb="45" eb="47">
      <t>ヨボウ</t>
    </rPh>
    <rPh sb="47" eb="49">
      <t>ホウモン</t>
    </rPh>
    <rPh sb="49" eb="51">
      <t>カンゴ</t>
    </rPh>
    <rPh sb="51" eb="53">
      <t>ジギョウ</t>
    </rPh>
    <rPh sb="54" eb="56">
      <t>ドウイツ</t>
    </rPh>
    <rPh sb="57" eb="60">
      <t>ジギョウショ</t>
    </rPh>
    <rPh sb="64" eb="67">
      <t>イッタイテキ</t>
    </rPh>
    <rPh sb="68" eb="70">
      <t>ウンエイ</t>
    </rPh>
    <rPh sb="75" eb="77">
      <t>バアイ</t>
    </rPh>
    <rPh sb="79" eb="81">
      <t>リョウホウ</t>
    </rPh>
    <rPh sb="82" eb="85">
      <t>ジュウギョウシャ</t>
    </rPh>
    <rPh sb="86" eb="88">
      <t>ゴウケイ</t>
    </rPh>
    <rPh sb="88" eb="89">
      <t>スウ</t>
    </rPh>
    <rPh sb="93" eb="95">
      <t>カンゴ</t>
    </rPh>
    <rPh sb="95" eb="97">
      <t>ショクイン</t>
    </rPh>
    <rPh sb="98" eb="100">
      <t>ワリアイ</t>
    </rPh>
    <phoneticPr fontId="4"/>
  </si>
  <si>
    <t>１および２の割合、３の人数の記録（毎月）</t>
    <rPh sb="6" eb="8">
      <t>ワリアイ</t>
    </rPh>
    <rPh sb="11" eb="13">
      <t>ニンズウ</t>
    </rPh>
    <rPh sb="14" eb="16">
      <t>キロク</t>
    </rPh>
    <rPh sb="17" eb="19">
      <t>マイツキ</t>
    </rPh>
    <phoneticPr fontId="4"/>
  </si>
  <si>
    <t>口腔連携強化加算
【+50単位/回】
１月に１回限り</t>
    <rPh sb="0" eb="8">
      <t>コウクウレンケイキョウカカサン</t>
    </rPh>
    <rPh sb="13" eb="15">
      <t>タンイ</t>
    </rPh>
    <rPh sb="16" eb="17">
      <t>カイ</t>
    </rPh>
    <rPh sb="20" eb="21">
      <t>ツキ</t>
    </rPh>
    <rPh sb="23" eb="25">
      <t>カイカギ</t>
    </rPh>
    <phoneticPr fontId="3"/>
  </si>
  <si>
    <t>サービス提供体制強化加算（Ⅰ）
【+6単位/回】</t>
    <rPh sb="19" eb="21">
      <t>タンイ</t>
    </rPh>
    <rPh sb="22" eb="23">
      <t>カイ</t>
    </rPh>
    <phoneticPr fontId="4"/>
  </si>
  <si>
    <t>指定定期巡回・随時対応型訪問介護看護と連携する場合【+50単位/月】</t>
    <rPh sb="0" eb="2">
      <t>シテイ</t>
    </rPh>
    <phoneticPr fontId="4"/>
  </si>
  <si>
    <t>サービス提供体制強化加算（Ⅱ）
【+3単位/回】</t>
    <rPh sb="19" eb="21">
      <t>タンイ</t>
    </rPh>
    <rPh sb="22" eb="23">
      <t>カイ</t>
    </rPh>
    <phoneticPr fontId="4"/>
  </si>
  <si>
    <t>指定定期巡回・随時対応型訪問介護看護と連携する場合【+25単位/月】</t>
    <rPh sb="0" eb="2">
      <t>シテイ</t>
    </rPh>
    <rPh sb="29" eb="31">
      <t>タンイ</t>
    </rPh>
    <rPh sb="32" eb="33">
      <t>ツキ</t>
    </rPh>
    <phoneticPr fontId="4"/>
  </si>
  <si>
    <t>従業者ごとの研修の計画策定、実施</t>
    <phoneticPr fontId="4"/>
  </si>
  <si>
    <t>利用者情報、留意事項伝達、技術指導等の会議開催</t>
    <phoneticPr fontId="4"/>
  </si>
  <si>
    <t>定期的な健康診断の実施</t>
    <phoneticPr fontId="4"/>
  </si>
  <si>
    <t>看護師等の総数のうち、勤続年数７年以上の看護師等の割合</t>
    <rPh sb="0" eb="3">
      <t>カンゴシ</t>
    </rPh>
    <rPh sb="3" eb="4">
      <t>トウ</t>
    </rPh>
    <rPh sb="5" eb="7">
      <t>ソウスウ</t>
    </rPh>
    <rPh sb="16" eb="17">
      <t>ネン</t>
    </rPh>
    <rPh sb="17" eb="19">
      <t>イジョウ</t>
    </rPh>
    <rPh sb="20" eb="23">
      <t>カンゴシ</t>
    </rPh>
    <rPh sb="23" eb="24">
      <t>トウ</t>
    </rPh>
    <rPh sb="25" eb="27">
      <t>ワリアイ</t>
    </rPh>
    <phoneticPr fontId="4"/>
  </si>
  <si>
    <t>看護師等の総数のうち、勤続年数３年以上の看護師等の割合</t>
    <rPh sb="0" eb="3">
      <t>カンゴシ</t>
    </rPh>
    <rPh sb="3" eb="4">
      <t>トウ</t>
    </rPh>
    <rPh sb="5" eb="7">
      <t>ソウスウ</t>
    </rPh>
    <rPh sb="25" eb="27">
      <t>ワリアイ</t>
    </rPh>
    <phoneticPr fontId="4"/>
  </si>
  <si>
    <t>１月に１回以上の開催した記録</t>
    <rPh sb="1" eb="2">
      <t>ツキ</t>
    </rPh>
    <rPh sb="4" eb="5">
      <t>カイ</t>
    </rPh>
    <rPh sb="5" eb="7">
      <t>イジョウ</t>
    </rPh>
    <rPh sb="8" eb="10">
      <t>カイサイ</t>
    </rPh>
    <rPh sb="12" eb="14">
      <t>キロク</t>
    </rPh>
    <phoneticPr fontId="4"/>
  </si>
  <si>
    <t>理学療法士等の訪問
【*50/100】</t>
    <rPh sb="0" eb="2">
      <t>リガク</t>
    </rPh>
    <rPh sb="2" eb="5">
      <t>リョウホウシ</t>
    </rPh>
    <rPh sb="5" eb="6">
      <t>トウ</t>
    </rPh>
    <rPh sb="7" eb="9">
      <t>ホウモン</t>
    </rPh>
    <phoneticPr fontId="3"/>
  </si>
  <si>
    <t>夜間加算【+25/100】</t>
    <rPh sb="0" eb="2">
      <t>ヤカン</t>
    </rPh>
    <rPh sb="2" eb="4">
      <t>カサン</t>
    </rPh>
    <phoneticPr fontId="3"/>
  </si>
  <si>
    <t>早朝加算【+25/100】</t>
    <rPh sb="0" eb="2">
      <t>ソウチョウ</t>
    </rPh>
    <rPh sb="2" eb="4">
      <t>カサン</t>
    </rPh>
    <phoneticPr fontId="3"/>
  </si>
  <si>
    <t>深夜加算【+50/100】</t>
    <rPh sb="0" eb="2">
      <t>シンヤ</t>
    </rPh>
    <rPh sb="2" eb="4">
      <t>カサン</t>
    </rPh>
    <phoneticPr fontId="3"/>
  </si>
  <si>
    <t>３上記１以外の範囲に所在する建物に居住する利用者（１月あたりの利用者数が20人以上）</t>
    <rPh sb="1" eb="3">
      <t>ジョウキ</t>
    </rPh>
    <rPh sb="4" eb="6">
      <t>イガイ</t>
    </rPh>
    <rPh sb="7" eb="9">
      <t>ハンイ</t>
    </rPh>
    <rPh sb="10" eb="12">
      <t>ショザイ</t>
    </rPh>
    <rPh sb="14" eb="16">
      <t>タテモノ</t>
    </rPh>
    <rPh sb="17" eb="19">
      <t>キョジュウ</t>
    </rPh>
    <rPh sb="21" eb="24">
      <t>リヨウシャ</t>
    </rPh>
    <rPh sb="26" eb="27">
      <t>ガツ</t>
    </rPh>
    <rPh sb="31" eb="33">
      <t>リヨウ</t>
    </rPh>
    <rPh sb="33" eb="34">
      <t>シャ</t>
    </rPh>
    <rPh sb="34" eb="35">
      <t>スウ</t>
    </rPh>
    <rPh sb="38" eb="41">
      <t>ニンイジョウ</t>
    </rPh>
    <phoneticPr fontId="4"/>
  </si>
  <si>
    <t>特別地域介護予防訪問看護加算
【+15/100】</t>
    <rPh sb="0" eb="2">
      <t>トクベツ</t>
    </rPh>
    <rPh sb="2" eb="4">
      <t>チイキ</t>
    </rPh>
    <rPh sb="4" eb="6">
      <t>カイゴ</t>
    </rPh>
    <rPh sb="6" eb="8">
      <t>ヨボウ</t>
    </rPh>
    <rPh sb="8" eb="10">
      <t>ホウモン</t>
    </rPh>
    <rPh sb="10" eb="12">
      <t>カンゴ</t>
    </rPh>
    <rPh sb="12" eb="14">
      <t>カサン</t>
    </rPh>
    <phoneticPr fontId="3"/>
  </si>
  <si>
    <t>届出書、対応マニュアル等</t>
    <phoneticPr fontId="4"/>
  </si>
  <si>
    <t>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または在宅肺高血圧症患者指導管理を受けている状態</t>
    <rPh sb="0" eb="2">
      <t>ザイタク</t>
    </rPh>
    <rPh sb="2" eb="4">
      <t>ジコ</t>
    </rPh>
    <rPh sb="4" eb="6">
      <t>フクマク</t>
    </rPh>
    <phoneticPr fontId="4"/>
  </si>
  <si>
    <t>人工肛門または人工膀胱を設置している状態</t>
    <phoneticPr fontId="4"/>
  </si>
  <si>
    <t>真皮を越える褥瘡の状態</t>
    <phoneticPr fontId="4"/>
  </si>
  <si>
    <t>点滴注射を週３日以上行う必要があると認められる状態</t>
    <rPh sb="0" eb="2">
      <t>テンテキ</t>
    </rPh>
    <rPh sb="2" eb="4">
      <t>チュウシャ</t>
    </rPh>
    <rPh sb="5" eb="6">
      <t>シュウ</t>
    </rPh>
    <rPh sb="7" eb="8">
      <t>ニチ</t>
    </rPh>
    <rPh sb="8" eb="10">
      <t>イジョウ</t>
    </rPh>
    <rPh sb="10" eb="11">
      <t>オコナ</t>
    </rPh>
    <rPh sb="12" eb="14">
      <t>ヒツヨウ</t>
    </rPh>
    <rPh sb="18" eb="19">
      <t>ミト</t>
    </rPh>
    <phoneticPr fontId="4"/>
  </si>
  <si>
    <t>理学療法士等が提供する介護予防訪問看護の利用が12月を超える場合
【-5単位/回】</t>
    <rPh sb="0" eb="2">
      <t>リガク</t>
    </rPh>
    <rPh sb="2" eb="5">
      <t>リョウホウシ</t>
    </rPh>
    <rPh sb="5" eb="6">
      <t>トウ</t>
    </rPh>
    <rPh sb="7" eb="9">
      <t>テイキョウ</t>
    </rPh>
    <rPh sb="11" eb="13">
      <t>カイゴ</t>
    </rPh>
    <rPh sb="13" eb="15">
      <t>ヨボウ</t>
    </rPh>
    <rPh sb="15" eb="17">
      <t>ホウモン</t>
    </rPh>
    <rPh sb="17" eb="19">
      <t>カンゴ</t>
    </rPh>
    <rPh sb="20" eb="22">
      <t>リヨウ</t>
    </rPh>
    <rPh sb="25" eb="26">
      <t>ツキ</t>
    </rPh>
    <rPh sb="27" eb="28">
      <t>コ</t>
    </rPh>
    <rPh sb="30" eb="32">
      <t>バアイ</t>
    </rPh>
    <rPh sb="36" eb="38">
      <t>タンイ</t>
    </rPh>
    <rPh sb="39" eb="40">
      <t>カイ</t>
    </rPh>
    <phoneticPr fontId="4"/>
  </si>
  <si>
    <t>理学療法士等が提供する介護予防訪問看護の利用が12月を超える場合
【-15単位/回】</t>
    <rPh sb="0" eb="2">
      <t>リガク</t>
    </rPh>
    <rPh sb="2" eb="5">
      <t>リョウホウシ</t>
    </rPh>
    <rPh sb="5" eb="6">
      <t>トウ</t>
    </rPh>
    <rPh sb="7" eb="9">
      <t>テイキョウ</t>
    </rPh>
    <rPh sb="11" eb="13">
      <t>カイゴ</t>
    </rPh>
    <rPh sb="13" eb="15">
      <t>ヨボウ</t>
    </rPh>
    <rPh sb="15" eb="17">
      <t>ホウモン</t>
    </rPh>
    <rPh sb="17" eb="19">
      <t>カンゴ</t>
    </rPh>
    <rPh sb="20" eb="22">
      <t>リヨウ</t>
    </rPh>
    <rPh sb="25" eb="26">
      <t>ツキ</t>
    </rPh>
    <rPh sb="27" eb="28">
      <t>コ</t>
    </rPh>
    <rPh sb="30" eb="32">
      <t>バアイ</t>
    </rPh>
    <rPh sb="37" eb="39">
      <t>タンイ</t>
    </rPh>
    <rPh sb="40" eb="41">
      <t>カイ</t>
    </rPh>
    <phoneticPr fontId="4"/>
  </si>
  <si>
    <t>理学療法士等が提供する介護予防訪問看護の利用が12月を超え、介護予防訪問看護費の減算を算定している場合</t>
    <rPh sb="0" eb="2">
      <t>リガク</t>
    </rPh>
    <rPh sb="2" eb="5">
      <t>リョウホウシ</t>
    </rPh>
    <rPh sb="5" eb="6">
      <t>トウ</t>
    </rPh>
    <rPh sb="7" eb="9">
      <t>テイキョウ</t>
    </rPh>
    <rPh sb="11" eb="13">
      <t>カイゴ</t>
    </rPh>
    <rPh sb="13" eb="15">
      <t>ヨボウ</t>
    </rPh>
    <rPh sb="15" eb="17">
      <t>ホウモン</t>
    </rPh>
    <rPh sb="17" eb="19">
      <t>カンゴ</t>
    </rPh>
    <rPh sb="20" eb="22">
      <t>リヨウ</t>
    </rPh>
    <rPh sb="25" eb="26">
      <t>ツキ</t>
    </rPh>
    <rPh sb="27" eb="28">
      <t>コ</t>
    </rPh>
    <rPh sb="30" eb="39">
      <t>カイゴヨボウホウモンカンゴヒ</t>
    </rPh>
    <rPh sb="40" eb="42">
      <t>ゲンサン</t>
    </rPh>
    <rPh sb="43" eb="45">
      <t>サンテイ</t>
    </rPh>
    <rPh sb="49" eb="51">
      <t>バアイ</t>
    </rPh>
    <phoneticPr fontId="4"/>
  </si>
  <si>
    <t>看護体制強化加算
【+100単位/月】</t>
    <rPh sb="0" eb="2">
      <t>カンゴ</t>
    </rPh>
    <rPh sb="2" eb="4">
      <t>タイセイ</t>
    </rPh>
    <rPh sb="4" eb="6">
      <t>キョウカ</t>
    </rPh>
    <rPh sb="6" eb="8">
      <t>カサン</t>
    </rPh>
    <phoneticPr fontId="4"/>
  </si>
  <si>
    <t>３介護予防訪問看護の提供に当たる従業者の総数に占める看護職員の割合</t>
    <rPh sb="1" eb="3">
      <t>カイゴ</t>
    </rPh>
    <rPh sb="3" eb="5">
      <t>ヨボウ</t>
    </rPh>
    <rPh sb="5" eb="7">
      <t>ホウモン</t>
    </rPh>
    <rPh sb="7" eb="9">
      <t>カンゴ</t>
    </rPh>
    <rPh sb="10" eb="12">
      <t>テイキョウ</t>
    </rPh>
    <rPh sb="13" eb="14">
      <t>ア</t>
    </rPh>
    <rPh sb="16" eb="19">
      <t>ジュウギョウシャ</t>
    </rPh>
    <rPh sb="20" eb="22">
      <t>ソウスウ</t>
    </rPh>
    <rPh sb="23" eb="24">
      <t>シ</t>
    </rPh>
    <rPh sb="26" eb="28">
      <t>カンゴ</t>
    </rPh>
    <rPh sb="28" eb="30">
      <t>ショクイン</t>
    </rPh>
    <rPh sb="31" eb="33">
      <t>ワリアイ</t>
    </rPh>
    <phoneticPr fontId="4"/>
  </si>
  <si>
    <t>勤続年数７年以上の看護師等の数</t>
    <phoneticPr fontId="4"/>
  </si>
  <si>
    <t>・添付資料（１部ずつ提出）</t>
    <phoneticPr fontId="4"/>
  </si>
  <si>
    <t>この様式で作成した事前提出資料と併せて下記①②の資料を事前に電子データで提出してください。</t>
    <rPh sb="30" eb="32">
      <t>デンシ</t>
    </rPh>
    <phoneticPr fontId="4"/>
  </si>
  <si>
    <t>※実施通知に記載しているメールアドレスへ送付してください。</t>
    <rPh sb="1" eb="5">
      <t>ジッシツウチ</t>
    </rPh>
    <rPh sb="6" eb="8">
      <t>キサイ</t>
    </rPh>
    <rPh sb="20" eb="22">
      <t>ソウフ</t>
    </rPh>
    <phoneticPr fontId="4"/>
  </si>
  <si>
    <t>※電子データでの提出が困難な事業所は郵送での提出としますが、資料はホッチキス留めせずに提出してください。</t>
    <rPh sb="1" eb="3">
      <t>デンシ</t>
    </rPh>
    <rPh sb="8" eb="10">
      <t>テイシュツ</t>
    </rPh>
    <rPh sb="11" eb="13">
      <t>コンナン</t>
    </rPh>
    <rPh sb="14" eb="17">
      <t>ジギョウショ</t>
    </rPh>
    <rPh sb="18" eb="20">
      <t>ユウソウ</t>
    </rPh>
    <rPh sb="22" eb="24">
      <t>テイシュツ</t>
    </rPh>
    <rPh sb="30" eb="32">
      <t>シリョウ</t>
    </rPh>
    <rPh sb="38" eb="39">
      <t>ド</t>
    </rPh>
    <rPh sb="43" eb="45">
      <t>テイシュツ</t>
    </rPh>
    <phoneticPr fontId="4"/>
  </si>
  <si>
    <t>①</t>
  </si>
  <si>
    <t>事業所作成のサービス計画、当該居宅サービス計画書（ケアプランⅠ、Ⅱ、Ⅲ表）、サービス提供の記録一式（１月分）　直近のもの１名分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1" eb="53">
      <t>ゲツブン</t>
    </rPh>
    <rPh sb="55" eb="56">
      <t>チョク</t>
    </rPh>
    <rPh sb="56" eb="57">
      <t>キン</t>
    </rPh>
    <rPh sb="61" eb="62">
      <t>メイ</t>
    </rPh>
    <rPh sb="62" eb="63">
      <t>ブン</t>
    </rPh>
    <phoneticPr fontId="3"/>
  </si>
  <si>
    <t>（利用者名、住所、電話番号、家族構成など個人情報に係わる部分はマジックなどで黒く塗りつぶしてください。）</t>
    <phoneticPr fontId="4"/>
  </si>
  <si>
    <t>②</t>
    <phoneticPr fontId="4"/>
  </si>
  <si>
    <t>運営規程、重要事項説明書、契約書</t>
    <rPh sb="13" eb="16">
      <t>ケイヤクショ</t>
    </rPh>
    <phoneticPr fontId="4"/>
  </si>
  <si>
    <t>・運営指導当日に準備すべき書類等</t>
    <rPh sb="1" eb="3">
      <t>ウンエイ</t>
    </rPh>
    <phoneticPr fontId="4"/>
  </si>
  <si>
    <t>職員の研修および訓練に関する記録</t>
    <rPh sb="8" eb="10">
      <t>クンレン</t>
    </rPh>
    <phoneticPr fontId="4"/>
  </si>
  <si>
    <t>苦情処理および事故対応に関するマニュアル、記録</t>
    <rPh sb="7" eb="11">
      <t>ジコタイオウ</t>
    </rPh>
    <phoneticPr fontId="4"/>
  </si>
  <si>
    <t>業務継続計画書</t>
    <rPh sb="0" eb="4">
      <t>ギョウムケイゾク</t>
    </rPh>
    <rPh sb="4" eb="6">
      <t>ケイカク</t>
    </rPh>
    <rPh sb="6" eb="7">
      <t>ショ</t>
    </rPh>
    <phoneticPr fontId="4"/>
  </si>
  <si>
    <t>整備することが必要な各種指針</t>
    <rPh sb="0" eb="2">
      <t>セイビ</t>
    </rPh>
    <rPh sb="7" eb="9">
      <t>ヒツヨウ</t>
    </rPh>
    <rPh sb="10" eb="12">
      <t>カクシュ</t>
    </rPh>
    <rPh sb="12" eb="14">
      <t>シシン</t>
    </rPh>
    <phoneticPr fontId="4"/>
  </si>
  <si>
    <t>委員会等の開催記録</t>
    <rPh sb="0" eb="4">
      <t>イインカイトウ</t>
    </rPh>
    <rPh sb="5" eb="9">
      <t>カイサイキロク</t>
    </rPh>
    <phoneticPr fontId="3"/>
  </si>
  <si>
    <t>※直近３か月分について、準備してください。</t>
    <phoneticPr fontId="4"/>
  </si>
  <si>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4"/>
  </si>
  <si>
    <t>理学療法士等が訪問看護している利用者については、訪問看護記録書等を用い、利用者の状況や実施した看護(看護業務の一環としてのリハビリテーションを含む)の内容を看護職員と理学療法士等が共有するとともに、訪問看護計画書および訪問看護報告書について、看護職員(准看護士除く)と理学療法士等が連携して作成</t>
    <rPh sb="0" eb="2">
      <t>リガク</t>
    </rPh>
    <rPh sb="2" eb="5">
      <t>リョウホウシ</t>
    </rPh>
    <rPh sb="5" eb="6">
      <t>トウ</t>
    </rPh>
    <rPh sb="7" eb="9">
      <t>ホウモン</t>
    </rPh>
    <rPh sb="9" eb="11">
      <t>カンゴ</t>
    </rPh>
    <rPh sb="15" eb="18">
      <t>リヨウシャ</t>
    </rPh>
    <rPh sb="24" eb="26">
      <t>ホウモン</t>
    </rPh>
    <rPh sb="26" eb="28">
      <t>カンゴ</t>
    </rPh>
    <rPh sb="28" eb="30">
      <t>キロク</t>
    </rPh>
    <rPh sb="30" eb="31">
      <t>ショ</t>
    </rPh>
    <rPh sb="31" eb="32">
      <t>トウ</t>
    </rPh>
    <rPh sb="33" eb="34">
      <t>モチ</t>
    </rPh>
    <rPh sb="36" eb="39">
      <t>リヨウシャ</t>
    </rPh>
    <rPh sb="40" eb="42">
      <t>ジョウキョウ</t>
    </rPh>
    <rPh sb="43" eb="45">
      <t>ジッシ</t>
    </rPh>
    <rPh sb="47" eb="49">
      <t>カンゴ</t>
    </rPh>
    <rPh sb="50" eb="52">
      <t>カンゴ</t>
    </rPh>
    <rPh sb="52" eb="54">
      <t>ギョウム</t>
    </rPh>
    <rPh sb="55" eb="57">
      <t>イッカン</t>
    </rPh>
    <rPh sb="71" eb="72">
      <t>フク</t>
    </rPh>
    <rPh sb="75" eb="77">
      <t>ナイヨウ</t>
    </rPh>
    <rPh sb="78" eb="80">
      <t>カンゴ</t>
    </rPh>
    <rPh sb="80" eb="82">
      <t>ショクイン</t>
    </rPh>
    <rPh sb="83" eb="85">
      <t>リガク</t>
    </rPh>
    <rPh sb="85" eb="88">
      <t>リョウホウシ</t>
    </rPh>
    <rPh sb="88" eb="89">
      <t>トウ</t>
    </rPh>
    <rPh sb="90" eb="92">
      <t>キョウユウ</t>
    </rPh>
    <rPh sb="126" eb="127">
      <t>ジュン</t>
    </rPh>
    <rPh sb="127" eb="130">
      <t>カンゴシ</t>
    </rPh>
    <rPh sb="130" eb="131">
      <t>ノゾ</t>
    </rPh>
    <phoneticPr fontId="4"/>
  </si>
  <si>
    <t>訪問看護計画書および訪問看護報告書の作成にあたり、利用開始時や利用者の状態の変化等に合わせ、定期的な看護職員による訪問により利用者の状態について適切に評価</t>
    <rPh sb="0" eb="2">
      <t>ホウモン</t>
    </rPh>
    <rPh sb="2" eb="4">
      <t>カンゴ</t>
    </rPh>
    <rPh sb="4" eb="6">
      <t>ケイカク</t>
    </rPh>
    <rPh sb="6" eb="7">
      <t>ショ</t>
    </rPh>
    <rPh sb="10" eb="12">
      <t>ホウモン</t>
    </rPh>
    <rPh sb="12" eb="14">
      <t>カンゴ</t>
    </rPh>
    <rPh sb="14" eb="17">
      <t>ホウコクショ</t>
    </rPh>
    <rPh sb="18" eb="20">
      <t>サクセイ</t>
    </rPh>
    <rPh sb="25" eb="27">
      <t>リヨウ</t>
    </rPh>
    <rPh sb="27" eb="29">
      <t>カイシ</t>
    </rPh>
    <rPh sb="29" eb="30">
      <t>ジ</t>
    </rPh>
    <rPh sb="31" eb="34">
      <t>リヨウシャ</t>
    </rPh>
    <rPh sb="35" eb="37">
      <t>ジョウタイ</t>
    </rPh>
    <rPh sb="38" eb="40">
      <t>ヘンカ</t>
    </rPh>
    <rPh sb="40" eb="41">
      <t>トウ</t>
    </rPh>
    <rPh sb="42" eb="43">
      <t>ア</t>
    </rPh>
    <rPh sb="46" eb="49">
      <t>テイキテキ</t>
    </rPh>
    <rPh sb="50" eb="52">
      <t>カンゴ</t>
    </rPh>
    <rPh sb="52" eb="54">
      <t>ショクイン</t>
    </rPh>
    <rPh sb="57" eb="59">
      <t>ホウモン</t>
    </rPh>
    <rPh sb="62" eb="65">
      <t>リヨウシャ</t>
    </rPh>
    <rPh sb="66" eb="68">
      <t>ジョウタイ</t>
    </rPh>
    <rPh sb="72" eb="74">
      <t>テキセツ</t>
    </rPh>
    <rPh sb="75" eb="77">
      <t>ヒョウカ</t>
    </rPh>
    <phoneticPr fontId="4"/>
  </si>
  <si>
    <t>保健師、看護師または理学療法士等の訪問</t>
    <phoneticPr fontId="4"/>
  </si>
  <si>
    <t>高齢者虐待防止のための対策を検討する委員会を定期的に開催していない</t>
    <rPh sb="0" eb="3">
      <t>コウレイシャ</t>
    </rPh>
    <rPh sb="3" eb="5">
      <t>ギャクタイ</t>
    </rPh>
    <rPh sb="26" eb="28">
      <t>カイサイ</t>
    </rPh>
    <phoneticPr fontId="3"/>
  </si>
  <si>
    <t>両名とも保健師、看護師、准看護師またはＰＴ、ＯＴ、ＳＴ</t>
    <phoneticPr fontId="4"/>
  </si>
  <si>
    <t>１末期の悪性腫瘍、多発性硬化症、重症筋無力症、スモン、筋萎縮性側索硬化症、脊髄小脳変性症、ハンチントン病、進行性筋ジストロフィー症、パーキンソン病関連疾患（進行性核上性麻痺、大脳皮質基底核変性症およびパーキンソン病（ホーエン・ヤールの重症度分類がステージ３以上であって生活機能障害度がⅡ度またはⅢ度のものに限る。）をいう。）、多系統萎縮症（線条体黒質変性症、オリーブ橋小脳萎縮症およびシャイ・ドレーガー症候群をいう。）、プリオン病、亜急性硬化性全脳炎、ライソゾーム病、副腎白質ジストロフィー、脊髄性筋萎縮症、球脊髄性筋萎縮症、慢性炎症性脱随性多発神経炎、後天性免疫不全症候群、頚(けい)髄損傷および人工呼吸器を使用している状態が、死亡日および死亡日前14日以内に含まれる</t>
    <rPh sb="1" eb="3">
      <t>マッキ</t>
    </rPh>
    <rPh sb="4" eb="6">
      <t>アクセイ</t>
    </rPh>
    <rPh sb="6" eb="8">
      <t>シュヨウ</t>
    </rPh>
    <rPh sb="321" eb="322">
      <t>シ</t>
    </rPh>
    <rPh sb="331" eb="332">
      <t>フク</t>
    </rPh>
    <phoneticPr fontId="3"/>
  </si>
  <si>
    <t>死亡日および死亡日前14日以内に２日以上のターミナルケアの実施（末期の悪性腫瘍その他別に厚生労働大臣が定める状態にある場合は１日、ターミナルケア後24時間以内に在宅以外で死亡した場合を含む。）</t>
    <rPh sb="2" eb="3">
      <t>ニチ</t>
    </rPh>
    <rPh sb="6" eb="9">
      <t>シボウビ</t>
    </rPh>
    <rPh sb="17" eb="18">
      <t>ニチ</t>
    </rPh>
    <phoneticPr fontId="4"/>
  </si>
  <si>
    <t>急性増悪等により一時的に頻回の訪問看護を行う必要がある旨の特別の指示（当該指示の日数に応じて１日につき）</t>
    <rPh sb="35" eb="37">
      <t>トウガイ</t>
    </rPh>
    <rPh sb="37" eb="39">
      <t>シジ</t>
    </rPh>
    <rPh sb="40" eb="42">
      <t>ニッスウ</t>
    </rPh>
    <rPh sb="43" eb="44">
      <t>オウ</t>
    </rPh>
    <rPh sb="47" eb="48">
      <t>ニチ</t>
    </rPh>
    <phoneticPr fontId="3"/>
  </si>
  <si>
    <t>指定訪問介護事業所の訪問介護員と同行し、業務の実施状況について確認またはサービス提供体制整備や連携体制確保の会議の出席</t>
    <rPh sb="16" eb="18">
      <t>ドウコウ</t>
    </rPh>
    <rPh sb="40" eb="42">
      <t>テイキョウ</t>
    </rPh>
    <rPh sb="42" eb="44">
      <t>タイセイ</t>
    </rPh>
    <rPh sb="44" eb="46">
      <t>セイビ</t>
    </rPh>
    <rPh sb="47" eb="49">
      <t>レンケイ</t>
    </rPh>
    <rPh sb="49" eb="51">
      <t>タイセイ</t>
    </rPh>
    <rPh sb="51" eb="53">
      <t>カクホ</t>
    </rPh>
    <rPh sb="54" eb="56">
      <t>カイギ</t>
    </rPh>
    <rPh sb="57" eb="59">
      <t>シュッセキ</t>
    </rPh>
    <phoneticPr fontId="3"/>
  </si>
  <si>
    <t>３算定日が属する前12月において、ターミナルケア加算を算定した利用者数</t>
    <phoneticPr fontId="4"/>
  </si>
  <si>
    <t>常勤換算方法により算出した前月(歴月)の平均</t>
    <rPh sb="0" eb="2">
      <t>ジョウキン</t>
    </rPh>
    <rPh sb="2" eb="4">
      <t>カンサン</t>
    </rPh>
    <rPh sb="4" eb="6">
      <t>ホウホウ</t>
    </rPh>
    <rPh sb="9" eb="11">
      <t>サンシュツ</t>
    </rPh>
    <rPh sb="13" eb="15">
      <t>ゼンゲツ</t>
    </rPh>
    <rPh sb="16" eb="17">
      <t>レキ</t>
    </rPh>
    <rPh sb="17" eb="18">
      <t>ゲツ</t>
    </rPh>
    <rPh sb="20" eb="22">
      <t>ヘイキン</t>
    </rPh>
    <phoneticPr fontId="4"/>
  </si>
  <si>
    <t>３算定日が属する前12月において、ターミナルケア加算を算定した利用者数</t>
    <rPh sb="1" eb="3">
      <t>サンテイ</t>
    </rPh>
    <rPh sb="3" eb="4">
      <t>ビ</t>
    </rPh>
    <rPh sb="5" eb="6">
      <t>ゾク</t>
    </rPh>
    <rPh sb="8" eb="9">
      <t>マエ</t>
    </rPh>
    <rPh sb="11" eb="12">
      <t>ツキ</t>
    </rPh>
    <rPh sb="24" eb="26">
      <t>カサン</t>
    </rPh>
    <rPh sb="27" eb="29">
      <t>サンテイ</t>
    </rPh>
    <rPh sb="31" eb="34">
      <t>リヨウシャ</t>
    </rPh>
    <rPh sb="34" eb="35">
      <t>スウ</t>
    </rPh>
    <phoneticPr fontId="4"/>
  </si>
  <si>
    <t>指定訪問看護ステーション以外である指定訪問看護事業所の場合は４を除き１から３のいずれにも適合している</t>
    <rPh sb="0" eb="2">
      <t>シテイ</t>
    </rPh>
    <rPh sb="2" eb="4">
      <t>ホウモン</t>
    </rPh>
    <rPh sb="4" eb="6">
      <t>カンゴ</t>
    </rPh>
    <rPh sb="12" eb="14">
      <t>イガイ</t>
    </rPh>
    <rPh sb="17" eb="19">
      <t>シテイ</t>
    </rPh>
    <rPh sb="19" eb="21">
      <t>ホウモン</t>
    </rPh>
    <rPh sb="21" eb="23">
      <t>カンゴ</t>
    </rPh>
    <rPh sb="23" eb="26">
      <t>ジギョウショ</t>
    </rPh>
    <rPh sb="27" eb="29">
      <t>バアイ</t>
    </rPh>
    <rPh sb="32" eb="33">
      <t>ノゾ</t>
    </rPh>
    <rPh sb="44" eb="46">
      <t>テキゴウ</t>
    </rPh>
    <phoneticPr fontId="4"/>
  </si>
  <si>
    <t>理学療法士等が訪問看護している利用者については、訪問看護記録書等を用い、利用者の状況や実施した看護(看護業務の一環としてのリハビリテーションを含む)の内容を看護職員と理学療法士等が共有するとともに、訪問看護計画書および訪問看護報告書について、看護職員(准看護士除く)と理学療法士等が連携して作成</t>
    <phoneticPr fontId="4"/>
  </si>
  <si>
    <t>訪問看護計画書および訪問看護報告書の作成にあたり、利用開始時や利用者の状態の変化等に合わせた定期的な看護職員により、利用者の状態について適切に評価</t>
    <rPh sb="0" eb="2">
      <t>ホウモン</t>
    </rPh>
    <rPh sb="2" eb="4">
      <t>カンゴ</t>
    </rPh>
    <rPh sb="4" eb="6">
      <t>ケイカク</t>
    </rPh>
    <rPh sb="6" eb="7">
      <t>ショ</t>
    </rPh>
    <rPh sb="10" eb="12">
      <t>ホウモン</t>
    </rPh>
    <rPh sb="12" eb="14">
      <t>カンゴ</t>
    </rPh>
    <rPh sb="14" eb="17">
      <t>ホウコクショ</t>
    </rPh>
    <rPh sb="18" eb="20">
      <t>サクセイ</t>
    </rPh>
    <rPh sb="25" eb="27">
      <t>リヨウ</t>
    </rPh>
    <rPh sb="27" eb="29">
      <t>カイシ</t>
    </rPh>
    <rPh sb="29" eb="30">
      <t>ジ</t>
    </rPh>
    <rPh sb="31" eb="34">
      <t>リヨウシャ</t>
    </rPh>
    <rPh sb="35" eb="37">
      <t>ジョウタイ</t>
    </rPh>
    <rPh sb="38" eb="40">
      <t>ヘンカ</t>
    </rPh>
    <rPh sb="40" eb="41">
      <t>トウ</t>
    </rPh>
    <rPh sb="42" eb="43">
      <t>ア</t>
    </rPh>
    <rPh sb="46" eb="49">
      <t>テイキテキ</t>
    </rPh>
    <rPh sb="50" eb="52">
      <t>カンゴ</t>
    </rPh>
    <rPh sb="52" eb="54">
      <t>ショクイン</t>
    </rPh>
    <rPh sb="58" eb="61">
      <t>リヨウシャ</t>
    </rPh>
    <rPh sb="62" eb="64">
      <t>ジョウタイ</t>
    </rPh>
    <rPh sb="68" eb="70">
      <t>テキセツ</t>
    </rPh>
    <rPh sb="71" eb="73">
      <t>ヒョウカ</t>
    </rPh>
    <phoneticPr fontId="4"/>
  </si>
  <si>
    <t>虐待の防止のための指針</t>
    <rPh sb="0" eb="2">
      <t>ギャクタイ</t>
    </rPh>
    <rPh sb="3" eb="5">
      <t>ボウシ</t>
    </rPh>
    <rPh sb="9" eb="11">
      <t>シシン</t>
    </rPh>
    <phoneticPr fontId="3"/>
  </si>
  <si>
    <t>特別管理加算の算定者であり1.5Ｈ以上の訪問看護をした場合</t>
    <phoneticPr fontId="4"/>
  </si>
  <si>
    <t>令和３年４月から起算して、理学療法士等が提供する介護予防訪問看護の利用が12月を超える場合</t>
    <rPh sb="0" eb="2">
      <t>レイワ</t>
    </rPh>
    <rPh sb="3" eb="4">
      <t>ネン</t>
    </rPh>
    <rPh sb="5" eb="6">
      <t>ガツ</t>
    </rPh>
    <rPh sb="8" eb="10">
      <t>キサン</t>
    </rPh>
    <rPh sb="13" eb="15">
      <t>リガク</t>
    </rPh>
    <rPh sb="15" eb="18">
      <t>リョウホウシ</t>
    </rPh>
    <rPh sb="18" eb="19">
      <t>トウ</t>
    </rPh>
    <rPh sb="20" eb="22">
      <t>テイキョウ</t>
    </rPh>
    <rPh sb="24" eb="26">
      <t>カイゴ</t>
    </rPh>
    <rPh sb="26" eb="28">
      <t>ヨボウ</t>
    </rPh>
    <rPh sb="28" eb="30">
      <t>ホウモン</t>
    </rPh>
    <rPh sb="30" eb="32">
      <t>カンゴ</t>
    </rPh>
    <rPh sb="33" eb="35">
      <t>リヨウ</t>
    </rPh>
    <rPh sb="38" eb="39">
      <t>ツキ</t>
    </rPh>
    <rPh sb="40" eb="41">
      <t>コ</t>
    </rPh>
    <rPh sb="43" eb="45">
      <t>バアイ</t>
    </rPh>
    <phoneticPr fontId="4"/>
  </si>
  <si>
    <t>従業者ごとの研修の計画策定、実施</t>
    <phoneticPr fontId="4"/>
  </si>
  <si>
    <t>利用者情報、留意事項伝達、技術指導等の会議開催</t>
    <phoneticPr fontId="4"/>
  </si>
  <si>
    <t>定期的な健康診断の実施</t>
    <phoneticPr fontId="4"/>
  </si>
  <si>
    <t>勤続年数３年以上の看護師等の数</t>
    <phoneticPr fontId="4"/>
  </si>
  <si>
    <t>事業所における感染症の予防およびまん延防止のための対策を検討する委員会を６月に１回以上開催するとともに、その結果について、従業者等に周知徹底を図っていますか。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37" eb="38">
      <t>ツキ</t>
    </rPh>
    <rPh sb="40" eb="41">
      <t>カイ</t>
    </rPh>
    <rPh sb="41" eb="43">
      <t>イジョウ</t>
    </rPh>
    <rPh sb="43" eb="45">
      <t>カイサイ</t>
    </rPh>
    <rPh sb="54" eb="56">
      <t>ケッカ</t>
    </rPh>
    <rPh sb="61" eb="64">
      <t>ジュウギョウシャ</t>
    </rPh>
    <rPh sb="64" eb="65">
      <t>トウ</t>
    </rPh>
    <rPh sb="66" eb="68">
      <t>シュウチ</t>
    </rPh>
    <rPh sb="68" eb="70">
      <t>テッテイ</t>
    </rPh>
    <rPh sb="71" eb="72">
      <t>ハカ</t>
    </rPh>
    <phoneticPr fontId="3"/>
  </si>
  <si>
    <t>　事業所における虐待の防止のための対策を検討する委員会を定期的に開催するとともに、その結果について、看護師等に周知徹底を図っていますか。</t>
    <rPh sb="50" eb="53">
      <t>カンゴシ</t>
    </rPh>
    <phoneticPr fontId="3"/>
  </si>
  <si>
    <t>　事業所において、従業者等に対し、虐待の防止のための研修を定期的(年１回以上)に実施するとともに、新規採用時には必ず虐待の防止のための研修を実施していますか</t>
    <rPh sb="1" eb="4">
      <t>ジギョウショ</t>
    </rPh>
    <rPh sb="9" eb="12">
      <t>ジュウギョウシャ</t>
    </rPh>
    <rPh sb="12" eb="13">
      <t>トウ</t>
    </rPh>
    <rPh sb="14" eb="15">
      <t>タイ</t>
    </rPh>
    <rPh sb="17" eb="19">
      <t>ギャクタイ</t>
    </rPh>
    <rPh sb="20" eb="22">
      <t>ボウシ</t>
    </rPh>
    <rPh sb="26" eb="28">
      <t>ケンシュウ</t>
    </rPh>
    <rPh sb="29" eb="32">
      <t>テイキテキ</t>
    </rPh>
    <rPh sb="33" eb="34">
      <t>ネン</t>
    </rPh>
    <rPh sb="35" eb="38">
      <t>カイイジョウ</t>
    </rPh>
    <rPh sb="40" eb="42">
      <t>ジッシ</t>
    </rPh>
    <rPh sb="49" eb="51">
      <t>シンキ</t>
    </rPh>
    <rPh sb="51" eb="53">
      <t>サイヨウ</t>
    </rPh>
    <rPh sb="53" eb="54">
      <t>ジ</t>
    </rPh>
    <rPh sb="56" eb="57">
      <t>カナラ</t>
    </rPh>
    <rPh sb="58" eb="60">
      <t>ギャクタイ</t>
    </rPh>
    <rPh sb="61" eb="63">
      <t>ボウシ</t>
    </rPh>
    <rPh sb="67" eb="69">
      <t>ケンシュウ</t>
    </rPh>
    <rPh sb="70" eb="72">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</si>
</sst>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
    <numFmt numFmtId="179" formatCode="#,##0&quot;人&quot;"/>
    <numFmt numFmtId="180" formatCode="#,##0.##"/>
    <numFmt numFmtId="181" formatCode="#,##0.0;[Red]\-#,##0.0"/>
    <numFmt numFmtId="182" formatCode="#,##0.0&quot;人&quot;"/>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b/>
      <sz val="20"/>
      <name val="ＭＳ 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11"/>
      <color indexed="8"/>
      <name val="ＭＳ ゴシック"/>
      <family val="3"/>
      <charset val="128"/>
    </font>
    <font>
      <strike/>
      <sz val="11"/>
      <color indexed="8"/>
      <name val="ＭＳ ゴシック"/>
      <family val="3"/>
      <charset val="128"/>
    </font>
    <font>
      <sz val="9"/>
      <color indexed="8"/>
      <name val="ＭＳ Ｐゴシック"/>
      <family val="3"/>
      <charset val="128"/>
    </font>
    <font>
      <sz val="13"/>
      <name val="ＭＳ Ｐゴシック"/>
      <family val="3"/>
      <charset val="128"/>
    </font>
    <font>
      <sz val="9"/>
      <color indexed="8"/>
      <name val="ＭＳ ゴシック"/>
      <family val="3"/>
      <charset val="128"/>
    </font>
    <font>
      <sz val="12"/>
      <color indexed="8"/>
      <name val="ＭＳ ゴシック"/>
      <family val="3"/>
      <charset val="128"/>
    </font>
    <font>
      <sz val="12"/>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color indexed="8"/>
      <name val="ＭＳ ゴシック"/>
      <family val="3"/>
      <charset val="128"/>
    </font>
    <font>
      <sz val="10"/>
      <name val="ＭＳ ゴシック"/>
      <family val="3"/>
      <charset val="128"/>
    </font>
    <font>
      <sz val="8"/>
      <name val="ＭＳ Ｐ明朝"/>
      <family val="1"/>
      <charset val="128"/>
    </font>
    <font>
      <sz val="9"/>
      <name val="ＭＳ 明朝"/>
      <family val="1"/>
      <charset val="128"/>
    </font>
    <font>
      <strike/>
      <sz val="9"/>
      <name val="ＭＳ Ｐ明朝"/>
      <family val="1"/>
      <charset val="128"/>
    </font>
    <font>
      <sz val="11"/>
      <color theme="1"/>
      <name val="ＭＳ Ｐゴシック"/>
      <family val="3"/>
      <charset val="128"/>
      <scheme val="minor"/>
    </font>
    <font>
      <sz val="11"/>
      <color theme="1"/>
      <name val="ＭＳ Ｐ明朝"/>
      <family val="1"/>
      <charset val="128"/>
    </font>
    <font>
      <sz val="12"/>
      <color theme="1"/>
      <name val="ＭＳ ゴシック"/>
      <family val="3"/>
      <charset val="128"/>
    </font>
    <font>
      <sz val="9"/>
      <color theme="1"/>
      <name val="ＭＳ Ｐ明朝"/>
      <family val="1"/>
      <charset val="128"/>
    </font>
    <font>
      <sz val="11"/>
      <color theme="1"/>
      <name val="ＭＳ ゴシック"/>
      <family val="3"/>
      <charset val="128"/>
    </font>
    <font>
      <sz val="10"/>
      <color theme="1"/>
      <name val="ＭＳ Ｐ明朝"/>
      <family val="1"/>
      <charset val="128"/>
    </font>
    <font>
      <sz val="6"/>
      <color theme="1"/>
      <name val="ＭＳ Ｐ明朝"/>
      <family val="1"/>
      <charset val="128"/>
    </font>
    <font>
      <sz val="11"/>
      <color theme="1"/>
      <name val="ＭＳ 明朝"/>
      <family val="1"/>
      <charset val="128"/>
    </font>
    <font>
      <sz val="10"/>
      <color theme="1"/>
      <name val="ＭＳ 明朝"/>
      <family val="1"/>
      <charset val="128"/>
    </font>
    <font>
      <sz val="7"/>
      <color theme="1"/>
      <name val="ＭＳ Ｐ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4"/>
      <color theme="1"/>
      <name val="ＭＳ Ｐゴシック"/>
      <family val="2"/>
      <charset val="128"/>
      <scheme val="minor"/>
    </font>
    <font>
      <u/>
      <sz val="9"/>
      <name val="ＭＳ Ｐ明朝"/>
      <family val="1"/>
      <charset val="128"/>
    </font>
    <font>
      <sz val="9"/>
      <name val="ＭＳ ゴシック"/>
      <family val="3"/>
      <charset val="128"/>
    </font>
  </fonts>
  <fills count="12">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s>
  <borders count="1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4">
    <xf numFmtId="0" fontId="0" fillId="0" borderId="0"/>
    <xf numFmtId="38" fontId="2" fillId="0" borderId="0" applyFont="0" applyFill="0" applyBorder="0" applyAlignment="0" applyProtection="0"/>
    <xf numFmtId="0" fontId="12" fillId="0" borderId="0">
      <alignment vertical="center"/>
    </xf>
    <xf numFmtId="0" fontId="12" fillId="0" borderId="0">
      <alignment vertical="center"/>
    </xf>
    <xf numFmtId="0" fontId="3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cellStyleXfs>
  <cellXfs count="1032">
    <xf numFmtId="0" fontId="0" fillId="0" borderId="0" xfId="0"/>
    <xf numFmtId="0" fontId="10" fillId="0" borderId="0" xfId="0" applyFont="1"/>
    <xf numFmtId="0" fontId="10" fillId="0" borderId="0" xfId="0" applyFont="1" applyAlignment="1">
      <alignment wrapText="1"/>
    </xf>
    <xf numFmtId="0" fontId="10" fillId="0" borderId="0" xfId="0" applyFont="1" applyAlignment="1">
      <alignment horizontal="center" wrapText="1"/>
    </xf>
    <xf numFmtId="0" fontId="7" fillId="0" borderId="0" xfId="0" applyFont="1"/>
    <xf numFmtId="0" fontId="8" fillId="0" borderId="0" xfId="0" applyFont="1" applyAlignment="1">
      <alignment horizontal="left"/>
    </xf>
    <xf numFmtId="0" fontId="6" fillId="0" borderId="0" xfId="0" applyFont="1"/>
    <xf numFmtId="0" fontId="12" fillId="0" borderId="0" xfId="0" applyFont="1"/>
    <xf numFmtId="0" fontId="2" fillId="0" borderId="0" xfId="0" applyFont="1"/>
    <xf numFmtId="0" fontId="0" fillId="0" borderId="0" xfId="0" applyAlignment="1">
      <alignment horizontal="center"/>
    </xf>
    <xf numFmtId="0" fontId="13" fillId="0" borderId="0" xfId="0" applyFont="1"/>
    <xf numFmtId="0" fontId="5" fillId="0" borderId="0" xfId="0" applyFont="1"/>
    <xf numFmtId="0" fontId="16" fillId="2" borderId="5" xfId="5" applyFont="1" applyFill="1" applyBorder="1" applyAlignment="1">
      <alignment vertical="center" wrapText="1"/>
    </xf>
    <xf numFmtId="0" fontId="17" fillId="2" borderId="5" xfId="5" applyFont="1" applyFill="1" applyBorder="1" applyAlignment="1">
      <alignment vertical="center" wrapText="1"/>
    </xf>
    <xf numFmtId="0" fontId="16" fillId="2" borderId="21" xfId="5" applyFont="1" applyFill="1" applyBorder="1" applyAlignment="1">
      <alignment horizontal="center" vertical="center" wrapText="1"/>
    </xf>
    <xf numFmtId="0" fontId="16" fillId="2" borderId="22" xfId="5" applyFont="1" applyFill="1" applyBorder="1" applyAlignment="1">
      <alignment horizontal="left" vertical="center" shrinkToFit="1"/>
    </xf>
    <xf numFmtId="0" fontId="0" fillId="0" borderId="0" xfId="0" applyAlignment="1">
      <alignment vertical="center"/>
    </xf>
    <xf numFmtId="0" fontId="0" fillId="3"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5" xfId="0" applyBorder="1" applyAlignment="1">
      <alignment horizontal="center" vertical="center"/>
    </xf>
    <xf numFmtId="0" fontId="16" fillId="0" borderId="5" xfId="5" applyFont="1" applyBorder="1" applyAlignment="1">
      <alignment horizontal="center" vertical="center"/>
    </xf>
    <xf numFmtId="0" fontId="16" fillId="5" borderId="5" xfId="5" applyFont="1" applyFill="1" applyBorder="1" applyAlignment="1">
      <alignment horizontal="center" vertical="center"/>
    </xf>
    <xf numFmtId="0" fontId="16" fillId="0" borderId="0" xfId="5" applyFont="1">
      <alignment vertical="center"/>
    </xf>
    <xf numFmtId="0" fontId="16" fillId="5" borderId="11" xfId="5" applyFont="1" applyFill="1" applyBorder="1" applyAlignment="1">
      <alignment horizontal="center" vertical="center"/>
    </xf>
    <xf numFmtId="0" fontId="16" fillId="5" borderId="24" xfId="5" applyFont="1" applyFill="1" applyBorder="1" applyAlignment="1">
      <alignment horizontal="center" vertical="center"/>
    </xf>
    <xf numFmtId="0" fontId="16" fillId="5" borderId="25" xfId="5" applyFont="1" applyFill="1" applyBorder="1" applyAlignment="1">
      <alignment horizontal="center" vertical="center"/>
    </xf>
    <xf numFmtId="0" fontId="16" fillId="5" borderId="26" xfId="5" applyFont="1" applyFill="1" applyBorder="1" applyAlignment="1">
      <alignment horizontal="center" vertical="center"/>
    </xf>
    <xf numFmtId="0" fontId="16" fillId="5" borderId="27" xfId="5" applyFont="1" applyFill="1" applyBorder="1" applyAlignment="1">
      <alignment horizontal="center" vertical="center"/>
    </xf>
    <xf numFmtId="0" fontId="16" fillId="0" borderId="0" xfId="9" applyFont="1">
      <alignment vertical="center"/>
    </xf>
    <xf numFmtId="0" fontId="16" fillId="5" borderId="28" xfId="5" applyFont="1" applyFill="1" applyBorder="1" applyAlignment="1">
      <alignment horizontal="center" vertical="center"/>
    </xf>
    <xf numFmtId="0" fontId="16" fillId="5" borderId="26" xfId="7" applyFont="1" applyFill="1" applyBorder="1" applyAlignment="1">
      <alignment horizontal="center" vertical="center"/>
    </xf>
    <xf numFmtId="0" fontId="16" fillId="5" borderId="25" xfId="7" applyFont="1" applyFill="1" applyBorder="1" applyAlignment="1">
      <alignment horizontal="center" vertical="center"/>
    </xf>
    <xf numFmtId="0" fontId="16" fillId="5" borderId="24" xfId="7" applyFont="1" applyFill="1" applyBorder="1" applyAlignment="1">
      <alignment horizontal="center" vertical="center"/>
    </xf>
    <xf numFmtId="0" fontId="16" fillId="0" borderId="0" xfId="0" applyFont="1"/>
    <xf numFmtId="0" fontId="16" fillId="5" borderId="27" xfId="7" applyFont="1" applyFill="1" applyBorder="1" applyAlignment="1">
      <alignment horizontal="center" vertical="center"/>
    </xf>
    <xf numFmtId="0" fontId="16" fillId="5" borderId="28" xfId="7" applyFont="1" applyFill="1" applyBorder="1" applyAlignment="1">
      <alignment horizontal="center" vertical="center"/>
    </xf>
    <xf numFmtId="0" fontId="16" fillId="5" borderId="5" xfId="7" applyFont="1" applyFill="1" applyBorder="1" applyAlignment="1">
      <alignment horizontal="center" vertical="center"/>
    </xf>
    <xf numFmtId="0" fontId="16" fillId="5" borderId="29" xfId="5" applyFont="1" applyFill="1" applyBorder="1" applyAlignment="1">
      <alignment horizontal="center" vertical="center"/>
    </xf>
    <xf numFmtId="0" fontId="4" fillId="0" borderId="0" xfId="5" applyFont="1" applyAlignment="1">
      <alignment horizontal="center" vertical="center"/>
    </xf>
    <xf numFmtId="0" fontId="4" fillId="0" borderId="0" xfId="5" applyFont="1">
      <alignment vertical="center"/>
    </xf>
    <xf numFmtId="0" fontId="4" fillId="0" borderId="0" xfId="5" applyFont="1" applyAlignment="1">
      <alignment vertical="center" wrapText="1"/>
    </xf>
    <xf numFmtId="0" fontId="4" fillId="0" borderId="0" xfId="5" applyFont="1" applyAlignment="1">
      <alignment horizontal="center" vertical="center" wrapText="1"/>
    </xf>
    <xf numFmtId="0" fontId="4" fillId="0" borderId="0" xfId="5" applyFont="1" applyAlignment="1">
      <alignment horizontal="left" vertical="center" shrinkToFit="1"/>
    </xf>
    <xf numFmtId="0" fontId="16" fillId="0" borderId="0" xfId="7" applyFont="1">
      <alignment vertical="center"/>
    </xf>
    <xf numFmtId="0" fontId="16" fillId="0" borderId="5" xfId="9" applyFont="1" applyBorder="1" applyAlignment="1">
      <alignment horizontal="center" vertical="center"/>
    </xf>
    <xf numFmtId="0" fontId="16" fillId="0" borderId="0" xfId="10" applyFont="1">
      <alignment vertical="center"/>
    </xf>
    <xf numFmtId="0" fontId="4" fillId="0" borderId="0" xfId="6" applyFont="1" applyAlignment="1">
      <alignment vertical="center" wrapText="1"/>
    </xf>
    <xf numFmtId="0" fontId="4" fillId="0" borderId="0" xfId="6" applyFont="1" applyAlignment="1">
      <alignment vertical="center" wrapText="1" shrinkToFit="1"/>
    </xf>
    <xf numFmtId="0" fontId="4" fillId="0" borderId="0" xfId="6" applyFont="1" applyAlignment="1">
      <alignment horizontal="center" vertical="center" wrapText="1"/>
    </xf>
    <xf numFmtId="0" fontId="4" fillId="0" borderId="0" xfId="6" applyFont="1" applyAlignment="1">
      <alignment horizontal="center" vertical="center" shrinkToFit="1"/>
    </xf>
    <xf numFmtId="0" fontId="4" fillId="0" borderId="0" xfId="6" applyFont="1">
      <alignment vertical="center"/>
    </xf>
    <xf numFmtId="0" fontId="16" fillId="5" borderId="5" xfId="8" applyFont="1" applyFill="1" applyBorder="1" applyAlignment="1">
      <alignment horizontal="center" vertical="center" shrinkToFit="1"/>
    </xf>
    <xf numFmtId="0" fontId="16" fillId="5" borderId="5" xfId="11" applyFont="1" applyFill="1" applyBorder="1" applyAlignment="1">
      <alignment horizontal="center" vertical="center" wrapText="1"/>
    </xf>
    <xf numFmtId="0" fontId="16" fillId="5" borderId="5" xfId="11" applyFont="1" applyFill="1" applyBorder="1" applyAlignment="1">
      <alignment horizontal="center" vertical="center" wrapText="1" shrinkToFit="1"/>
    </xf>
    <xf numFmtId="0" fontId="16" fillId="5" borderId="5" xfId="1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6" fillId="0" borderId="0" xfId="11" applyFont="1">
      <alignment vertical="center"/>
    </xf>
    <xf numFmtId="0" fontId="4" fillId="0" borderId="29" xfId="9" applyFont="1" applyBorder="1" applyAlignment="1">
      <alignment vertical="center" wrapText="1"/>
    </xf>
    <xf numFmtId="0" fontId="4" fillId="0" borderId="24" xfId="9" applyFont="1" applyBorder="1" applyAlignment="1">
      <alignment vertical="center" wrapText="1"/>
    </xf>
    <xf numFmtId="0" fontId="4" fillId="0" borderId="32" xfId="9" applyFont="1" applyBorder="1" applyAlignment="1">
      <alignment horizontal="left" vertical="center" shrinkToFit="1"/>
    </xf>
    <xf numFmtId="0" fontId="4" fillId="5" borderId="29" xfId="5" applyFont="1" applyFill="1" applyBorder="1" applyAlignment="1">
      <alignment horizontal="center" vertical="center"/>
    </xf>
    <xf numFmtId="0" fontId="4" fillId="0" borderId="0" xfId="9" applyFont="1">
      <alignment vertical="center"/>
    </xf>
    <xf numFmtId="0" fontId="4" fillId="0" borderId="33" xfId="9" applyFont="1" applyBorder="1" applyAlignment="1">
      <alignment vertical="center" wrapText="1"/>
    </xf>
    <xf numFmtId="0" fontId="4" fillId="0" borderId="26" xfId="9" applyFont="1" applyBorder="1" applyAlignment="1">
      <alignment vertical="center" wrapText="1"/>
    </xf>
    <xf numFmtId="0" fontId="4" fillId="0" borderId="34" xfId="9" applyFont="1" applyBorder="1" applyAlignment="1">
      <alignment horizontal="center" vertical="center"/>
    </xf>
    <xf numFmtId="0" fontId="4" fillId="0" borderId="35" xfId="9" applyFont="1" applyBorder="1" applyAlignment="1">
      <alignment horizontal="left" vertical="center" shrinkToFit="1"/>
    </xf>
    <xf numFmtId="0" fontId="4" fillId="5" borderId="28" xfId="7" applyFont="1" applyFill="1" applyBorder="1" applyAlignment="1">
      <alignment horizontal="center" vertical="center"/>
    </xf>
    <xf numFmtId="0" fontId="4" fillId="0" borderId="31" xfId="9" applyFont="1" applyBorder="1" applyAlignment="1">
      <alignment horizontal="left" vertical="center" shrinkToFit="1"/>
    </xf>
    <xf numFmtId="0" fontId="4" fillId="5" borderId="27" xfId="7" applyFont="1" applyFill="1" applyBorder="1" applyAlignment="1">
      <alignment horizontal="center" vertical="center"/>
    </xf>
    <xf numFmtId="0" fontId="16" fillId="0" borderId="29" xfId="9" applyFont="1" applyBorder="1" applyAlignment="1">
      <alignment horizontal="center" vertical="center"/>
    </xf>
    <xf numFmtId="0" fontId="0" fillId="0" borderId="0" xfId="0" applyAlignment="1">
      <alignment horizontal="left"/>
    </xf>
    <xf numFmtId="0" fontId="6" fillId="0" borderId="0" xfId="0" applyFont="1" applyAlignment="1">
      <alignment horizontal="center"/>
    </xf>
    <xf numFmtId="0" fontId="20" fillId="5" borderId="5" xfId="0" applyFont="1" applyFill="1" applyBorder="1" applyAlignment="1">
      <alignment horizontal="center" vertical="center" wrapText="1"/>
    </xf>
    <xf numFmtId="0" fontId="21" fillId="0" borderId="0" xfId="9" applyFont="1">
      <alignment vertical="center"/>
    </xf>
    <xf numFmtId="0" fontId="21" fillId="0" borderId="5" xfId="9" applyFont="1" applyBorder="1" applyAlignment="1">
      <alignment horizontal="center" vertical="center"/>
    </xf>
    <xf numFmtId="0" fontId="22" fillId="0" borderId="0" xfId="9" applyFont="1" applyAlignment="1">
      <alignment horizontal="center" vertical="center"/>
    </xf>
    <xf numFmtId="0" fontId="22" fillId="0" borderId="0" xfId="9" applyFont="1" applyAlignment="1">
      <alignment vertical="center" wrapText="1"/>
    </xf>
    <xf numFmtId="0" fontId="22" fillId="0" borderId="0" xfId="9" applyFont="1" applyAlignment="1">
      <alignment horizontal="left" vertical="center" shrinkToFit="1"/>
    </xf>
    <xf numFmtId="0" fontId="22" fillId="0" borderId="0" xfId="9" applyFont="1">
      <alignment vertical="center"/>
    </xf>
    <xf numFmtId="0" fontId="22" fillId="0" borderId="0" xfId="5" applyFont="1" applyAlignment="1">
      <alignment horizontal="center" vertical="center"/>
    </xf>
    <xf numFmtId="49" fontId="0" fillId="0" borderId="0" xfId="0" applyNumberFormat="1"/>
    <xf numFmtId="0" fontId="4" fillId="2" borderId="36" xfId="5" applyFont="1" applyFill="1" applyBorder="1" applyAlignment="1">
      <alignment horizontal="center" vertical="center" wrapText="1"/>
    </xf>
    <xf numFmtId="0" fontId="4" fillId="2" borderId="37" xfId="5" applyFont="1" applyFill="1" applyBorder="1" applyAlignment="1">
      <alignment horizontal="left" vertical="center" shrinkToFit="1"/>
    </xf>
    <xf numFmtId="0" fontId="4" fillId="2" borderId="27" xfId="5" applyFont="1" applyFill="1" applyBorder="1" applyAlignment="1">
      <alignment vertical="center" wrapText="1"/>
    </xf>
    <xf numFmtId="0" fontId="16" fillId="5" borderId="29"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4" fillId="0" borderId="38" xfId="9" applyFont="1" applyBorder="1" applyAlignment="1">
      <alignment horizontal="center" vertical="center"/>
    </xf>
    <xf numFmtId="0" fontId="4" fillId="0" borderId="39" xfId="9" applyFont="1" applyBorder="1" applyAlignment="1">
      <alignment horizontal="center" vertical="center"/>
    </xf>
    <xf numFmtId="0" fontId="26" fillId="2" borderId="5" xfId="5" applyFont="1" applyFill="1" applyBorder="1" applyAlignment="1">
      <alignment vertical="center" wrapText="1"/>
    </xf>
    <xf numFmtId="0" fontId="27" fillId="0" borderId="29" xfId="9" applyFont="1" applyBorder="1">
      <alignment vertical="center"/>
    </xf>
    <xf numFmtId="0" fontId="27" fillId="0" borderId="26" xfId="9" applyFont="1" applyBorder="1">
      <alignment vertical="center"/>
    </xf>
    <xf numFmtId="0" fontId="27" fillId="0" borderId="27" xfId="9" applyFont="1" applyBorder="1">
      <alignment vertical="center"/>
    </xf>
    <xf numFmtId="0" fontId="27" fillId="0" borderId="24" xfId="9" applyFont="1" applyBorder="1">
      <alignment vertical="center"/>
    </xf>
    <xf numFmtId="0" fontId="4" fillId="2" borderId="24" xfId="5" applyFont="1" applyFill="1" applyBorder="1" applyAlignment="1">
      <alignment vertical="center" wrapText="1"/>
    </xf>
    <xf numFmtId="0" fontId="4" fillId="0" borderId="28" xfId="9" applyFont="1" applyBorder="1" applyAlignment="1">
      <alignment vertical="center" wrapText="1"/>
    </xf>
    <xf numFmtId="0" fontId="27" fillId="0" borderId="28" xfId="9" applyFont="1" applyBorder="1">
      <alignment vertical="center"/>
    </xf>
    <xf numFmtId="0" fontId="4" fillId="0" borderId="40" xfId="9" applyFont="1" applyBorder="1" applyAlignment="1">
      <alignment horizontal="center" vertical="center"/>
    </xf>
    <xf numFmtId="0" fontId="4" fillId="0" borderId="41" xfId="9" applyFont="1" applyBorder="1" applyAlignment="1">
      <alignment horizontal="left" vertical="center" shrinkToFit="1"/>
    </xf>
    <xf numFmtId="0" fontId="4" fillId="5" borderId="26" xfId="7" applyFont="1" applyFill="1" applyBorder="1" applyAlignment="1">
      <alignment horizontal="center" vertical="center"/>
    </xf>
    <xf numFmtId="0" fontId="4" fillId="0" borderId="29" xfId="10" applyFont="1" applyBorder="1" applyAlignment="1">
      <alignment vertical="center" wrapText="1" shrinkToFit="1"/>
    </xf>
    <xf numFmtId="0" fontId="4" fillId="2" borderId="42" xfId="5" applyFont="1" applyFill="1" applyBorder="1" applyAlignment="1">
      <alignment horizontal="center" vertical="center" wrapText="1"/>
    </xf>
    <xf numFmtId="0" fontId="4" fillId="2" borderId="43" xfId="5" applyFont="1" applyFill="1" applyBorder="1" applyAlignment="1">
      <alignment horizontal="left" vertical="center" shrinkToFit="1"/>
    </xf>
    <xf numFmtId="0" fontId="4" fillId="2" borderId="40" xfId="5" applyFont="1" applyFill="1" applyBorder="1" applyAlignment="1">
      <alignment horizontal="center" vertical="center" wrapText="1"/>
    </xf>
    <xf numFmtId="0" fontId="4" fillId="2" borderId="44" xfId="5" applyFont="1" applyFill="1" applyBorder="1" applyAlignment="1">
      <alignment horizontal="left" vertical="center" shrinkToFit="1"/>
    </xf>
    <xf numFmtId="0" fontId="4" fillId="5" borderId="26" xfId="5" applyFont="1" applyFill="1" applyBorder="1" applyAlignment="1">
      <alignment horizontal="center" vertical="center"/>
    </xf>
    <xf numFmtId="0" fontId="16" fillId="5" borderId="26" xfId="0" applyFont="1" applyFill="1" applyBorder="1" applyAlignment="1">
      <alignment horizontal="center" vertical="center" wrapText="1"/>
    </xf>
    <xf numFmtId="0" fontId="4" fillId="0" borderId="33" xfId="10" applyFont="1" applyBorder="1" applyAlignment="1">
      <alignment vertical="center" wrapText="1" shrinkToFit="1"/>
    </xf>
    <xf numFmtId="0" fontId="4" fillId="2" borderId="45" xfId="5" applyFont="1" applyFill="1" applyBorder="1" applyAlignment="1">
      <alignment horizontal="center" vertical="center" wrapText="1"/>
    </xf>
    <xf numFmtId="0" fontId="4" fillId="2" borderId="46" xfId="5" applyFont="1" applyFill="1" applyBorder="1" applyAlignment="1">
      <alignment horizontal="left" vertical="center" shrinkToFit="1"/>
    </xf>
    <xf numFmtId="0" fontId="4" fillId="5" borderId="33" xfId="5" applyFont="1" applyFill="1" applyBorder="1" applyAlignment="1">
      <alignment horizontal="center" vertical="center"/>
    </xf>
    <xf numFmtId="0" fontId="4" fillId="0" borderId="47" xfId="9" applyFont="1" applyBorder="1" applyAlignment="1">
      <alignment horizontal="center" vertical="center"/>
    </xf>
    <xf numFmtId="0" fontId="4" fillId="0" borderId="48" xfId="9" applyFont="1" applyBorder="1" applyAlignment="1">
      <alignment horizontal="center" vertical="center"/>
    </xf>
    <xf numFmtId="0" fontId="4" fillId="0" borderId="49" xfId="9" applyFont="1" applyBorder="1" applyAlignment="1">
      <alignment horizontal="left" vertical="center" shrinkToFit="1"/>
    </xf>
    <xf numFmtId="0" fontId="4" fillId="0" borderId="50" xfId="9" applyFont="1" applyBorder="1" applyAlignment="1">
      <alignment horizontal="center" vertical="center"/>
    </xf>
    <xf numFmtId="0" fontId="4" fillId="6" borderId="26" xfId="9" applyFont="1" applyFill="1" applyBorder="1" applyAlignment="1">
      <alignment vertical="center" wrapText="1"/>
    </xf>
    <xf numFmtId="0" fontId="4" fillId="6" borderId="27" xfId="9" applyFont="1" applyFill="1" applyBorder="1" applyAlignment="1">
      <alignment vertical="center" wrapText="1"/>
    </xf>
    <xf numFmtId="0" fontId="4" fillId="6" borderId="28" xfId="9" applyFont="1" applyFill="1" applyBorder="1" applyAlignment="1">
      <alignment vertical="center" wrapText="1"/>
    </xf>
    <xf numFmtId="0" fontId="16" fillId="0" borderId="11" xfId="5" applyFont="1" applyBorder="1">
      <alignment vertical="center"/>
    </xf>
    <xf numFmtId="0" fontId="4" fillId="2" borderId="50" xfId="5" applyFont="1" applyFill="1" applyBorder="1" applyAlignment="1">
      <alignment horizontal="center" vertical="center" wrapText="1"/>
    </xf>
    <xf numFmtId="0" fontId="4" fillId="2" borderId="49" xfId="5" applyFont="1" applyFill="1" applyBorder="1" applyAlignment="1">
      <alignment horizontal="left" vertical="center" shrinkToFit="1"/>
    </xf>
    <xf numFmtId="0" fontId="27" fillId="2" borderId="24" xfId="5" applyFont="1" applyFill="1" applyBorder="1" applyAlignment="1">
      <alignment vertical="center" wrapText="1"/>
    </xf>
    <xf numFmtId="0" fontId="27" fillId="2" borderId="26" xfId="5" applyFont="1" applyFill="1" applyBorder="1" applyAlignment="1">
      <alignment vertical="center" wrapText="1"/>
    </xf>
    <xf numFmtId="0" fontId="4" fillId="2" borderId="39" xfId="5" applyFont="1" applyFill="1" applyBorder="1" applyAlignment="1">
      <alignment horizontal="center" vertical="center" wrapText="1"/>
    </xf>
    <xf numFmtId="0" fontId="4" fillId="2" borderId="51" xfId="5" applyFont="1" applyFill="1" applyBorder="1" applyAlignment="1">
      <alignment horizontal="left" vertical="center" shrinkToFit="1"/>
    </xf>
    <xf numFmtId="0" fontId="27" fillId="2" borderId="27" xfId="5" applyFont="1" applyFill="1" applyBorder="1" applyAlignment="1">
      <alignment vertical="center" wrapText="1"/>
    </xf>
    <xf numFmtId="0" fontId="4" fillId="0" borderId="29" xfId="10" applyFont="1" applyBorder="1" applyAlignment="1">
      <alignment vertical="center" wrapText="1"/>
    </xf>
    <xf numFmtId="0" fontId="27" fillId="2" borderId="33" xfId="10" applyFont="1" applyFill="1" applyBorder="1" applyAlignment="1">
      <alignment vertical="center" wrapText="1"/>
    </xf>
    <xf numFmtId="0" fontId="27" fillId="2" borderId="26" xfId="10" applyFont="1" applyFill="1" applyBorder="1" applyAlignment="1">
      <alignment vertical="center" wrapText="1"/>
    </xf>
    <xf numFmtId="0" fontId="4" fillId="0" borderId="11" xfId="10" applyFont="1" applyBorder="1" applyAlignment="1">
      <alignment vertical="center" wrapText="1"/>
    </xf>
    <xf numFmtId="0" fontId="27" fillId="2" borderId="27" xfId="10" applyFont="1" applyFill="1" applyBorder="1" applyAlignment="1">
      <alignment vertical="center" wrapText="1"/>
    </xf>
    <xf numFmtId="0" fontId="4" fillId="0" borderId="24" xfId="0" applyFont="1" applyBorder="1" applyAlignment="1">
      <alignment vertical="center" wrapText="1" shrinkToFit="1"/>
    </xf>
    <xf numFmtId="0" fontId="4" fillId="0" borderId="50" xfId="0" applyFont="1" applyBorder="1" applyAlignment="1">
      <alignment horizontal="center" vertical="center" wrapText="1"/>
    </xf>
    <xf numFmtId="0" fontId="4" fillId="0" borderId="49" xfId="0" applyFont="1" applyBorder="1" applyAlignment="1">
      <alignment horizontal="left" vertical="center" shrinkToFit="1"/>
    </xf>
    <xf numFmtId="0" fontId="4" fillId="2" borderId="33" xfId="5" applyFont="1" applyFill="1" applyBorder="1" applyAlignment="1">
      <alignment vertical="center" wrapText="1"/>
    </xf>
    <xf numFmtId="0" fontId="4" fillId="2" borderId="26" xfId="5" applyFont="1" applyFill="1" applyBorder="1" applyAlignment="1">
      <alignment vertical="center" wrapText="1"/>
    </xf>
    <xf numFmtId="0" fontId="4" fillId="2" borderId="41" xfId="5" applyFont="1" applyFill="1" applyBorder="1" applyAlignment="1">
      <alignment horizontal="left" vertical="center" shrinkToFit="1"/>
    </xf>
    <xf numFmtId="0" fontId="4" fillId="2" borderId="25" xfId="5" applyFont="1" applyFill="1" applyBorder="1" applyAlignment="1">
      <alignment vertical="center" wrapText="1"/>
    </xf>
    <xf numFmtId="0" fontId="27" fillId="2" borderId="25" xfId="5" applyFont="1" applyFill="1" applyBorder="1" applyAlignment="1">
      <alignment vertical="center" wrapText="1"/>
    </xf>
    <xf numFmtId="0" fontId="4" fillId="2" borderId="11" xfId="5" applyFont="1" applyFill="1" applyBorder="1" applyAlignment="1">
      <alignment vertical="center" wrapText="1"/>
    </xf>
    <xf numFmtId="0" fontId="4" fillId="0" borderId="5" xfId="10" applyFont="1" applyBorder="1" applyAlignment="1">
      <alignment vertical="center" wrapText="1"/>
    </xf>
    <xf numFmtId="0" fontId="4" fillId="2" borderId="5" xfId="5" applyFont="1" applyFill="1" applyBorder="1" applyAlignment="1">
      <alignment vertical="center" wrapText="1"/>
    </xf>
    <xf numFmtId="0" fontId="4" fillId="2" borderId="22" xfId="5" applyFont="1" applyFill="1" applyBorder="1" applyAlignment="1">
      <alignment horizontal="left" vertical="center" shrinkToFit="1"/>
    </xf>
    <xf numFmtId="0" fontId="27" fillId="2" borderId="5" xfId="5" applyFont="1" applyFill="1" applyBorder="1" applyAlignment="1">
      <alignment vertical="center" wrapText="1"/>
    </xf>
    <xf numFmtId="0" fontId="4" fillId="2" borderId="21" xfId="5" applyFont="1" applyFill="1" applyBorder="1" applyAlignment="1">
      <alignment horizontal="center" vertical="center" wrapText="1"/>
    </xf>
    <xf numFmtId="0" fontId="4" fillId="2" borderId="38" xfId="5" applyFont="1" applyFill="1" applyBorder="1" applyAlignment="1">
      <alignment horizontal="center" vertical="center" wrapText="1"/>
    </xf>
    <xf numFmtId="0" fontId="4" fillId="2" borderId="31" xfId="5" applyFont="1" applyFill="1" applyBorder="1" applyAlignment="1">
      <alignment horizontal="left" vertical="center" shrinkToFit="1"/>
    </xf>
    <xf numFmtId="0" fontId="4" fillId="0" borderId="30" xfId="9" applyFont="1" applyBorder="1" applyAlignment="1">
      <alignment horizontal="center" vertical="center"/>
    </xf>
    <xf numFmtId="0" fontId="4" fillId="0" borderId="5" xfId="7" applyFont="1" applyBorder="1" applyAlignment="1">
      <alignment vertical="center" wrapText="1" shrinkToFit="1"/>
    </xf>
    <xf numFmtId="0" fontId="4" fillId="0" borderId="7" xfId="7" applyFont="1" applyBorder="1" applyAlignment="1">
      <alignment horizontal="center" vertical="center" wrapText="1"/>
    </xf>
    <xf numFmtId="0" fontId="4" fillId="0" borderId="52" xfId="7" applyFont="1" applyBorder="1" applyAlignment="1">
      <alignment horizontal="left" vertical="center" shrinkToFit="1"/>
    </xf>
    <xf numFmtId="0" fontId="27" fillId="0" borderId="5" xfId="7" applyFont="1" applyBorder="1" applyAlignment="1">
      <alignment vertical="center" wrapText="1"/>
    </xf>
    <xf numFmtId="0" fontId="4" fillId="0" borderId="5" xfId="9" applyFont="1" applyBorder="1" applyAlignment="1">
      <alignment vertical="center" wrapText="1"/>
    </xf>
    <xf numFmtId="0" fontId="4" fillId="0" borderId="7" xfId="9" applyFont="1" applyBorder="1" applyAlignment="1">
      <alignment horizontal="center" vertical="center"/>
    </xf>
    <xf numFmtId="0" fontId="4" fillId="0" borderId="52" xfId="9" applyFont="1" applyBorder="1" applyAlignment="1">
      <alignment horizontal="left" vertical="center" shrinkToFit="1"/>
    </xf>
    <xf numFmtId="0" fontId="27" fillId="0" borderId="5" xfId="9" applyFont="1" applyBorder="1">
      <alignment vertical="center"/>
    </xf>
    <xf numFmtId="0" fontId="4" fillId="2" borderId="33" xfId="5" applyFont="1" applyFill="1" applyBorder="1" applyAlignment="1">
      <alignment vertical="top" wrapText="1"/>
    </xf>
    <xf numFmtId="0" fontId="4" fillId="2" borderId="31" xfId="9" applyFont="1" applyFill="1" applyBorder="1" applyAlignment="1">
      <alignment horizontal="left" vertical="center" shrinkToFit="1"/>
    </xf>
    <xf numFmtId="0" fontId="4" fillId="2" borderId="47" xfId="5" applyFont="1" applyFill="1" applyBorder="1" applyAlignment="1">
      <alignment horizontal="center" vertical="center" wrapText="1"/>
    </xf>
    <xf numFmtId="0" fontId="4" fillId="2" borderId="32" xfId="5" applyFont="1" applyFill="1" applyBorder="1" applyAlignment="1">
      <alignment horizontal="left" vertical="center" shrinkToFit="1"/>
    </xf>
    <xf numFmtId="0" fontId="4" fillId="2" borderId="53" xfId="5" applyFont="1" applyFill="1" applyBorder="1" applyAlignment="1">
      <alignment horizontal="center" vertical="center" wrapText="1"/>
    </xf>
    <xf numFmtId="0" fontId="4" fillId="2" borderId="54" xfId="5" applyFont="1" applyFill="1" applyBorder="1" applyAlignment="1">
      <alignment horizontal="left" vertical="center" shrinkToFit="1"/>
    </xf>
    <xf numFmtId="0" fontId="4" fillId="2" borderId="30" xfId="5" applyFont="1" applyFill="1" applyBorder="1" applyAlignment="1">
      <alignment horizontal="center" vertical="center" wrapText="1"/>
    </xf>
    <xf numFmtId="0" fontId="4" fillId="2" borderId="28" xfId="5" applyFont="1" applyFill="1" applyBorder="1" applyAlignment="1">
      <alignment vertical="center" wrapText="1"/>
    </xf>
    <xf numFmtId="0" fontId="4" fillId="2" borderId="56" xfId="5" applyFont="1" applyFill="1" applyBorder="1" applyAlignment="1">
      <alignment horizontal="left" vertical="center" shrinkToFit="1"/>
    </xf>
    <xf numFmtId="0" fontId="27" fillId="2" borderId="28" xfId="5" applyFont="1" applyFill="1" applyBorder="1" applyAlignment="1">
      <alignment vertical="center" wrapText="1"/>
    </xf>
    <xf numFmtId="0" fontId="4" fillId="2" borderId="48" xfId="5" applyFont="1" applyFill="1" applyBorder="1" applyAlignment="1">
      <alignment horizontal="center" vertical="center" wrapText="1"/>
    </xf>
    <xf numFmtId="0" fontId="4" fillId="0" borderId="11" xfId="7" applyFont="1" applyBorder="1" applyAlignment="1">
      <alignment vertical="center" wrapText="1"/>
    </xf>
    <xf numFmtId="0" fontId="4" fillId="0" borderId="29" xfId="7" applyFont="1" applyBorder="1" applyAlignment="1">
      <alignment vertical="top" wrapText="1"/>
    </xf>
    <xf numFmtId="0" fontId="4" fillId="2" borderId="24" xfId="0" applyFont="1" applyFill="1" applyBorder="1" applyAlignment="1">
      <alignment vertical="center" wrapText="1"/>
    </xf>
    <xf numFmtId="0" fontId="4" fillId="2" borderId="50" xfId="0" applyFont="1" applyFill="1" applyBorder="1" applyAlignment="1">
      <alignment horizontal="center" vertical="center" wrapText="1"/>
    </xf>
    <xf numFmtId="0" fontId="4" fillId="2" borderId="49" xfId="0" applyFont="1" applyFill="1" applyBorder="1" applyAlignment="1">
      <alignment horizontal="left" vertical="center" shrinkToFit="1"/>
    </xf>
    <xf numFmtId="0" fontId="4" fillId="0" borderId="33" xfId="7" applyFont="1" applyBorder="1" applyAlignment="1">
      <alignment vertical="center" wrapText="1"/>
    </xf>
    <xf numFmtId="0" fontId="4" fillId="2" borderId="2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left" vertical="center" shrinkToFit="1"/>
    </xf>
    <xf numFmtId="0" fontId="4" fillId="0" borderId="53" xfId="7" applyFont="1" applyBorder="1" applyAlignment="1">
      <alignment horizontal="center" vertical="center" wrapText="1"/>
    </xf>
    <xf numFmtId="0" fontId="4" fillId="0" borderId="54" xfId="7" applyFont="1" applyBorder="1" applyAlignment="1">
      <alignment horizontal="left" vertical="center" shrinkToFit="1"/>
    </xf>
    <xf numFmtId="0" fontId="27" fillId="0" borderId="25" xfId="7" applyFont="1" applyBorder="1" applyAlignment="1">
      <alignment vertical="center" wrapText="1"/>
    </xf>
    <xf numFmtId="0" fontId="4" fillId="0" borderId="25" xfId="7" applyFont="1" applyBorder="1" applyAlignment="1">
      <alignment vertical="center" wrapText="1" shrinkToFit="1"/>
    </xf>
    <xf numFmtId="0" fontId="4" fillId="2" borderId="29" xfId="0" applyFont="1" applyFill="1" applyBorder="1" applyAlignment="1">
      <alignment vertical="center" shrinkToFit="1"/>
    </xf>
    <xf numFmtId="0" fontId="4" fillId="0" borderId="24" xfId="0" applyFont="1" applyBorder="1" applyAlignment="1">
      <alignment vertical="center" wrapText="1"/>
    </xf>
    <xf numFmtId="0" fontId="27" fillId="0" borderId="24" xfId="0" applyFont="1" applyBorder="1" applyAlignment="1">
      <alignment vertical="center" wrapText="1"/>
    </xf>
    <xf numFmtId="0" fontId="4" fillId="0" borderId="11"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left" vertical="center" shrinkToFit="1"/>
    </xf>
    <xf numFmtId="0" fontId="27" fillId="0" borderId="11" xfId="0" applyFont="1" applyBorder="1" applyAlignment="1">
      <alignment vertical="center" wrapText="1"/>
    </xf>
    <xf numFmtId="0" fontId="27" fillId="0" borderId="5" xfId="9" applyFont="1" applyBorder="1" applyAlignment="1">
      <alignment vertical="center" wrapText="1"/>
    </xf>
    <xf numFmtId="0" fontId="27" fillId="0" borderId="11" xfId="9" applyFont="1" applyBorder="1">
      <alignment vertical="center"/>
    </xf>
    <xf numFmtId="0" fontId="4" fillId="2" borderId="33" xfId="0" applyFont="1" applyFill="1" applyBorder="1" applyAlignment="1">
      <alignment vertical="center" shrinkToFit="1"/>
    </xf>
    <xf numFmtId="0" fontId="4" fillId="2" borderId="26" xfId="0" applyFont="1" applyFill="1" applyBorder="1" applyAlignment="1">
      <alignment vertical="center" wrapText="1"/>
    </xf>
    <xf numFmtId="0" fontId="27" fillId="2" borderId="25" xfId="0" applyFont="1" applyFill="1" applyBorder="1" applyAlignment="1">
      <alignment vertical="center" wrapText="1"/>
    </xf>
    <xf numFmtId="0" fontId="4" fillId="0" borderId="26" xfId="0" applyFont="1" applyBorder="1" applyAlignment="1">
      <alignment vertical="center" wrapText="1"/>
    </xf>
    <xf numFmtId="0" fontId="4" fillId="0" borderId="40" xfId="0" applyFont="1" applyBorder="1" applyAlignment="1">
      <alignment horizontal="center" vertical="center" wrapText="1"/>
    </xf>
    <xf numFmtId="0" fontId="4" fillId="0" borderId="44" xfId="0" applyFont="1" applyBorder="1" applyAlignment="1">
      <alignment horizontal="left" vertical="center" shrinkToFit="1"/>
    </xf>
    <xf numFmtId="0" fontId="27" fillId="0" borderId="26" xfId="0" applyFont="1" applyBorder="1" applyAlignment="1">
      <alignment vertical="center" wrapText="1"/>
    </xf>
    <xf numFmtId="0" fontId="4" fillId="2" borderId="11" xfId="0" applyFont="1" applyFill="1" applyBorder="1" applyAlignment="1">
      <alignment vertical="center" shrinkToFit="1"/>
    </xf>
    <xf numFmtId="0" fontId="4" fillId="0" borderId="27" xfId="0" applyFont="1" applyBorder="1" applyAlignment="1">
      <alignment vertical="center" wrapText="1"/>
    </xf>
    <xf numFmtId="0" fontId="4" fillId="0" borderId="39" xfId="0" applyFont="1" applyBorder="1" applyAlignment="1">
      <alignment horizontal="center" vertical="center" wrapText="1"/>
    </xf>
    <xf numFmtId="0" fontId="4" fillId="0" borderId="51" xfId="0" applyFont="1" applyBorder="1" applyAlignment="1">
      <alignment horizontal="left" vertical="center" shrinkToFit="1"/>
    </xf>
    <xf numFmtId="0" fontId="27" fillId="0" borderId="27" xfId="0" applyFont="1" applyBorder="1" applyAlignment="1">
      <alignment vertical="center" wrapText="1"/>
    </xf>
    <xf numFmtId="0" fontId="4" fillId="0" borderId="28" xfId="0" applyFont="1" applyBorder="1" applyAlignment="1">
      <alignment vertical="center" wrapText="1"/>
    </xf>
    <xf numFmtId="0" fontId="4" fillId="0" borderId="38" xfId="0" applyFont="1" applyBorder="1" applyAlignment="1">
      <alignment horizontal="center" vertical="center" wrapText="1"/>
    </xf>
    <xf numFmtId="0" fontId="4" fillId="0" borderId="56" xfId="0" applyFont="1" applyBorder="1" applyAlignment="1">
      <alignment horizontal="left" vertical="center" shrinkToFit="1"/>
    </xf>
    <xf numFmtId="0" fontId="4" fillId="0" borderId="26" xfId="10" applyFont="1" applyBorder="1" applyAlignment="1">
      <alignment vertical="center" wrapText="1" shrinkToFit="1"/>
    </xf>
    <xf numFmtId="0" fontId="4" fillId="0" borderId="27" xfId="9" applyFont="1" applyBorder="1" applyAlignment="1">
      <alignment vertical="center" wrapText="1"/>
    </xf>
    <xf numFmtId="0" fontId="4" fillId="2" borderId="5" xfId="9" applyFont="1" applyFill="1" applyBorder="1" applyAlignment="1">
      <alignment vertical="center" wrapText="1"/>
    </xf>
    <xf numFmtId="0" fontId="4" fillId="2" borderId="7" xfId="9" applyFont="1" applyFill="1" applyBorder="1" applyAlignment="1">
      <alignment horizontal="center" vertical="center"/>
    </xf>
    <xf numFmtId="0" fontId="4" fillId="2" borderId="52" xfId="9" applyFont="1" applyFill="1" applyBorder="1" applyAlignment="1">
      <alignment horizontal="left" vertical="center" shrinkToFit="1"/>
    </xf>
    <xf numFmtId="0" fontId="27" fillId="2" borderId="5" xfId="9" applyFont="1" applyFill="1" applyBorder="1" applyAlignment="1">
      <alignment vertical="center" wrapText="1"/>
    </xf>
    <xf numFmtId="0" fontId="4" fillId="0" borderId="11" xfId="9" applyFont="1" applyBorder="1" applyAlignment="1">
      <alignment vertical="center" wrapText="1"/>
    </xf>
    <xf numFmtId="0" fontId="4" fillId="0" borderId="12" xfId="9" applyFont="1" applyBorder="1" applyAlignment="1">
      <alignment horizontal="center" vertical="center"/>
    </xf>
    <xf numFmtId="0" fontId="4" fillId="0" borderId="55" xfId="9" applyFont="1" applyBorder="1" applyAlignment="1">
      <alignment horizontal="left" vertical="center" shrinkToFit="1"/>
    </xf>
    <xf numFmtId="0" fontId="4" fillId="2" borderId="29" xfId="9" applyFont="1" applyFill="1" applyBorder="1" applyAlignment="1">
      <alignment vertical="center" wrapText="1"/>
    </xf>
    <xf numFmtId="0" fontId="4" fillId="2" borderId="59" xfId="9" applyFont="1" applyFill="1" applyBorder="1" applyAlignment="1">
      <alignment horizontal="center" vertical="center"/>
    </xf>
    <xf numFmtId="0" fontId="4" fillId="2" borderId="61" xfId="9" applyFont="1" applyFill="1" applyBorder="1" applyAlignment="1">
      <alignment horizontal="left" vertical="center" shrinkToFit="1"/>
    </xf>
    <xf numFmtId="0" fontId="27" fillId="2" borderId="29" xfId="9" applyFont="1" applyFill="1" applyBorder="1" applyAlignment="1">
      <alignment vertical="center" wrapText="1"/>
    </xf>
    <xf numFmtId="0" fontId="4" fillId="2" borderId="24" xfId="9" applyFont="1" applyFill="1" applyBorder="1" applyAlignment="1">
      <alignment vertical="center" wrapText="1"/>
    </xf>
    <xf numFmtId="0" fontId="4" fillId="2" borderId="47" xfId="9" applyFont="1" applyFill="1" applyBorder="1" applyAlignment="1">
      <alignment horizontal="center" vertical="center"/>
    </xf>
    <xf numFmtId="0" fontId="4" fillId="0" borderId="33" xfId="9" applyFont="1" applyBorder="1" applyAlignment="1">
      <alignment vertical="top" wrapText="1"/>
    </xf>
    <xf numFmtId="0" fontId="16" fillId="0" borderId="63" xfId="5" applyFont="1" applyBorder="1">
      <alignment vertical="center"/>
    </xf>
    <xf numFmtId="0" fontId="21" fillId="0" borderId="64" xfId="9" applyFont="1" applyBorder="1">
      <alignment vertical="center"/>
    </xf>
    <xf numFmtId="0" fontId="16" fillId="0" borderId="64" xfId="5" applyFont="1" applyBorder="1">
      <alignment vertical="center"/>
    </xf>
    <xf numFmtId="0" fontId="32" fillId="0" borderId="0" xfId="4" applyFont="1" applyAlignment="1">
      <alignment vertical="center" shrinkToFit="1"/>
    </xf>
    <xf numFmtId="0" fontId="32" fillId="0" borderId="0" xfId="4" applyFont="1">
      <alignment vertical="center"/>
    </xf>
    <xf numFmtId="0" fontId="33" fillId="0" borderId="0" xfId="4" applyFont="1">
      <alignment vertical="center"/>
    </xf>
    <xf numFmtId="0" fontId="34" fillId="0" borderId="0" xfId="4" applyFont="1">
      <alignment vertical="center"/>
    </xf>
    <xf numFmtId="0" fontId="35" fillId="0" borderId="0" xfId="4" applyFont="1" applyAlignment="1">
      <alignment horizontal="center" vertical="center"/>
    </xf>
    <xf numFmtId="0" fontId="36" fillId="0" borderId="65" xfId="4" applyFont="1" applyBorder="1" applyAlignment="1">
      <alignment horizontal="center" vertical="center" shrinkToFit="1"/>
    </xf>
    <xf numFmtId="0" fontId="37" fillId="0" borderId="66" xfId="4" applyFont="1" applyBorder="1" applyAlignment="1">
      <alignment horizontal="center" vertical="center" shrinkToFit="1"/>
    </xf>
    <xf numFmtId="0" fontId="37" fillId="0" borderId="67" xfId="4" applyFont="1" applyBorder="1" applyAlignment="1">
      <alignment horizontal="center" vertical="center" wrapText="1" shrinkToFit="1"/>
    </xf>
    <xf numFmtId="0" fontId="35" fillId="0" borderId="7" xfId="4" applyFont="1" applyBorder="1">
      <alignment vertical="center"/>
    </xf>
    <xf numFmtId="0" fontId="32" fillId="0" borderId="23" xfId="4" applyFont="1" applyBorder="1">
      <alignment vertical="center"/>
    </xf>
    <xf numFmtId="0" fontId="38" fillId="0" borderId="23" xfId="4" applyFont="1" applyBorder="1" applyAlignment="1">
      <alignment vertical="center" shrinkToFit="1"/>
    </xf>
    <xf numFmtId="0" fontId="38" fillId="0" borderId="23" xfId="4" applyFont="1" applyBorder="1">
      <alignment vertical="center"/>
    </xf>
    <xf numFmtId="0" fontId="34" fillId="0" borderId="23" xfId="4" applyFont="1" applyBorder="1">
      <alignment vertical="center"/>
    </xf>
    <xf numFmtId="0" fontId="32" fillId="0" borderId="23" xfId="4" applyFont="1" applyBorder="1" applyAlignment="1">
      <alignment vertical="center" shrinkToFit="1"/>
    </xf>
    <xf numFmtId="0" fontId="34" fillId="0" borderId="22" xfId="4" applyFont="1" applyBorder="1">
      <alignment vertical="center"/>
    </xf>
    <xf numFmtId="0" fontId="23" fillId="0" borderId="68" xfId="4" applyFont="1" applyBorder="1" applyAlignment="1">
      <alignment vertical="top" wrapText="1"/>
    </xf>
    <xf numFmtId="0" fontId="25" fillId="0" borderId="69" xfId="4" applyFont="1" applyBorder="1" applyAlignment="1">
      <alignment horizontal="center" vertical="top" shrinkToFit="1"/>
    </xf>
    <xf numFmtId="0" fontId="25" fillId="0" borderId="64" xfId="4" applyFont="1" applyBorder="1" applyAlignment="1">
      <alignment horizontal="center" vertical="top" shrinkToFit="1"/>
    </xf>
    <xf numFmtId="0" fontId="25" fillId="0" borderId="70" xfId="4" applyFont="1" applyBorder="1" applyAlignment="1">
      <alignment horizontal="center" vertical="top" shrinkToFit="1"/>
    </xf>
    <xf numFmtId="0" fontId="25" fillId="0" borderId="62" xfId="4" applyFont="1" applyBorder="1" applyAlignment="1">
      <alignment vertical="top" wrapText="1"/>
    </xf>
    <xf numFmtId="0" fontId="25" fillId="0" borderId="0" xfId="4" applyFont="1" applyAlignment="1">
      <alignment vertical="top" wrapText="1"/>
    </xf>
    <xf numFmtId="0" fontId="25" fillId="0" borderId="46" xfId="4" applyFont="1" applyBorder="1" applyAlignment="1">
      <alignment vertical="top" wrapText="1"/>
    </xf>
    <xf numFmtId="0" fontId="24" fillId="0" borderId="62" xfId="4" applyFont="1" applyBorder="1" applyAlignment="1">
      <alignment vertical="top" wrapText="1"/>
    </xf>
    <xf numFmtId="0" fontId="24" fillId="0" borderId="0" xfId="4" applyFont="1" applyAlignment="1">
      <alignment vertical="top" wrapText="1"/>
    </xf>
    <xf numFmtId="0" fontId="24" fillId="0" borderId="46" xfId="4" applyFont="1" applyBorder="1" applyAlignment="1">
      <alignment vertical="top" wrapText="1"/>
    </xf>
    <xf numFmtId="0" fontId="23" fillId="0" borderId="33" xfId="4" applyFont="1" applyBorder="1" applyAlignment="1">
      <alignment vertical="top" wrapText="1"/>
    </xf>
    <xf numFmtId="0" fontId="25" fillId="0" borderId="71" xfId="4" applyFont="1" applyBorder="1" applyAlignment="1">
      <alignment horizontal="center" vertical="top" shrinkToFit="1"/>
    </xf>
    <xf numFmtId="0" fontId="25" fillId="0" borderId="0" xfId="4" applyFont="1" applyAlignment="1">
      <alignment horizontal="center" vertical="top" shrinkToFit="1"/>
    </xf>
    <xf numFmtId="0" fontId="25" fillId="0" borderId="72" xfId="4" applyFont="1" applyBorder="1" applyAlignment="1">
      <alignment horizontal="center" vertical="top" shrinkToFit="1"/>
    </xf>
    <xf numFmtId="0" fontId="24" fillId="0" borderId="46" xfId="4" applyFont="1" applyBorder="1" applyAlignment="1">
      <alignment horizontal="right" vertical="top" wrapText="1"/>
    </xf>
    <xf numFmtId="0" fontId="25" fillId="0" borderId="0" xfId="4" applyFont="1">
      <alignment vertical="center"/>
    </xf>
    <xf numFmtId="0" fontId="24" fillId="0" borderId="0" xfId="4" applyFont="1" applyAlignment="1">
      <alignment horizontal="right" vertical="top" wrapText="1"/>
    </xf>
    <xf numFmtId="0" fontId="24" fillId="0" borderId="73" xfId="4" applyFont="1" applyBorder="1" applyAlignment="1">
      <alignment vertical="top" wrapText="1"/>
    </xf>
    <xf numFmtId="0" fontId="24" fillId="0" borderId="63" xfId="4" applyFont="1" applyBorder="1" applyAlignment="1">
      <alignment vertical="top" wrapText="1"/>
    </xf>
    <xf numFmtId="0" fontId="25" fillId="0" borderId="63" xfId="4" applyFont="1" applyBorder="1">
      <alignment vertical="center"/>
    </xf>
    <xf numFmtId="0" fontId="24" fillId="0" borderId="63" xfId="4" applyFont="1" applyBorder="1" applyAlignment="1">
      <alignment horizontal="right" vertical="top" wrapText="1"/>
    </xf>
    <xf numFmtId="0" fontId="23" fillId="0" borderId="74" xfId="4" applyFont="1" applyBorder="1" applyAlignment="1">
      <alignment vertical="top" wrapText="1"/>
    </xf>
    <xf numFmtId="0" fontId="25" fillId="0" borderId="75" xfId="4" applyFont="1" applyBorder="1" applyAlignment="1">
      <alignment horizontal="center" vertical="top" shrinkToFit="1"/>
    </xf>
    <xf numFmtId="0" fontId="25" fillId="0" borderId="63" xfId="4" applyFont="1" applyBorder="1" applyAlignment="1">
      <alignment horizontal="center" vertical="top" shrinkToFit="1"/>
    </xf>
    <xf numFmtId="0" fontId="25" fillId="0" borderId="76" xfId="4" applyFont="1" applyBorder="1" applyAlignment="1">
      <alignment horizontal="center" vertical="top" shrinkToFit="1"/>
    </xf>
    <xf numFmtId="0" fontId="25" fillId="0" borderId="73" xfId="4" applyFont="1" applyBorder="1" applyAlignment="1">
      <alignment vertical="top" wrapText="1"/>
    </xf>
    <xf numFmtId="0" fontId="25" fillId="0" borderId="63" xfId="4" applyFont="1" applyBorder="1" applyAlignment="1">
      <alignment vertical="top" wrapText="1"/>
    </xf>
    <xf numFmtId="0" fontId="25" fillId="0" borderId="77" xfId="4" applyFont="1" applyBorder="1" applyAlignment="1">
      <alignment vertical="top" wrapText="1"/>
    </xf>
    <xf numFmtId="0" fontId="24" fillId="0" borderId="73" xfId="4" applyFont="1" applyBorder="1" applyAlignment="1">
      <alignment vertical="center" shrinkToFit="1"/>
    </xf>
    <xf numFmtId="0" fontId="24" fillId="0" borderId="63" xfId="4" applyFont="1" applyBorder="1">
      <alignment vertical="center"/>
    </xf>
    <xf numFmtId="0" fontId="24" fillId="0" borderId="77" xfId="4" applyFont="1" applyBorder="1">
      <alignment vertical="center"/>
    </xf>
    <xf numFmtId="0" fontId="23" fillId="0" borderId="74" xfId="4" applyFont="1" applyBorder="1">
      <alignment vertical="center"/>
    </xf>
    <xf numFmtId="0" fontId="25" fillId="0" borderId="75" xfId="4" applyFont="1" applyBorder="1" applyAlignment="1">
      <alignment vertical="center" shrinkToFit="1"/>
    </xf>
    <xf numFmtId="0" fontId="25" fillId="0" borderId="63" xfId="4" applyFont="1" applyBorder="1" applyAlignment="1">
      <alignment vertical="center" shrinkToFit="1"/>
    </xf>
    <xf numFmtId="0" fontId="25" fillId="0" borderId="76" xfId="4" applyFont="1" applyBorder="1" applyAlignment="1">
      <alignment vertical="center" shrinkToFit="1"/>
    </xf>
    <xf numFmtId="0" fontId="24" fillId="0" borderId="77" xfId="4" applyFont="1" applyBorder="1" applyAlignment="1">
      <alignment vertical="top" wrapText="1"/>
    </xf>
    <xf numFmtId="0" fontId="25" fillId="0" borderId="62" xfId="4" applyFont="1" applyBorder="1" applyAlignment="1">
      <alignment vertical="center" shrinkToFit="1"/>
    </xf>
    <xf numFmtId="0" fontId="25" fillId="0" borderId="46" xfId="4" applyFont="1" applyBorder="1">
      <alignment vertical="center"/>
    </xf>
    <xf numFmtId="0" fontId="23" fillId="0" borderId="33" xfId="4" applyFont="1" applyBorder="1">
      <alignment vertical="center"/>
    </xf>
    <xf numFmtId="0" fontId="24" fillId="0" borderId="62" xfId="4" quotePrefix="1" applyFont="1" applyBorder="1" applyAlignment="1">
      <alignment vertical="top" shrinkToFit="1"/>
    </xf>
    <xf numFmtId="0" fontId="25" fillId="0" borderId="12" xfId="4" applyFont="1" applyBorder="1" applyAlignment="1">
      <alignment vertical="center" shrinkToFit="1"/>
    </xf>
    <xf numFmtId="0" fontId="25" fillId="0" borderId="78" xfId="4" applyFont="1" applyBorder="1">
      <alignment vertical="center"/>
    </xf>
    <xf numFmtId="0" fontId="25" fillId="0" borderId="58" xfId="4" applyFont="1" applyBorder="1">
      <alignment vertical="center"/>
    </xf>
    <xf numFmtId="0" fontId="24" fillId="0" borderId="12" xfId="4" applyFont="1" applyBorder="1" applyAlignment="1">
      <alignment vertical="center" shrinkToFit="1"/>
    </xf>
    <xf numFmtId="0" fontId="24" fillId="0" borderId="78" xfId="4" applyFont="1" applyBorder="1">
      <alignment vertical="center"/>
    </xf>
    <xf numFmtId="0" fontId="24" fillId="0" borderId="58" xfId="4" applyFont="1" applyBorder="1">
      <alignment vertical="center"/>
    </xf>
    <xf numFmtId="0" fontId="23" fillId="0" borderId="11" xfId="4" applyFont="1" applyBorder="1">
      <alignment vertical="center"/>
    </xf>
    <xf numFmtId="0" fontId="25" fillId="0" borderId="79" xfId="4" applyFont="1" applyBorder="1" applyAlignment="1">
      <alignment vertical="center" shrinkToFit="1"/>
    </xf>
    <xf numFmtId="0" fontId="25" fillId="0" borderId="78" xfId="4" applyFont="1" applyBorder="1" applyAlignment="1">
      <alignment vertical="center" shrinkToFit="1"/>
    </xf>
    <xf numFmtId="0" fontId="25" fillId="0" borderId="80" xfId="4" applyFont="1" applyBorder="1" applyAlignment="1">
      <alignment vertical="center" shrinkToFit="1"/>
    </xf>
    <xf numFmtId="0" fontId="4" fillId="0" borderId="7" xfId="4" applyFont="1" applyBorder="1">
      <alignment vertical="center"/>
    </xf>
    <xf numFmtId="0" fontId="25" fillId="0" borderId="23" xfId="4" applyFont="1" applyBorder="1">
      <alignment vertical="center"/>
    </xf>
    <xf numFmtId="0" fontId="24" fillId="0" borderId="23" xfId="4" applyFont="1" applyBorder="1" applyAlignment="1">
      <alignment vertical="center" shrinkToFit="1"/>
    </xf>
    <xf numFmtId="0" fontId="24" fillId="0" borderId="23" xfId="4" applyFont="1" applyBorder="1">
      <alignment vertical="center"/>
    </xf>
    <xf numFmtId="0" fontId="23" fillId="0" borderId="23" xfId="4" applyFont="1" applyBorder="1">
      <alignment vertical="center"/>
    </xf>
    <xf numFmtId="0" fontId="25" fillId="0" borderId="23" xfId="4" applyFont="1" applyBorder="1" applyAlignment="1">
      <alignment vertical="center" shrinkToFit="1"/>
    </xf>
    <xf numFmtId="0" fontId="23" fillId="0" borderId="22" xfId="4" applyFont="1" applyBorder="1">
      <alignment vertical="center"/>
    </xf>
    <xf numFmtId="0" fontId="24" fillId="0" borderId="62" xfId="4" applyFont="1" applyBorder="1" applyAlignment="1">
      <alignment vertical="center" shrinkToFit="1"/>
    </xf>
    <xf numFmtId="0" fontId="24" fillId="0" borderId="0" xfId="4" applyFont="1">
      <alignment vertical="center"/>
    </xf>
    <xf numFmtId="0" fontId="24" fillId="0" borderId="46" xfId="4" applyFont="1" applyBorder="1">
      <alignment vertical="center"/>
    </xf>
    <xf numFmtId="0" fontId="25" fillId="0" borderId="71" xfId="4" applyFont="1" applyBorder="1" applyAlignment="1">
      <alignment vertical="center" shrinkToFit="1"/>
    </xf>
    <xf numFmtId="0" fontId="25" fillId="0" borderId="0" xfId="4" applyFont="1" applyAlignment="1">
      <alignment vertical="center" shrinkToFit="1"/>
    </xf>
    <xf numFmtId="0" fontId="25" fillId="0" borderId="72" xfId="4" applyFont="1" applyBorder="1" applyAlignment="1">
      <alignment vertical="center" shrinkToFit="1"/>
    </xf>
    <xf numFmtId="0" fontId="25" fillId="0" borderId="73" xfId="4" applyFont="1" applyBorder="1" applyAlignment="1">
      <alignment vertical="center" shrinkToFit="1"/>
    </xf>
    <xf numFmtId="0" fontId="25" fillId="0" borderId="77" xfId="4" applyFont="1" applyBorder="1">
      <alignment vertical="center"/>
    </xf>
    <xf numFmtId="0" fontId="29" fillId="0" borderId="33" xfId="4" applyFont="1" applyBorder="1" applyAlignment="1">
      <alignment vertical="top" wrapText="1"/>
    </xf>
    <xf numFmtId="0" fontId="25" fillId="0" borderId="81" xfId="4" applyFont="1" applyBorder="1" applyAlignment="1">
      <alignment horizontal="center" vertical="top" shrinkToFit="1"/>
    </xf>
    <xf numFmtId="0" fontId="23" fillId="0" borderId="33" xfId="4" applyFont="1" applyBorder="1" applyAlignment="1">
      <alignment vertical="top"/>
    </xf>
    <xf numFmtId="0" fontId="25" fillId="0" borderId="72" xfId="4" applyFont="1" applyBorder="1" applyAlignment="1">
      <alignment horizontal="center" vertical="center" shrinkToFit="1"/>
    </xf>
    <xf numFmtId="0" fontId="30" fillId="0" borderId="68" xfId="4" applyFont="1" applyBorder="1" applyAlignment="1">
      <alignment vertical="top" wrapText="1"/>
    </xf>
    <xf numFmtId="0" fontId="23" fillId="0" borderId="0" xfId="4" applyFont="1" applyAlignment="1">
      <alignment vertical="top" wrapText="1"/>
    </xf>
    <xf numFmtId="0" fontId="38" fillId="0" borderId="0" xfId="4" applyFont="1" applyAlignment="1">
      <alignment vertical="top" wrapText="1"/>
    </xf>
    <xf numFmtId="0" fontId="34" fillId="0" borderId="0" xfId="4" applyFont="1" applyAlignment="1">
      <alignment vertical="top" wrapText="1"/>
    </xf>
    <xf numFmtId="0" fontId="32" fillId="0" borderId="0" xfId="4" applyFont="1" applyAlignment="1">
      <alignment horizontal="center" vertical="top" shrinkToFit="1"/>
    </xf>
    <xf numFmtId="0" fontId="13" fillId="7" borderId="0" xfId="0" applyFont="1" applyFill="1"/>
    <xf numFmtId="0" fontId="0" fillId="7" borderId="0" xfId="0" applyFill="1"/>
    <xf numFmtId="0" fontId="27" fillId="0" borderId="28" xfId="0" applyFont="1" applyBorder="1" applyAlignment="1">
      <alignment vertical="center" wrapText="1"/>
    </xf>
    <xf numFmtId="0" fontId="41" fillId="0" borderId="0" xfId="12" applyFont="1">
      <alignment vertical="center"/>
    </xf>
    <xf numFmtId="0" fontId="41" fillId="0" borderId="0" xfId="12" applyFont="1" applyAlignment="1">
      <alignment horizontal="left" vertical="center"/>
    </xf>
    <xf numFmtId="0" fontId="42" fillId="0" borderId="0" xfId="12" applyFont="1" applyAlignment="1">
      <alignment horizontal="left" vertical="center"/>
    </xf>
    <xf numFmtId="0" fontId="42" fillId="0" borderId="0" xfId="12" applyFont="1" applyAlignment="1">
      <alignment horizontal="right" vertical="center"/>
    </xf>
    <xf numFmtId="0" fontId="44" fillId="0" borderId="0" xfId="12" applyFont="1" applyAlignment="1">
      <alignment horizontal="left" vertical="center"/>
    </xf>
    <xf numFmtId="0" fontId="41" fillId="0" borderId="0" xfId="12" applyFont="1" applyProtection="1">
      <alignment vertical="center"/>
      <protection locked="0"/>
    </xf>
    <xf numFmtId="0" fontId="42" fillId="0" borderId="0" xfId="12" applyFont="1">
      <alignment vertical="center"/>
    </xf>
    <xf numFmtId="0" fontId="42" fillId="0" borderId="0" xfId="12" applyFont="1" applyAlignment="1" applyProtection="1">
      <alignment horizontal="right" vertical="center"/>
      <protection locked="0"/>
    </xf>
    <xf numFmtId="0" fontId="42" fillId="0" borderId="0" xfId="12" applyFont="1" applyProtection="1">
      <alignment vertical="center"/>
      <protection locked="0"/>
    </xf>
    <xf numFmtId="0" fontId="44" fillId="0" borderId="0" xfId="12" applyFont="1" applyAlignment="1">
      <alignment horizontal="right" vertical="center"/>
    </xf>
    <xf numFmtId="0" fontId="44" fillId="6" borderId="0" xfId="12" applyFont="1" applyFill="1" applyAlignment="1">
      <alignment horizontal="center" vertical="center"/>
    </xf>
    <xf numFmtId="0" fontId="44" fillId="6" borderId="0" xfId="12" applyFont="1" applyFill="1" applyAlignment="1">
      <alignment horizontal="right" vertical="center"/>
    </xf>
    <xf numFmtId="0" fontId="44" fillId="6" borderId="0" xfId="12" applyFont="1" applyFill="1">
      <alignment vertical="center"/>
    </xf>
    <xf numFmtId="0" fontId="44" fillId="0" borderId="0" xfId="12" applyFont="1">
      <alignment vertical="center"/>
    </xf>
    <xf numFmtId="0" fontId="42" fillId="0" borderId="0" xfId="12" applyFont="1" applyAlignment="1">
      <alignment horizontal="center" vertical="center"/>
    </xf>
    <xf numFmtId="0" fontId="41" fillId="0" borderId="0" xfId="12" quotePrefix="1" applyFont="1" applyAlignment="1">
      <alignment horizontal="center" vertical="center"/>
    </xf>
    <xf numFmtId="0" fontId="41" fillId="6" borderId="0" xfId="12" applyFont="1" applyFill="1">
      <alignment vertical="center"/>
    </xf>
    <xf numFmtId="0" fontId="42" fillId="6" borderId="0" xfId="12" applyFont="1" applyFill="1" applyAlignment="1">
      <alignment horizontal="right" vertical="center"/>
    </xf>
    <xf numFmtId="0" fontId="42" fillId="6" borderId="0" xfId="12" applyFont="1" applyFill="1">
      <alignment vertical="center"/>
    </xf>
    <xf numFmtId="0" fontId="42" fillId="6" borderId="0" xfId="12" applyFont="1" applyFill="1" applyAlignment="1">
      <alignment horizontal="center" vertical="center"/>
    </xf>
    <xf numFmtId="0" fontId="41" fillId="6" borderId="0" xfId="12" applyFont="1" applyFill="1" applyAlignment="1">
      <alignment horizontal="center" vertical="center"/>
    </xf>
    <xf numFmtId="0" fontId="45" fillId="6" borderId="0" xfId="12" applyFont="1" applyFill="1" applyAlignment="1">
      <alignment horizontal="centerContinuous" vertical="center"/>
    </xf>
    <xf numFmtId="0" fontId="41" fillId="6" borderId="0" xfId="12" applyFont="1" applyFill="1" applyAlignment="1">
      <alignment horizontal="centerContinuous" vertical="center"/>
    </xf>
    <xf numFmtId="0" fontId="45" fillId="0" borderId="0" xfId="12" applyFont="1">
      <alignment vertical="center"/>
    </xf>
    <xf numFmtId="20" fontId="41" fillId="6" borderId="0" xfId="12" applyNumberFormat="1" applyFont="1" applyFill="1">
      <alignment vertical="center"/>
    </xf>
    <xf numFmtId="20" fontId="41" fillId="6" borderId="0" xfId="12" applyNumberFormat="1" applyFont="1" applyFill="1" applyAlignment="1">
      <alignment horizontal="center" vertical="center"/>
    </xf>
    <xf numFmtId="177" fontId="41" fillId="6" borderId="0" xfId="12" applyNumberFormat="1" applyFont="1" applyFill="1">
      <alignment vertical="center"/>
    </xf>
    <xf numFmtId="0" fontId="41" fillId="6" borderId="0" xfId="12" applyFont="1" applyFill="1" applyAlignment="1">
      <alignment horizontal="left" vertical="center"/>
    </xf>
    <xf numFmtId="0" fontId="41" fillId="0" borderId="0" xfId="12" applyFont="1" applyAlignment="1">
      <alignment horizontal="center" vertical="center"/>
    </xf>
    <xf numFmtId="0" fontId="45" fillId="0" borderId="0" xfId="12" applyFont="1" applyAlignment="1">
      <alignment horizontal="left" vertical="center"/>
    </xf>
    <xf numFmtId="0" fontId="41" fillId="0" borderId="0" xfId="12" applyFont="1" applyAlignment="1">
      <alignment horizontal="right" vertical="center"/>
    </xf>
    <xf numFmtId="0" fontId="46" fillId="0" borderId="0" xfId="12" applyFont="1">
      <alignment vertical="center"/>
    </xf>
    <xf numFmtId="0" fontId="46" fillId="0" borderId="0" xfId="12" applyFont="1" applyAlignment="1">
      <alignment horizontal="left" vertical="center"/>
    </xf>
    <xf numFmtId="0" fontId="46" fillId="0" borderId="0" xfId="12" applyFont="1" applyAlignment="1">
      <alignment horizontal="right" vertical="center"/>
    </xf>
    <xf numFmtId="0" fontId="46" fillId="0" borderId="0" xfId="12" applyFont="1" applyAlignment="1" applyProtection="1">
      <alignment horizontal="right" vertical="center"/>
      <protection locked="0"/>
    </xf>
    <xf numFmtId="0" fontId="46" fillId="0" borderId="0" xfId="12" applyFont="1" applyProtection="1">
      <alignment vertical="center"/>
      <protection locked="0"/>
    </xf>
    <xf numFmtId="0" fontId="45" fillId="0" borderId="4" xfId="12" applyFont="1" applyBorder="1" applyAlignment="1">
      <alignment horizontal="center" vertical="center"/>
    </xf>
    <xf numFmtId="0" fontId="45" fillId="0" borderId="5" xfId="12" applyFont="1" applyBorder="1" applyAlignment="1">
      <alignment horizontal="center" vertical="center"/>
    </xf>
    <xf numFmtId="0" fontId="45" fillId="0" borderId="6" xfId="12" applyFont="1" applyBorder="1" applyAlignment="1">
      <alignment horizontal="center" vertical="center"/>
    </xf>
    <xf numFmtId="0" fontId="45" fillId="0" borderId="8" xfId="12" applyFont="1" applyBorder="1" applyAlignment="1">
      <alignment horizontal="center" vertical="center" wrapText="1"/>
    </xf>
    <xf numFmtId="0" fontId="45" fillId="0" borderId="9" xfId="12" applyFont="1" applyBorder="1" applyAlignment="1">
      <alignment horizontal="center" vertical="center" wrapText="1"/>
    </xf>
    <xf numFmtId="0" fontId="45" fillId="0" borderId="10" xfId="12" applyFont="1" applyBorder="1" applyAlignment="1">
      <alignment horizontal="center" vertical="center" wrapText="1"/>
    </xf>
    <xf numFmtId="0" fontId="41" fillId="0" borderId="13" xfId="12" applyFont="1" applyBorder="1">
      <alignment vertical="center"/>
    </xf>
    <xf numFmtId="178" fontId="41" fillId="9" borderId="112" xfId="12" applyNumberFormat="1" applyFont="1" applyFill="1" applyBorder="1" applyAlignment="1" applyProtection="1">
      <alignment horizontal="center" vertical="center" shrinkToFit="1"/>
      <protection locked="0"/>
    </xf>
    <xf numFmtId="178" fontId="41" fillId="9" borderId="113" xfId="12" applyNumberFormat="1" applyFont="1" applyFill="1" applyBorder="1" applyAlignment="1" applyProtection="1">
      <alignment horizontal="center" vertical="center" shrinkToFit="1"/>
      <protection locked="0"/>
    </xf>
    <xf numFmtId="178" fontId="41" fillId="9" borderId="114" xfId="12" applyNumberFormat="1" applyFont="1" applyFill="1" applyBorder="1" applyAlignment="1" applyProtection="1">
      <alignment horizontal="center" vertical="center" shrinkToFit="1"/>
      <protection locked="0"/>
    </xf>
    <xf numFmtId="0" fontId="41" fillId="0" borderId="14" xfId="12" applyFont="1" applyBorder="1">
      <alignment vertical="center"/>
    </xf>
    <xf numFmtId="178" fontId="41" fillId="9" borderId="115" xfId="12" applyNumberFormat="1" applyFont="1" applyFill="1" applyBorder="1" applyAlignment="1" applyProtection="1">
      <alignment horizontal="center" vertical="center" shrinkToFit="1"/>
      <protection locked="0"/>
    </xf>
    <xf numFmtId="178" fontId="41" fillId="9" borderId="116" xfId="12" applyNumberFormat="1" applyFont="1" applyFill="1" applyBorder="1" applyAlignment="1" applyProtection="1">
      <alignment horizontal="center" vertical="center" shrinkToFit="1"/>
      <protection locked="0"/>
    </xf>
    <xf numFmtId="178" fontId="41" fillId="9" borderId="117" xfId="12" applyNumberFormat="1" applyFont="1" applyFill="1" applyBorder="1" applyAlignment="1" applyProtection="1">
      <alignment horizontal="center" vertical="center" shrinkToFit="1"/>
      <protection locked="0"/>
    </xf>
    <xf numFmtId="0" fontId="41" fillId="0" borderId="16" xfId="12" applyFont="1" applyBorder="1">
      <alignment vertical="center"/>
    </xf>
    <xf numFmtId="178" fontId="41" fillId="9" borderId="8" xfId="12" applyNumberFormat="1" applyFont="1" applyFill="1" applyBorder="1" applyAlignment="1" applyProtection="1">
      <alignment horizontal="center" vertical="center" shrinkToFit="1"/>
      <protection locked="0"/>
    </xf>
    <xf numFmtId="178" fontId="41" fillId="9" borderId="9" xfId="12" applyNumberFormat="1" applyFont="1" applyFill="1" applyBorder="1" applyAlignment="1" applyProtection="1">
      <alignment horizontal="center" vertical="center" shrinkToFit="1"/>
      <protection locked="0"/>
    </xf>
    <xf numFmtId="178" fontId="41" fillId="9" borderId="10" xfId="12" applyNumberFormat="1" applyFont="1" applyFill="1" applyBorder="1" applyAlignment="1" applyProtection="1">
      <alignment horizontal="center" vertical="center" shrinkToFit="1"/>
      <protection locked="0"/>
    </xf>
    <xf numFmtId="0" fontId="48" fillId="0" borderId="0" xfId="12" applyFont="1">
      <alignment vertical="center"/>
    </xf>
    <xf numFmtId="0" fontId="46" fillId="0" borderId="0" xfId="12" applyFont="1" applyAlignment="1">
      <alignment vertical="center" shrinkToFit="1"/>
    </xf>
    <xf numFmtId="0" fontId="47" fillId="0" borderId="0" xfId="12" applyFont="1" applyAlignment="1">
      <alignment vertical="center" shrinkToFit="1"/>
    </xf>
    <xf numFmtId="0" fontId="46" fillId="0" borderId="82" xfId="12" applyFont="1" applyBorder="1">
      <alignment vertical="center"/>
    </xf>
    <xf numFmtId="0" fontId="45" fillId="6" borderId="0" xfId="12" applyFont="1" applyFill="1">
      <alignment vertical="center"/>
    </xf>
    <xf numFmtId="0" fontId="45" fillId="0" borderId="0" xfId="12" applyFont="1" applyAlignment="1">
      <alignment horizontal="centerContinuous" vertical="center"/>
    </xf>
    <xf numFmtId="179" fontId="45" fillId="6" borderId="0" xfId="12" applyNumberFormat="1" applyFont="1" applyFill="1" applyAlignment="1">
      <alignment horizontal="center" vertical="center"/>
    </xf>
    <xf numFmtId="180" fontId="45" fillId="0" borderId="0" xfId="12" applyNumberFormat="1" applyFont="1">
      <alignment vertical="center"/>
    </xf>
    <xf numFmtId="0" fontId="45" fillId="6" borderId="0" xfId="12" applyFont="1" applyFill="1" applyAlignment="1">
      <alignment horizontal="center" vertical="center"/>
    </xf>
    <xf numFmtId="181" fontId="45" fillId="6" borderId="0" xfId="13" applyNumberFormat="1" applyFont="1" applyFill="1" applyAlignment="1">
      <alignment horizontal="right" vertical="center"/>
    </xf>
    <xf numFmtId="181" fontId="45" fillId="6" borderId="0" xfId="13" applyNumberFormat="1" applyFont="1" applyFill="1">
      <alignment vertical="center"/>
    </xf>
    <xf numFmtId="177" fontId="45" fillId="6" borderId="0" xfId="12" applyNumberFormat="1" applyFont="1" applyFill="1">
      <alignment vertical="center"/>
    </xf>
    <xf numFmtId="0" fontId="45" fillId="0" borderId="0" xfId="12" applyFont="1" applyAlignment="1">
      <alignment horizontal="right" vertical="center"/>
    </xf>
    <xf numFmtId="0" fontId="49" fillId="0" borderId="0" xfId="12" applyFont="1">
      <alignment vertical="center"/>
    </xf>
    <xf numFmtId="0" fontId="45" fillId="6" borderId="0" xfId="12" applyFont="1" applyFill="1" applyAlignment="1">
      <alignment horizontal="left" vertical="center"/>
    </xf>
    <xf numFmtId="0" fontId="45" fillId="0" borderId="0" xfId="12" applyFont="1" applyAlignment="1">
      <alignment horizontal="center" vertical="center"/>
    </xf>
    <xf numFmtId="0" fontId="45" fillId="0" borderId="0" xfId="12" applyFont="1" applyAlignment="1">
      <alignment vertical="center" wrapText="1"/>
    </xf>
    <xf numFmtId="0" fontId="45" fillId="0" borderId="0" xfId="12" applyFont="1" applyAlignment="1">
      <alignment horizontal="justify" vertical="center" wrapText="1"/>
    </xf>
    <xf numFmtId="0" fontId="46" fillId="0" borderId="0" xfId="12" applyFont="1" applyAlignment="1" applyProtection="1">
      <alignment horizontal="left" vertical="center"/>
      <protection locked="0"/>
    </xf>
    <xf numFmtId="0" fontId="46" fillId="0" borderId="0" xfId="12" applyFont="1" applyAlignment="1" applyProtection="1">
      <alignment vertical="center" wrapText="1"/>
      <protection locked="0"/>
    </xf>
    <xf numFmtId="0" fontId="46" fillId="0" borderId="0" xfId="12" applyFont="1" applyAlignment="1" applyProtection="1">
      <alignment horizontal="justify" vertical="center" wrapText="1"/>
      <protection locked="0"/>
    </xf>
    <xf numFmtId="0" fontId="41" fillId="0" borderId="6" xfId="12" applyFont="1" applyBorder="1" applyAlignment="1">
      <alignment horizontal="center" vertical="center"/>
    </xf>
    <xf numFmtId="0" fontId="41" fillId="0" borderId="9" xfId="12" applyFont="1" applyBorder="1" applyAlignment="1">
      <alignment horizontal="center" vertical="center" wrapText="1"/>
    </xf>
    <xf numFmtId="0" fontId="46" fillId="0" borderId="0" xfId="12" applyFont="1" applyAlignment="1">
      <alignment vertical="center" wrapText="1"/>
    </xf>
    <xf numFmtId="0" fontId="46" fillId="0" borderId="0" xfId="12" applyFont="1" applyAlignment="1">
      <alignment horizontal="justify" vertical="center" wrapText="1"/>
    </xf>
    <xf numFmtId="0" fontId="1" fillId="6" borderId="0" xfId="12" applyFill="1">
      <alignment vertical="center"/>
    </xf>
    <xf numFmtId="0" fontId="44" fillId="6" borderId="0" xfId="12" applyFont="1" applyFill="1" applyAlignment="1">
      <alignment horizontal="left" vertical="center"/>
    </xf>
    <xf numFmtId="0" fontId="46" fillId="6" borderId="0" xfId="12" applyFont="1" applyFill="1" applyAlignment="1">
      <alignment horizontal="left" vertical="center"/>
    </xf>
    <xf numFmtId="0" fontId="46" fillId="6" borderId="0" xfId="12" applyFont="1" applyFill="1">
      <alignment vertical="center"/>
    </xf>
    <xf numFmtId="0" fontId="46" fillId="9" borderId="5" xfId="12" applyFont="1" applyFill="1" applyBorder="1" applyAlignment="1">
      <alignment horizontal="left" vertical="center"/>
    </xf>
    <xf numFmtId="0" fontId="46" fillId="10" borderId="5" xfId="12" applyFont="1" applyFill="1" applyBorder="1" applyAlignment="1">
      <alignment horizontal="left" vertical="center"/>
    </xf>
    <xf numFmtId="0" fontId="50" fillId="6" borderId="0" xfId="12" applyFont="1" applyFill="1" applyAlignment="1">
      <alignment horizontal="left" vertical="center"/>
    </xf>
    <xf numFmtId="0" fontId="46" fillId="6" borderId="5" xfId="12" applyFont="1" applyFill="1" applyBorder="1" applyAlignment="1">
      <alignment horizontal="center" vertical="center"/>
    </xf>
    <xf numFmtId="0" fontId="46" fillId="6" borderId="5" xfId="12" applyFont="1" applyFill="1" applyBorder="1" applyAlignment="1">
      <alignment horizontal="left" vertical="center"/>
    </xf>
    <xf numFmtId="0" fontId="51" fillId="6" borderId="0" xfId="12" applyFont="1" applyFill="1" applyAlignment="1">
      <alignment horizontal="left" vertical="center"/>
    </xf>
    <xf numFmtId="0" fontId="46" fillId="6" borderId="0" xfId="12" applyFont="1" applyFill="1" applyAlignment="1">
      <alignment horizontal="left" vertical="center" wrapText="1"/>
    </xf>
    <xf numFmtId="0" fontId="51" fillId="6" borderId="0" xfId="12" applyFont="1" applyFill="1">
      <alignment vertical="center"/>
    </xf>
    <xf numFmtId="0" fontId="48" fillId="6" borderId="0" xfId="12" applyFont="1" applyFill="1">
      <alignment vertical="center"/>
    </xf>
    <xf numFmtId="0" fontId="51" fillId="6" borderId="0" xfId="12" applyFont="1" applyFill="1" applyAlignment="1">
      <alignment vertical="center" shrinkToFit="1"/>
    </xf>
    <xf numFmtId="0" fontId="54" fillId="6" borderId="0" xfId="12" applyFont="1" applyFill="1" applyAlignment="1">
      <alignment vertical="center" shrinkToFit="1"/>
    </xf>
    <xf numFmtId="0" fontId="46" fillId="6" borderId="0" xfId="12" applyFont="1" applyFill="1" applyAlignment="1">
      <alignment vertical="center" wrapText="1"/>
    </xf>
    <xf numFmtId="0" fontId="46" fillId="6" borderId="0" xfId="12" applyFont="1" applyFill="1" applyAlignment="1">
      <alignment vertical="center" textRotation="90"/>
    </xf>
    <xf numFmtId="0" fontId="55" fillId="6" borderId="0" xfId="12" applyFont="1" applyFill="1" applyAlignment="1">
      <alignment horizontal="left" vertical="center"/>
    </xf>
    <xf numFmtId="0" fontId="55" fillId="0" borderId="0" xfId="12" applyFont="1" applyAlignment="1">
      <alignment horizontal="left" vertical="center"/>
    </xf>
    <xf numFmtId="0" fontId="57" fillId="6" borderId="0" xfId="12" applyFont="1" applyFill="1">
      <alignment vertical="center"/>
    </xf>
    <xf numFmtId="0" fontId="57" fillId="6" borderId="5" xfId="12" applyFont="1" applyFill="1" applyBorder="1" applyAlignment="1">
      <alignment horizontal="center" vertical="center"/>
    </xf>
    <xf numFmtId="0" fontId="57" fillId="6" borderId="5" xfId="12" applyFont="1" applyFill="1" applyBorder="1" applyAlignment="1">
      <alignment vertical="center" shrinkToFit="1"/>
    </xf>
    <xf numFmtId="0" fontId="57" fillId="6" borderId="104" xfId="12" applyFont="1" applyFill="1" applyBorder="1" applyAlignment="1">
      <alignment horizontal="center" vertical="center" shrinkToFit="1"/>
    </xf>
    <xf numFmtId="0" fontId="41" fillId="6" borderId="118" xfId="12" applyFont="1" applyFill="1" applyBorder="1" applyAlignment="1">
      <alignment horizontal="center" vertical="center"/>
    </xf>
    <xf numFmtId="0" fontId="41" fillId="6" borderId="119" xfId="12" applyFont="1" applyFill="1" applyBorder="1" applyAlignment="1">
      <alignment horizontal="center" vertical="center"/>
    </xf>
    <xf numFmtId="0" fontId="41" fillId="6" borderId="120" xfId="12" applyFont="1" applyFill="1" applyBorder="1" applyAlignment="1">
      <alignment horizontal="center" vertical="center"/>
    </xf>
    <xf numFmtId="0" fontId="57" fillId="6" borderId="120" xfId="12" applyFont="1" applyFill="1" applyBorder="1" applyAlignment="1">
      <alignment horizontal="center" vertical="center"/>
    </xf>
    <xf numFmtId="0" fontId="57" fillId="6" borderId="121" xfId="12" applyFont="1" applyFill="1" applyBorder="1" applyAlignment="1">
      <alignment horizontal="center" vertical="center"/>
    </xf>
    <xf numFmtId="0" fontId="41" fillId="6" borderId="89" xfId="12" applyFont="1" applyFill="1" applyBorder="1">
      <alignment vertical="center"/>
    </xf>
    <xf numFmtId="0" fontId="41" fillId="6" borderId="7" xfId="12" applyFont="1" applyFill="1" applyBorder="1">
      <alignment vertical="center"/>
    </xf>
    <xf numFmtId="0" fontId="57" fillId="6" borderId="96" xfId="12" applyFont="1" applyFill="1" applyBorder="1">
      <alignment vertical="center"/>
    </xf>
    <xf numFmtId="0" fontId="57" fillId="6" borderId="90" xfId="12" applyFont="1" applyFill="1" applyBorder="1">
      <alignment vertical="center"/>
    </xf>
    <xf numFmtId="0" fontId="41" fillId="6" borderId="4" xfId="12" applyFont="1" applyFill="1" applyBorder="1">
      <alignment vertical="center"/>
    </xf>
    <xf numFmtId="0" fontId="57" fillId="6" borderId="5" xfId="12" applyFont="1" applyFill="1" applyBorder="1">
      <alignment vertical="center"/>
    </xf>
    <xf numFmtId="0" fontId="57" fillId="6" borderId="6" xfId="12" applyFont="1" applyFill="1" applyBorder="1">
      <alignment vertical="center"/>
    </xf>
    <xf numFmtId="0" fontId="41" fillId="6" borderId="5" xfId="12" applyFont="1" applyFill="1" applyBorder="1">
      <alignment vertical="center"/>
    </xf>
    <xf numFmtId="0" fontId="41" fillId="6" borderId="8" xfId="12" applyFont="1" applyFill="1" applyBorder="1">
      <alignment vertical="center"/>
    </xf>
    <xf numFmtId="0" fontId="57" fillId="6" borderId="9" xfId="12" applyFont="1" applyFill="1" applyBorder="1">
      <alignment vertical="center"/>
    </xf>
    <xf numFmtId="0" fontId="57" fillId="6" borderId="10" xfId="12" applyFont="1" applyFill="1" applyBorder="1">
      <alignment vertical="center"/>
    </xf>
    <xf numFmtId="0" fontId="58" fillId="6" borderId="0" xfId="12" applyFont="1" applyFill="1">
      <alignment vertical="center"/>
    </xf>
    <xf numFmtId="0" fontId="4" fillId="0" borderId="33" xfId="9" applyFont="1" applyBorder="1" applyAlignment="1">
      <alignment horizontal="left" vertical="top" wrapText="1"/>
    </xf>
    <xf numFmtId="0" fontId="4" fillId="2" borderId="34" xfId="5" applyFont="1" applyFill="1" applyBorder="1" applyAlignment="1">
      <alignment horizontal="center" vertical="center" wrapText="1"/>
    </xf>
    <xf numFmtId="0" fontId="4" fillId="2" borderId="35" xfId="5" applyFont="1" applyFill="1" applyBorder="1" applyAlignment="1">
      <alignment horizontal="left" vertical="center" shrinkToFit="1"/>
    </xf>
    <xf numFmtId="0" fontId="23" fillId="0" borderId="33" xfId="4" applyFont="1" applyBorder="1" applyAlignment="1">
      <alignment horizontal="left" vertical="top" wrapText="1"/>
    </xf>
    <xf numFmtId="0" fontId="23" fillId="0" borderId="74" xfId="4" applyFont="1" applyBorder="1" applyAlignment="1">
      <alignment horizontal="left" vertical="top" wrapText="1"/>
    </xf>
    <xf numFmtId="0" fontId="27" fillId="2" borderId="29" xfId="5" applyFont="1" applyFill="1" applyBorder="1" applyAlignment="1">
      <alignment vertical="center" wrapText="1"/>
    </xf>
    <xf numFmtId="0" fontId="23" fillId="0" borderId="68" xfId="4" applyFont="1" applyBorder="1" applyAlignment="1">
      <alignment horizontal="left" vertical="top" wrapText="1"/>
    </xf>
    <xf numFmtId="0" fontId="25" fillId="0" borderId="70" xfId="4" applyFont="1" applyBorder="1" applyAlignment="1">
      <alignment vertical="center" shrinkToFit="1"/>
    </xf>
    <xf numFmtId="0" fontId="4" fillId="5" borderId="27" xfId="5" applyFont="1" applyFill="1" applyBorder="1" applyAlignment="1">
      <alignment horizontal="center" vertical="center"/>
    </xf>
    <xf numFmtId="0" fontId="23" fillId="0" borderId="33" xfId="4" applyFont="1" applyBorder="1" applyAlignment="1">
      <alignment horizontal="left" vertical="top"/>
    </xf>
    <xf numFmtId="0" fontId="25" fillId="0" borderId="71" xfId="4" applyFont="1" applyBorder="1" applyAlignment="1">
      <alignment vertical="top" shrinkToFit="1"/>
    </xf>
    <xf numFmtId="0" fontId="25" fillId="0" borderId="0" xfId="4" applyFont="1" applyAlignment="1">
      <alignment vertical="top" shrinkToFit="1"/>
    </xf>
    <xf numFmtId="0" fontId="24" fillId="0" borderId="0" xfId="4" applyFont="1" applyAlignment="1">
      <alignment vertical="top"/>
    </xf>
    <xf numFmtId="0" fontId="24" fillId="0" borderId="0" xfId="4" applyFont="1" applyAlignment="1">
      <alignment horizontal="left" vertical="top"/>
    </xf>
    <xf numFmtId="0" fontId="23" fillId="0" borderId="68" xfId="4" applyFont="1" applyBorder="1" applyAlignment="1">
      <alignment vertical="top"/>
    </xf>
    <xf numFmtId="0" fontId="25" fillId="0" borderId="69" xfId="4" applyFont="1" applyBorder="1" applyAlignment="1">
      <alignment vertical="top" shrinkToFit="1"/>
    </xf>
    <xf numFmtId="0" fontId="25" fillId="0" borderId="64" xfId="4" applyFont="1" applyBorder="1" applyAlignment="1">
      <alignment vertical="top" shrinkToFit="1"/>
    </xf>
    <xf numFmtId="0" fontId="24" fillId="0" borderId="98" xfId="4" applyFont="1" applyBorder="1" applyAlignment="1">
      <alignment vertical="center" shrinkToFit="1"/>
    </xf>
    <xf numFmtId="0" fontId="24" fillId="0" borderId="62" xfId="4" applyFont="1" applyBorder="1" applyAlignment="1">
      <alignment vertical="top" shrinkToFit="1"/>
    </xf>
    <xf numFmtId="0" fontId="24" fillId="0" borderId="62" xfId="4" applyFont="1" applyBorder="1" applyAlignment="1">
      <alignment horizontal="left" vertical="top" shrinkToFit="1"/>
    </xf>
    <xf numFmtId="0" fontId="24" fillId="0" borderId="73" xfId="4" applyFont="1" applyBorder="1" applyAlignment="1">
      <alignment vertical="top" shrinkToFit="1"/>
    </xf>
    <xf numFmtId="0" fontId="24" fillId="0" borderId="63" xfId="4" applyFont="1" applyBorder="1" applyAlignment="1">
      <alignment horizontal="left" vertical="top" wrapText="1"/>
    </xf>
    <xf numFmtId="0" fontId="24" fillId="0" borderId="77" xfId="4" applyFont="1" applyBorder="1" applyAlignment="1">
      <alignment horizontal="left" vertical="top" wrapText="1"/>
    </xf>
    <xf numFmtId="0" fontId="4" fillId="0" borderId="59" xfId="9" applyFont="1" applyBorder="1" applyAlignment="1">
      <alignment horizontal="center" vertical="center"/>
    </xf>
    <xf numFmtId="0" fontId="4" fillId="0" borderId="60" xfId="9" applyFont="1" applyBorder="1" applyAlignment="1">
      <alignment horizontal="left" vertical="center" shrinkToFit="1"/>
    </xf>
    <xf numFmtId="0" fontId="4" fillId="0" borderId="95" xfId="9" applyFont="1" applyBorder="1" applyAlignment="1">
      <alignment vertical="center" wrapText="1"/>
    </xf>
    <xf numFmtId="0" fontId="4" fillId="0" borderId="42" xfId="9" applyFont="1" applyBorder="1" applyAlignment="1">
      <alignment horizontal="center" vertical="center"/>
    </xf>
    <xf numFmtId="0" fontId="4" fillId="0" borderId="43" xfId="9" applyFont="1" applyBorder="1" applyAlignment="1">
      <alignment horizontal="left" vertical="center" shrinkToFit="1"/>
    </xf>
    <xf numFmtId="0" fontId="22" fillId="0" borderId="29" xfId="9" applyFont="1" applyBorder="1">
      <alignment vertical="center"/>
    </xf>
    <xf numFmtId="0" fontId="4" fillId="11" borderId="43" xfId="5" applyFont="1" applyFill="1" applyBorder="1" applyAlignment="1">
      <alignment horizontal="center" vertical="center"/>
    </xf>
    <xf numFmtId="0" fontId="4" fillId="0" borderId="34" xfId="9" applyFont="1" applyBorder="1" applyAlignment="1">
      <alignment vertical="center" wrapText="1"/>
    </xf>
    <xf numFmtId="0" fontId="4" fillId="0" borderId="56" xfId="9" applyFont="1" applyBorder="1" applyAlignment="1">
      <alignment horizontal="left" vertical="center" shrinkToFit="1"/>
    </xf>
    <xf numFmtId="0" fontId="4" fillId="11" borderId="56" xfId="5" applyFont="1" applyFill="1" applyBorder="1" applyAlignment="1">
      <alignment horizontal="center" vertical="center"/>
    </xf>
    <xf numFmtId="0" fontId="22" fillId="0" borderId="33" xfId="9" applyFont="1" applyBorder="1" applyAlignment="1">
      <alignment vertical="center" wrapText="1"/>
    </xf>
    <xf numFmtId="0" fontId="4" fillId="0" borderId="48" xfId="9" applyFont="1" applyBorder="1" applyAlignment="1">
      <alignment vertical="center" wrapText="1"/>
    </xf>
    <xf numFmtId="0" fontId="4" fillId="0" borderId="44" xfId="9" applyFont="1" applyBorder="1" applyAlignment="1">
      <alignment horizontal="left" vertical="center" shrinkToFit="1"/>
    </xf>
    <xf numFmtId="0" fontId="22" fillId="0" borderId="26" xfId="9" applyFont="1" applyBorder="1">
      <alignment vertical="center"/>
    </xf>
    <xf numFmtId="0" fontId="22" fillId="0" borderId="11" xfId="9" applyFont="1" applyBorder="1" applyAlignment="1">
      <alignment vertical="center" wrapText="1"/>
    </xf>
    <xf numFmtId="0" fontId="4" fillId="0" borderId="12" xfId="9" applyFont="1" applyBorder="1" applyAlignment="1">
      <alignment vertical="center" wrapText="1"/>
    </xf>
    <xf numFmtId="0" fontId="4" fillId="0" borderId="57" xfId="9" applyFont="1" applyBorder="1" applyAlignment="1">
      <alignment horizontal="center" vertical="center"/>
    </xf>
    <xf numFmtId="0" fontId="4" fillId="0" borderId="58" xfId="9" applyFont="1" applyBorder="1" applyAlignment="1">
      <alignment horizontal="left" vertical="center" shrinkToFit="1"/>
    </xf>
    <xf numFmtId="0" fontId="4" fillId="11" borderId="27" xfId="5" applyFont="1" applyFill="1" applyBorder="1" applyAlignment="1">
      <alignment horizontal="center" vertical="center"/>
    </xf>
    <xf numFmtId="0" fontId="4" fillId="2" borderId="12" xfId="5" applyFont="1" applyFill="1" applyBorder="1" applyAlignment="1">
      <alignment horizontal="center" vertical="center" wrapText="1"/>
    </xf>
    <xf numFmtId="0" fontId="4" fillId="2" borderId="55" xfId="5" applyFont="1" applyFill="1" applyBorder="1" applyAlignment="1">
      <alignment horizontal="left" vertical="center" shrinkToFit="1"/>
    </xf>
    <xf numFmtId="0" fontId="27" fillId="2" borderId="11" xfId="5" applyFont="1" applyFill="1" applyBorder="1" applyAlignment="1">
      <alignment vertical="center" wrapText="1"/>
    </xf>
    <xf numFmtId="0" fontId="4" fillId="5" borderId="5" xfId="5" applyFont="1" applyFill="1" applyBorder="1" applyAlignment="1">
      <alignment horizontal="center" vertical="center"/>
    </xf>
    <xf numFmtId="0" fontId="27" fillId="0" borderId="33" xfId="0" applyFont="1" applyBorder="1" applyAlignment="1">
      <alignment vertical="center" wrapText="1"/>
    </xf>
    <xf numFmtId="0" fontId="4" fillId="0" borderId="33" xfId="0" applyFont="1" applyBorder="1" applyAlignment="1">
      <alignment vertical="center" wrapText="1"/>
    </xf>
    <xf numFmtId="0" fontId="27" fillId="0" borderId="28" xfId="9" applyFont="1" applyBorder="1" applyAlignment="1">
      <alignment vertical="center" wrapText="1"/>
    </xf>
    <xf numFmtId="0" fontId="4" fillId="0" borderId="11" xfId="9" applyFont="1" applyBorder="1" applyAlignment="1">
      <alignment vertical="top" wrapText="1"/>
    </xf>
    <xf numFmtId="0" fontId="2" fillId="7" borderId="0" xfId="0" applyFont="1" applyFill="1"/>
    <xf numFmtId="0" fontId="41" fillId="7" borderId="0" xfId="12" applyFont="1" applyFill="1">
      <alignment vertical="center"/>
    </xf>
    <xf numFmtId="0" fontId="42" fillId="7" borderId="0" xfId="12" applyFont="1" applyFill="1" applyAlignment="1">
      <alignment horizontal="right" vertical="center"/>
    </xf>
    <xf numFmtId="0" fontId="42" fillId="7" borderId="0" xfId="12" applyFont="1" applyFill="1">
      <alignment vertical="center"/>
    </xf>
    <xf numFmtId="0" fontId="42" fillId="7" borderId="0" xfId="12" applyFont="1" applyFill="1" applyAlignment="1">
      <alignment horizontal="center" vertical="center"/>
    </xf>
    <xf numFmtId="0" fontId="25" fillId="0" borderId="62" xfId="4" applyFont="1" applyBorder="1" applyAlignment="1">
      <alignment vertical="top" wrapText="1"/>
    </xf>
    <xf numFmtId="0" fontId="25" fillId="0" borderId="46" xfId="4" applyFont="1" applyBorder="1" applyAlignment="1">
      <alignment vertical="top" wrapText="1"/>
    </xf>
    <xf numFmtId="0" fontId="24" fillId="0" borderId="62" xfId="4" applyFont="1" applyBorder="1" applyAlignment="1">
      <alignment vertical="top" wrapText="1"/>
    </xf>
    <xf numFmtId="0" fontId="23" fillId="0" borderId="33" xfId="4" applyFont="1" applyBorder="1" applyAlignment="1">
      <alignment vertical="top" wrapText="1"/>
    </xf>
    <xf numFmtId="0" fontId="25" fillId="0" borderId="69" xfId="4" applyFont="1" applyBorder="1" applyAlignment="1">
      <alignment horizontal="center" vertical="top" shrinkToFit="1"/>
    </xf>
    <xf numFmtId="0" fontId="25" fillId="0" borderId="70" xfId="4" applyFont="1" applyBorder="1" applyAlignment="1">
      <alignment horizontal="center" vertical="top" shrinkToFit="1"/>
    </xf>
    <xf numFmtId="0" fontId="23" fillId="0" borderId="74" xfId="4" applyFont="1" applyBorder="1" applyAlignment="1">
      <alignment horizontal="left" vertical="top" wrapText="1"/>
    </xf>
    <xf numFmtId="0" fontId="23" fillId="0" borderId="68" xfId="4" applyFont="1" applyBorder="1" applyAlignment="1">
      <alignment vertical="top" wrapText="1"/>
    </xf>
    <xf numFmtId="0" fontId="25" fillId="0" borderId="71" xfId="4" applyFont="1" applyBorder="1" applyAlignment="1">
      <alignment horizontal="center" vertical="top" shrinkToFit="1"/>
    </xf>
    <xf numFmtId="38" fontId="2" fillId="3" borderId="5" xfId="1" applyFont="1" applyFill="1" applyBorder="1" applyAlignment="1">
      <alignment vertical="center"/>
    </xf>
    <xf numFmtId="38" fontId="2" fillId="4" borderId="5" xfId="1" applyFont="1" applyFill="1" applyBorder="1" applyAlignment="1">
      <alignment vertical="center"/>
    </xf>
    <xf numFmtId="0" fontId="4" fillId="2" borderId="57" xfId="5" applyFont="1" applyFill="1" applyBorder="1" applyAlignment="1">
      <alignment horizontal="center" vertical="center" wrapText="1"/>
    </xf>
    <xf numFmtId="0" fontId="4" fillId="2" borderId="58" xfId="5" applyFont="1" applyFill="1" applyBorder="1" applyAlignment="1">
      <alignment horizontal="left" vertical="center" shrinkToFit="1"/>
    </xf>
    <xf numFmtId="0" fontId="25" fillId="0" borderId="0" xfId="4" applyFont="1" applyBorder="1">
      <alignment vertical="center"/>
    </xf>
    <xf numFmtId="0" fontId="25" fillId="0" borderId="0" xfId="4" applyFont="1" applyBorder="1" applyAlignment="1">
      <alignment vertical="top" wrapText="1"/>
    </xf>
    <xf numFmtId="0" fontId="25" fillId="0" borderId="0" xfId="4" applyFont="1" applyBorder="1" applyAlignment="1">
      <alignment horizontal="center" vertical="top" shrinkToFit="1"/>
    </xf>
    <xf numFmtId="0" fontId="23" fillId="0" borderId="68" xfId="0" applyFont="1" applyBorder="1" applyAlignment="1">
      <alignment vertical="top" wrapText="1"/>
    </xf>
    <xf numFmtId="0" fontId="25" fillId="0" borderId="69" xfId="0" applyFont="1" applyBorder="1" applyAlignment="1">
      <alignment horizontal="center" vertical="top" shrinkToFit="1"/>
    </xf>
    <xf numFmtId="0" fontId="25" fillId="0" borderId="64" xfId="0" applyFont="1" applyBorder="1" applyAlignment="1">
      <alignment horizontal="center" vertical="top" shrinkToFit="1"/>
    </xf>
    <xf numFmtId="0" fontId="25" fillId="0" borderId="70" xfId="0" applyFont="1" applyBorder="1" applyAlignment="1">
      <alignment horizontal="center" vertical="top" shrinkToFit="1"/>
    </xf>
    <xf numFmtId="0" fontId="25" fillId="0" borderId="62" xfId="0" applyFont="1" applyBorder="1" applyAlignment="1">
      <alignment vertical="center" shrinkToFit="1"/>
    </xf>
    <xf numFmtId="0" fontId="25" fillId="0" borderId="0" xfId="0" applyFont="1" applyAlignment="1">
      <alignment vertical="center"/>
    </xf>
    <xf numFmtId="0" fontId="25" fillId="0" borderId="46" xfId="0" applyFont="1" applyBorder="1" applyAlignment="1">
      <alignment vertical="center"/>
    </xf>
    <xf numFmtId="0" fontId="24" fillId="0" borderId="73" xfId="0" applyFont="1" applyBorder="1" applyAlignment="1">
      <alignment vertical="center" shrinkToFit="1"/>
    </xf>
    <xf numFmtId="0" fontId="24" fillId="0" borderId="63" xfId="0" applyFont="1" applyBorder="1" applyAlignment="1">
      <alignment vertical="center"/>
    </xf>
    <xf numFmtId="0" fontId="24" fillId="0" borderId="77" xfId="0" applyFont="1" applyBorder="1" applyAlignment="1">
      <alignment vertical="center"/>
    </xf>
    <xf numFmtId="0" fontId="59" fillId="0" borderId="74" xfId="0" applyFont="1" applyBorder="1" applyAlignment="1">
      <alignment vertical="center"/>
    </xf>
    <xf numFmtId="0" fontId="25" fillId="0" borderId="75" xfId="0" applyFont="1" applyBorder="1" applyAlignment="1">
      <alignment vertical="center" shrinkToFit="1"/>
    </xf>
    <xf numFmtId="0" fontId="25" fillId="0" borderId="63" xfId="0" applyFont="1" applyBorder="1" applyAlignment="1">
      <alignment vertical="center" shrinkToFit="1"/>
    </xf>
    <xf numFmtId="0" fontId="25" fillId="0" borderId="76" xfId="0" applyFont="1" applyBorder="1" applyAlignment="1">
      <alignment vertical="center" shrinkToFit="1"/>
    </xf>
    <xf numFmtId="0" fontId="23" fillId="0" borderId="74" xfId="0" applyFont="1" applyBorder="1" applyAlignment="1">
      <alignment vertical="center"/>
    </xf>
    <xf numFmtId="0" fontId="59" fillId="0" borderId="33" xfId="0" applyFont="1" applyBorder="1" applyAlignment="1">
      <alignment vertical="top" wrapText="1"/>
    </xf>
    <xf numFmtId="0" fontId="25" fillId="0" borderId="71" xfId="0" applyFont="1" applyBorder="1" applyAlignment="1">
      <alignment horizontal="center" vertical="top" shrinkToFit="1"/>
    </xf>
    <xf numFmtId="0" fontId="25" fillId="0" borderId="0" xfId="0" applyFont="1" applyAlignment="1">
      <alignment horizontal="center" vertical="top" shrinkToFit="1"/>
    </xf>
    <xf numFmtId="0" fontId="25" fillId="0" borderId="72" xfId="0" applyFont="1" applyBorder="1" applyAlignment="1">
      <alignment horizontal="center" vertical="top" shrinkToFit="1"/>
    </xf>
    <xf numFmtId="0" fontId="23" fillId="0" borderId="33" xfId="0" applyFont="1" applyBorder="1" applyAlignment="1">
      <alignment vertical="top" wrapText="1"/>
    </xf>
    <xf numFmtId="0" fontId="23" fillId="0" borderId="33" xfId="4" applyFont="1" applyBorder="1" applyAlignment="1">
      <alignment vertical="top" wrapText="1"/>
    </xf>
    <xf numFmtId="0" fontId="23" fillId="0" borderId="33" xfId="4" applyFont="1" applyBorder="1" applyAlignment="1">
      <alignment horizontal="left" vertical="top" wrapText="1"/>
    </xf>
    <xf numFmtId="0" fontId="25" fillId="0" borderId="69" xfId="4" applyFont="1" applyBorder="1" applyAlignment="1">
      <alignment horizontal="center" vertical="top" shrinkToFit="1"/>
    </xf>
    <xf numFmtId="0" fontId="25" fillId="0" borderId="71" xfId="4" applyFont="1" applyBorder="1" applyAlignment="1">
      <alignment horizontal="center" vertical="top" shrinkToFit="1"/>
    </xf>
    <xf numFmtId="0" fontId="23" fillId="0" borderId="74" xfId="4" applyFont="1" applyBorder="1" applyAlignment="1">
      <alignment horizontal="left" vertical="top" wrapText="1"/>
    </xf>
    <xf numFmtId="0" fontId="25" fillId="0" borderId="70" xfId="4" applyFont="1" applyBorder="1" applyAlignment="1">
      <alignment horizontal="center" vertical="top" shrinkToFit="1"/>
    </xf>
    <xf numFmtId="0" fontId="25" fillId="0" borderId="0" xfId="4" applyFont="1" applyAlignment="1">
      <alignment vertical="top" wrapText="1"/>
    </xf>
    <xf numFmtId="0" fontId="24" fillId="0" borderId="0" xfId="4" applyFont="1" applyAlignment="1">
      <alignment vertical="top" wrapText="1"/>
    </xf>
    <xf numFmtId="0" fontId="25" fillId="0" borderId="62" xfId="4" applyFont="1" applyBorder="1" applyAlignment="1">
      <alignment vertical="top" wrapText="1"/>
    </xf>
    <xf numFmtId="0" fontId="25" fillId="0" borderId="46" xfId="4" applyFont="1" applyBorder="1" applyAlignment="1">
      <alignment vertical="top" wrapText="1"/>
    </xf>
    <xf numFmtId="0" fontId="24" fillId="0" borderId="46" xfId="4" applyFont="1" applyBorder="1" applyAlignment="1">
      <alignment vertical="top" wrapText="1"/>
    </xf>
    <xf numFmtId="0" fontId="24" fillId="0" borderId="62" xfId="4" applyFont="1" applyBorder="1" applyAlignment="1">
      <alignment vertical="top" wrapText="1"/>
    </xf>
    <xf numFmtId="0" fontId="23" fillId="0" borderId="33" xfId="4" applyFont="1" applyBorder="1" applyAlignment="1">
      <alignment vertical="top" wrapText="1"/>
    </xf>
    <xf numFmtId="0" fontId="23" fillId="0" borderId="74" xfId="4" applyFont="1" applyBorder="1" applyAlignment="1">
      <alignment horizontal="left" vertical="top" wrapText="1"/>
    </xf>
    <xf numFmtId="0" fontId="25" fillId="0" borderId="73" xfId="0" applyFont="1" applyBorder="1" applyAlignment="1">
      <alignment vertical="top" wrapText="1"/>
    </xf>
    <xf numFmtId="0" fontId="25" fillId="0" borderId="63" xfId="0" applyFont="1" applyBorder="1" applyAlignment="1">
      <alignment vertical="top" wrapText="1"/>
    </xf>
    <xf numFmtId="0" fontId="25" fillId="0" borderId="77" xfId="0" applyFont="1" applyBorder="1" applyAlignment="1">
      <alignment vertical="top" wrapText="1"/>
    </xf>
    <xf numFmtId="0" fontId="24" fillId="0" borderId="73" xfId="0" applyFont="1" applyBorder="1" applyAlignment="1">
      <alignment vertical="top" wrapText="1"/>
    </xf>
    <xf numFmtId="0" fontId="24" fillId="0" borderId="63" xfId="0" applyFont="1" applyBorder="1" applyAlignment="1">
      <alignment vertical="top" wrapText="1"/>
    </xf>
    <xf numFmtId="0" fontId="24" fillId="0" borderId="77" xfId="0" applyFont="1" applyBorder="1" applyAlignment="1">
      <alignment vertical="top" wrapText="1"/>
    </xf>
    <xf numFmtId="0" fontId="59" fillId="0" borderId="74" xfId="0" applyFont="1" applyBorder="1" applyAlignment="1">
      <alignment vertical="top" wrapText="1"/>
    </xf>
    <xf numFmtId="0" fontId="25" fillId="0" borderId="75" xfId="0" applyFont="1" applyBorder="1" applyAlignment="1">
      <alignment horizontal="center" vertical="top" shrinkToFit="1"/>
    </xf>
    <xf numFmtId="0" fontId="25" fillId="0" borderId="63" xfId="0" applyFont="1" applyBorder="1" applyAlignment="1">
      <alignment horizontal="center" vertical="top" shrinkToFit="1"/>
    </xf>
    <xf numFmtId="0" fontId="25" fillId="0" borderId="76" xfId="0" applyFont="1" applyBorder="1" applyAlignment="1">
      <alignment horizontal="center" vertical="top" shrinkToFit="1"/>
    </xf>
    <xf numFmtId="0" fontId="23" fillId="0" borderId="74" xfId="0" applyFont="1" applyBorder="1" applyAlignment="1">
      <alignment vertical="top" wrapText="1"/>
    </xf>
    <xf numFmtId="0" fontId="25" fillId="0" borderId="0" xfId="4" applyFont="1" applyBorder="1" applyAlignment="1">
      <alignment vertical="top" shrinkToFit="1"/>
    </xf>
    <xf numFmtId="0" fontId="4" fillId="0" borderId="29" xfId="5" applyFont="1" applyBorder="1" applyAlignment="1">
      <alignment vertical="top" wrapText="1"/>
    </xf>
    <xf numFmtId="0" fontId="4" fillId="0" borderId="29" xfId="5" applyFont="1" applyBorder="1" applyAlignment="1">
      <alignment vertical="center" wrapText="1"/>
    </xf>
    <xf numFmtId="0" fontId="4" fillId="0" borderId="33" xfId="5" applyFont="1" applyBorder="1" applyAlignment="1">
      <alignment vertical="center" wrapText="1"/>
    </xf>
    <xf numFmtId="0" fontId="4" fillId="0" borderId="11" xfId="5" applyFont="1" applyBorder="1" applyAlignment="1">
      <alignment horizontal="center" vertical="center"/>
    </xf>
    <xf numFmtId="0" fontId="4" fillId="0" borderId="11" xfId="5" applyFont="1" applyBorder="1" applyAlignment="1">
      <alignment vertical="center" wrapText="1"/>
    </xf>
    <xf numFmtId="0" fontId="4" fillId="0" borderId="26" xfId="5" applyFont="1" applyBorder="1" applyAlignment="1">
      <alignment vertical="center" wrapText="1"/>
    </xf>
    <xf numFmtId="0" fontId="4" fillId="11" borderId="29" xfId="5" applyFont="1" applyFill="1" applyBorder="1" applyAlignment="1">
      <alignment horizontal="center" vertical="center"/>
    </xf>
    <xf numFmtId="0" fontId="4" fillId="11" borderId="26" xfId="5" applyFont="1" applyFill="1" applyBorder="1" applyAlignment="1">
      <alignment horizontal="center" vertical="center"/>
    </xf>
    <xf numFmtId="0" fontId="4" fillId="11" borderId="11" xfId="5" applyFont="1" applyFill="1" applyBorder="1" applyAlignment="1">
      <alignment horizontal="center" vertical="center"/>
    </xf>
    <xf numFmtId="0" fontId="4" fillId="0" borderId="12" xfId="5" applyFont="1" applyBorder="1" applyAlignment="1">
      <alignment horizontal="center" vertical="center" wrapText="1"/>
    </xf>
    <xf numFmtId="0" fontId="4" fillId="0" borderId="11" xfId="5" applyFont="1" applyBorder="1" applyAlignment="1">
      <alignment vertical="top" wrapText="1"/>
    </xf>
    <xf numFmtId="0" fontId="4" fillId="0" borderId="59" xfId="5" applyFont="1" applyBorder="1" applyAlignment="1">
      <alignment horizontal="center" vertical="center" wrapText="1"/>
    </xf>
    <xf numFmtId="0" fontId="4" fillId="0" borderId="48" xfId="5" applyFont="1" applyBorder="1" applyAlignment="1">
      <alignment horizontal="center" vertical="center" wrapText="1"/>
    </xf>
    <xf numFmtId="0" fontId="4" fillId="0" borderId="61" xfId="5" applyFont="1" applyBorder="1" applyAlignment="1">
      <alignment horizontal="left" vertical="center" shrinkToFit="1"/>
    </xf>
    <xf numFmtId="0" fontId="4" fillId="0" borderId="41" xfId="5" applyFont="1" applyBorder="1" applyAlignment="1">
      <alignment horizontal="left" vertical="center" shrinkToFit="1"/>
    </xf>
    <xf numFmtId="0" fontId="4" fillId="0" borderId="55" xfId="5" applyFont="1" applyBorder="1" applyAlignment="1">
      <alignment horizontal="left" vertical="center" shrinkToFit="1"/>
    </xf>
    <xf numFmtId="0" fontId="4" fillId="0" borderId="11" xfId="7" applyFont="1" applyBorder="1" applyAlignment="1">
      <alignment vertical="center" wrapText="1" shrinkToFit="1"/>
    </xf>
    <xf numFmtId="0" fontId="4" fillId="0" borderId="12" xfId="7" applyFont="1" applyBorder="1" applyAlignment="1">
      <alignment horizontal="center" vertical="center" wrapText="1"/>
    </xf>
    <xf numFmtId="0" fontId="4" fillId="0" borderId="55" xfId="7" applyFont="1" applyBorder="1" applyAlignment="1">
      <alignment horizontal="left" vertical="center" shrinkToFit="1"/>
    </xf>
    <xf numFmtId="0" fontId="27" fillId="0" borderId="11" xfId="7" applyFont="1" applyBorder="1" applyAlignment="1">
      <alignment vertical="center" wrapText="1"/>
    </xf>
    <xf numFmtId="0" fontId="16" fillId="5" borderId="11" xfId="7" applyFont="1" applyFill="1" applyBorder="1" applyAlignment="1">
      <alignment horizontal="center" vertical="center"/>
    </xf>
    <xf numFmtId="0" fontId="4" fillId="0" borderId="27" xfId="5" applyFont="1" applyBorder="1" applyAlignment="1">
      <alignment vertical="center" wrapText="1"/>
    </xf>
    <xf numFmtId="0" fontId="4" fillId="0" borderId="30" xfId="5" applyFont="1" applyBorder="1" applyAlignment="1">
      <alignment horizontal="center" vertical="center" wrapText="1"/>
    </xf>
    <xf numFmtId="0" fontId="4" fillId="0" borderId="31" xfId="5" applyFont="1" applyBorder="1" applyAlignment="1">
      <alignment horizontal="left" vertical="center" shrinkToFit="1"/>
    </xf>
    <xf numFmtId="0" fontId="16" fillId="0" borderId="7" xfId="10" applyFont="1" applyBorder="1">
      <alignment vertical="center"/>
    </xf>
    <xf numFmtId="0" fontId="4" fillId="0" borderId="5" xfId="10" applyFont="1" applyBorder="1" applyAlignment="1">
      <alignment vertical="center" wrapText="1" shrinkToFit="1"/>
    </xf>
    <xf numFmtId="0" fontId="4" fillId="0" borderId="7" xfId="10" applyFont="1" applyBorder="1" applyAlignment="1">
      <alignment horizontal="center" vertical="center" wrapText="1"/>
    </xf>
    <xf numFmtId="0" fontId="4" fillId="0" borderId="52" xfId="10" applyFont="1" applyBorder="1" applyAlignment="1">
      <alignment vertical="center" shrinkToFit="1"/>
    </xf>
    <xf numFmtId="0" fontId="4" fillId="11" borderId="22" xfId="10" applyFont="1" applyFill="1" applyBorder="1" applyAlignment="1">
      <alignment horizontal="center" vertical="center"/>
    </xf>
    <xf numFmtId="0" fontId="4" fillId="0" borderId="5" xfId="10" applyFont="1" applyBorder="1" applyAlignment="1">
      <alignment horizontal="left" vertical="top" wrapText="1"/>
    </xf>
    <xf numFmtId="0" fontId="4" fillId="0" borderId="59" xfId="10" applyFont="1" applyBorder="1" applyAlignment="1">
      <alignment horizontal="center" vertical="center" wrapText="1"/>
    </xf>
    <xf numFmtId="0" fontId="4" fillId="0" borderId="61" xfId="10" applyFont="1" applyBorder="1" applyAlignment="1">
      <alignment vertical="center" shrinkToFit="1"/>
    </xf>
    <xf numFmtId="0" fontId="4" fillId="11" borderId="29" xfId="10" applyFont="1" applyFill="1" applyBorder="1" applyAlignment="1">
      <alignment horizontal="center" vertical="center"/>
    </xf>
    <xf numFmtId="0" fontId="4" fillId="0" borderId="48" xfId="10" applyFont="1" applyBorder="1" applyAlignment="1">
      <alignment horizontal="center" vertical="center" wrapText="1"/>
    </xf>
    <xf numFmtId="0" fontId="4" fillId="0" borderId="41" xfId="10" applyFont="1" applyBorder="1" applyAlignment="1">
      <alignment vertical="center" shrinkToFit="1"/>
    </xf>
    <xf numFmtId="0" fontId="4" fillId="0" borderId="26" xfId="10" applyFont="1" applyBorder="1" applyAlignment="1">
      <alignment vertical="center" wrapText="1"/>
    </xf>
    <xf numFmtId="0" fontId="4" fillId="11" borderId="26" xfId="10" applyFont="1" applyFill="1" applyBorder="1" applyAlignment="1">
      <alignment horizontal="center" vertical="center"/>
    </xf>
    <xf numFmtId="0" fontId="4" fillId="0" borderId="11" xfId="10" applyFont="1" applyBorder="1" applyAlignment="1">
      <alignment vertical="center" wrapText="1" shrinkToFit="1"/>
    </xf>
    <xf numFmtId="0" fontId="4" fillId="0" borderId="12" xfId="10" applyFont="1" applyBorder="1" applyAlignment="1">
      <alignment horizontal="center" vertical="center" wrapText="1"/>
    </xf>
    <xf numFmtId="0" fontId="4" fillId="0" borderId="55" xfId="10" applyFont="1" applyBorder="1" applyAlignment="1">
      <alignment vertical="center" shrinkToFit="1"/>
    </xf>
    <xf numFmtId="0" fontId="4" fillId="11" borderId="11" xfId="10" applyFont="1" applyFill="1" applyBorder="1" applyAlignment="1">
      <alignment horizontal="center" vertical="center"/>
    </xf>
    <xf numFmtId="0" fontId="4" fillId="0" borderId="29" xfId="10" applyFont="1" applyBorder="1" applyAlignment="1">
      <alignment vertical="top" wrapText="1"/>
    </xf>
    <xf numFmtId="0" fontId="4" fillId="0" borderId="24" xfId="10" applyFont="1" applyBorder="1" applyAlignment="1">
      <alignment vertical="center" wrapText="1" shrinkToFit="1"/>
    </xf>
    <xf numFmtId="0" fontId="4" fillId="0" borderId="47" xfId="10" applyFont="1" applyBorder="1" applyAlignment="1">
      <alignment horizontal="center" vertical="center" wrapText="1"/>
    </xf>
    <xf numFmtId="0" fontId="4" fillId="0" borderId="32" xfId="10" applyFont="1" applyBorder="1" applyAlignment="1">
      <alignment horizontal="left" vertical="center" shrinkToFit="1"/>
    </xf>
    <xf numFmtId="0" fontId="4" fillId="11" borderId="24" xfId="10" applyFont="1" applyFill="1" applyBorder="1" applyAlignment="1">
      <alignment horizontal="center" vertical="center"/>
    </xf>
    <xf numFmtId="0" fontId="4" fillId="0" borderId="55" xfId="10" applyFont="1" applyBorder="1" applyAlignment="1">
      <alignment horizontal="left" vertical="center" shrinkToFit="1"/>
    </xf>
    <xf numFmtId="0" fontId="4" fillId="0" borderId="11" xfId="10" applyFont="1" applyBorder="1" applyAlignment="1">
      <alignment vertical="top" wrapText="1"/>
    </xf>
    <xf numFmtId="0" fontId="4" fillId="2" borderId="12" xfId="9" applyFont="1" applyFill="1" applyBorder="1" applyAlignment="1">
      <alignment horizontal="center" vertical="center"/>
    </xf>
    <xf numFmtId="0" fontId="4" fillId="2" borderId="5" xfId="5" applyFont="1" applyFill="1" applyBorder="1" applyAlignment="1">
      <alignment vertical="top" wrapText="1"/>
    </xf>
    <xf numFmtId="0" fontId="16" fillId="0" borderId="0" xfId="5" applyFont="1" applyAlignment="1">
      <alignment vertical="center" wrapText="1"/>
    </xf>
    <xf numFmtId="0" fontId="4" fillId="0" borderId="45" xfId="0" applyFont="1" applyBorder="1" applyAlignment="1">
      <alignment horizontal="center" vertical="center" wrapText="1"/>
    </xf>
    <xf numFmtId="0" fontId="16" fillId="5" borderId="33" xfId="7" applyFont="1" applyFill="1" applyBorder="1" applyAlignment="1">
      <alignment horizontal="center" vertical="center"/>
    </xf>
    <xf numFmtId="0" fontId="4" fillId="0" borderId="46" xfId="0" applyFont="1" applyBorder="1" applyAlignment="1">
      <alignment horizontal="left" vertical="center" shrinkToFit="1"/>
    </xf>
    <xf numFmtId="0" fontId="4" fillId="0" borderId="25" xfId="0" applyFont="1" applyBorder="1" applyAlignment="1">
      <alignment vertical="center" wrapText="1"/>
    </xf>
    <xf numFmtId="0" fontId="4" fillId="0" borderId="36" xfId="0" applyFont="1" applyBorder="1" applyAlignment="1">
      <alignment horizontal="center" vertical="center" wrapText="1"/>
    </xf>
    <xf numFmtId="0" fontId="4" fillId="0" borderId="37" xfId="0" applyFont="1" applyBorder="1" applyAlignment="1">
      <alignment horizontal="left" vertical="center" shrinkToFit="1"/>
    </xf>
    <xf numFmtId="0" fontId="27" fillId="0" borderId="25" xfId="9" applyFont="1" applyBorder="1">
      <alignment vertical="center"/>
    </xf>
    <xf numFmtId="0" fontId="25" fillId="0" borderId="70" xfId="4" applyFont="1" applyBorder="1" applyAlignment="1">
      <alignment vertical="top" shrinkToFit="1"/>
    </xf>
    <xf numFmtId="0" fontId="25" fillId="0" borderId="72" xfId="4" applyFont="1" applyBorder="1" applyAlignment="1">
      <alignment vertical="top" shrinkToFit="1"/>
    </xf>
    <xf numFmtId="0" fontId="25" fillId="0" borderId="12" xfId="4" applyFont="1" applyBorder="1" applyAlignment="1">
      <alignment vertical="top" wrapText="1"/>
    </xf>
    <xf numFmtId="0" fontId="25" fillId="0" borderId="78" xfId="4" applyFont="1" applyBorder="1" applyAlignment="1">
      <alignment vertical="top" wrapText="1"/>
    </xf>
    <xf numFmtId="0" fontId="25" fillId="0" borderId="58" xfId="4" applyFont="1" applyBorder="1" applyAlignment="1">
      <alignment vertical="top" wrapText="1"/>
    </xf>
    <xf numFmtId="0" fontId="4" fillId="0" borderId="11" xfId="7" applyFont="1" applyBorder="1" applyAlignment="1">
      <alignment vertical="top" wrapText="1"/>
    </xf>
    <xf numFmtId="0" fontId="4" fillId="0" borderId="29" xfId="9" applyFont="1" applyBorder="1" applyAlignment="1">
      <alignment vertical="center" wrapText="1"/>
    </xf>
    <xf numFmtId="0" fontId="4" fillId="0" borderId="33" xfId="9" applyFont="1" applyBorder="1" applyAlignment="1">
      <alignment vertical="center" wrapText="1"/>
    </xf>
    <xf numFmtId="0" fontId="4" fillId="0" borderId="33" xfId="10" applyFont="1" applyBorder="1" applyAlignment="1">
      <alignment horizontal="left" vertical="top" wrapText="1"/>
    </xf>
    <xf numFmtId="0" fontId="4" fillId="2" borderId="29" xfId="5" applyFont="1" applyFill="1" applyBorder="1" applyAlignment="1">
      <alignment vertical="center" wrapText="1"/>
    </xf>
    <xf numFmtId="0" fontId="4" fillId="2" borderId="33" xfId="5" applyFont="1" applyFill="1" applyBorder="1" applyAlignment="1">
      <alignment vertical="center" wrapText="1"/>
    </xf>
    <xf numFmtId="0" fontId="21" fillId="0" borderId="11" xfId="9" applyFont="1" applyBorder="1" applyAlignment="1">
      <alignment horizontal="center" vertical="center"/>
    </xf>
    <xf numFmtId="0" fontId="25" fillId="0" borderId="62" xfId="4" applyFont="1" applyBorder="1" applyAlignment="1">
      <alignment vertical="top" wrapText="1"/>
    </xf>
    <xf numFmtId="0" fontId="25" fillId="0" borderId="46" xfId="4" applyFont="1" applyBorder="1" applyAlignment="1">
      <alignment vertical="top" wrapText="1"/>
    </xf>
    <xf numFmtId="0" fontId="24" fillId="0" borderId="62" xfId="4" applyFont="1" applyBorder="1" applyAlignment="1">
      <alignment vertical="top" wrapText="1"/>
    </xf>
    <xf numFmtId="0" fontId="23" fillId="0" borderId="33" xfId="4" applyFont="1" applyBorder="1" applyAlignment="1">
      <alignment vertical="top" wrapText="1"/>
    </xf>
    <xf numFmtId="0" fontId="25" fillId="0" borderId="0" xfId="4" applyFont="1" applyAlignment="1">
      <alignment vertical="top" wrapText="1"/>
    </xf>
    <xf numFmtId="0" fontId="25" fillId="0" borderId="69" xfId="4" applyFont="1" applyBorder="1" applyAlignment="1">
      <alignment horizontal="center" vertical="top" shrinkToFit="1"/>
    </xf>
    <xf numFmtId="0" fontId="25" fillId="0" borderId="70" xfId="4" applyFont="1" applyBorder="1" applyAlignment="1">
      <alignment horizontal="center" vertical="top" shrinkToFit="1"/>
    </xf>
    <xf numFmtId="0" fontId="24" fillId="0" borderId="0" xfId="4" applyFont="1" applyAlignment="1">
      <alignment vertical="top" wrapText="1"/>
    </xf>
    <xf numFmtId="0" fontId="25" fillId="0" borderId="71" xfId="4" applyFont="1" applyBorder="1" applyAlignment="1">
      <alignment horizontal="center" vertical="top" shrinkToFit="1"/>
    </xf>
    <xf numFmtId="0" fontId="4" fillId="0" borderId="33" xfId="10" applyFont="1" applyBorder="1" applyAlignment="1">
      <alignment vertical="top" wrapText="1"/>
    </xf>
    <xf numFmtId="0" fontId="4" fillId="0" borderId="5" xfId="10" applyFont="1" applyBorder="1" applyAlignment="1">
      <alignment vertical="top" wrapText="1"/>
    </xf>
    <xf numFmtId="0" fontId="4" fillId="2" borderId="11" xfId="0" applyFont="1" applyFill="1" applyBorder="1" applyAlignment="1">
      <alignment horizontal="left" vertical="center" wrapText="1" shrinkToFit="1"/>
    </xf>
    <xf numFmtId="0" fontId="4" fillId="0" borderId="5" xfId="9" applyFont="1" applyBorder="1" applyAlignment="1">
      <alignment vertical="top" wrapText="1"/>
    </xf>
    <xf numFmtId="0" fontId="4" fillId="2" borderId="33" xfId="0" applyFont="1" applyFill="1" applyBorder="1" applyAlignment="1">
      <alignment vertical="top" shrinkToFit="1"/>
    </xf>
    <xf numFmtId="0" fontId="4" fillId="0" borderId="24" xfId="10" applyFont="1" applyBorder="1" applyAlignment="1">
      <alignment vertical="center" wrapText="1"/>
    </xf>
    <xf numFmtId="0" fontId="16" fillId="2" borderId="5" xfId="5" applyFont="1" applyFill="1" applyBorder="1" applyAlignment="1">
      <alignment vertical="top" wrapText="1"/>
    </xf>
    <xf numFmtId="0" fontId="4" fillId="0" borderId="29" xfId="9" applyFont="1" applyBorder="1" applyAlignment="1">
      <alignment vertical="top" wrapText="1"/>
    </xf>
    <xf numFmtId="0" fontId="60" fillId="2" borderId="25" xfId="5" applyFont="1" applyFill="1" applyBorder="1" applyAlignment="1">
      <alignment vertical="center" wrapText="1"/>
    </xf>
    <xf numFmtId="0" fontId="4" fillId="0" borderId="33" xfId="9" applyFont="1" applyBorder="1" applyAlignment="1">
      <alignment horizontal="left" vertical="top" wrapText="1"/>
    </xf>
    <xf numFmtId="0" fontId="25" fillId="0" borderId="62" xfId="4" applyFont="1" applyBorder="1" applyAlignment="1">
      <alignment vertical="top" wrapText="1"/>
    </xf>
    <xf numFmtId="0" fontId="25" fillId="0" borderId="46" xfId="4" applyFont="1" applyBorder="1" applyAlignment="1">
      <alignment vertical="top" wrapText="1"/>
    </xf>
    <xf numFmtId="0" fontId="24" fillId="0" borderId="62" xfId="4" applyFont="1" applyBorder="1" applyAlignment="1">
      <alignment vertical="top" wrapText="1"/>
    </xf>
    <xf numFmtId="0" fontId="23" fillId="0" borderId="33" xfId="4" applyFont="1" applyBorder="1" applyAlignment="1">
      <alignment vertical="top" wrapText="1"/>
    </xf>
    <xf numFmtId="0" fontId="23" fillId="0" borderId="68" xfId="4" applyFont="1" applyBorder="1" applyAlignment="1">
      <alignment horizontal="left" vertical="top" wrapText="1"/>
    </xf>
    <xf numFmtId="0" fontId="25" fillId="0" borderId="69" xfId="4" applyFont="1" applyBorder="1" applyAlignment="1">
      <alignment horizontal="center" vertical="top" shrinkToFit="1"/>
    </xf>
    <xf numFmtId="0" fontId="25" fillId="0" borderId="71" xfId="4" applyFont="1" applyBorder="1" applyAlignment="1">
      <alignment horizontal="center" vertical="top" shrinkToFit="1"/>
    </xf>
    <xf numFmtId="0" fontId="25" fillId="0" borderId="0" xfId="4" applyFont="1" applyBorder="1" applyAlignment="1">
      <alignment vertical="top" wrapText="1"/>
    </xf>
    <xf numFmtId="0" fontId="23" fillId="0" borderId="68" xfId="4" applyFont="1" applyBorder="1" applyAlignment="1">
      <alignment vertical="top" wrapText="1"/>
    </xf>
    <xf numFmtId="0" fontId="23" fillId="0" borderId="74" xfId="4" applyFont="1" applyBorder="1" applyAlignment="1">
      <alignment horizontal="left" vertical="top" wrapText="1"/>
    </xf>
    <xf numFmtId="0" fontId="23" fillId="0" borderId="74" xfId="4" applyFont="1" applyBorder="1" applyAlignment="1">
      <alignment vertical="top" wrapText="1"/>
    </xf>
    <xf numFmtId="0" fontId="24" fillId="0" borderId="63" xfId="4" applyFont="1" applyBorder="1" applyAlignment="1">
      <alignment horizontal="left" vertical="top" wrapText="1"/>
    </xf>
    <xf numFmtId="0" fontId="24" fillId="0" borderId="77" xfId="4" applyFont="1" applyBorder="1" applyAlignment="1">
      <alignment horizontal="left" vertical="top" wrapText="1"/>
    </xf>
    <xf numFmtId="0" fontId="25" fillId="0" borderId="75" xfId="4" applyFont="1" applyBorder="1" applyAlignment="1">
      <alignment horizontal="center" vertical="top" shrinkToFit="1"/>
    </xf>
    <xf numFmtId="0" fontId="25" fillId="0" borderId="70" xfId="4" applyFont="1" applyBorder="1" applyAlignment="1">
      <alignment horizontal="center" vertical="top" shrinkToFit="1"/>
    </xf>
    <xf numFmtId="0" fontId="25" fillId="0" borderId="76" xfId="4" applyFont="1" applyBorder="1" applyAlignment="1">
      <alignment horizontal="center" vertical="top" shrinkToFit="1"/>
    </xf>
    <xf numFmtId="0" fontId="25" fillId="0" borderId="0" xfId="4" applyFont="1" applyBorder="1" applyAlignment="1">
      <alignment vertical="center" shrinkToFit="1"/>
    </xf>
    <xf numFmtId="0" fontId="25" fillId="0" borderId="59" xfId="4" applyFont="1" applyBorder="1" applyAlignment="1">
      <alignment vertical="center" shrinkToFit="1"/>
    </xf>
    <xf numFmtId="0" fontId="25" fillId="0" borderId="95" xfId="4" applyFont="1" applyBorder="1">
      <alignment vertical="center"/>
    </xf>
    <xf numFmtId="0" fontId="25" fillId="0" borderId="43" xfId="4" applyFont="1" applyBorder="1">
      <alignment vertical="center"/>
    </xf>
    <xf numFmtId="0" fontId="24" fillId="0" borderId="0" xfId="4" applyFont="1" applyBorder="1">
      <alignment vertical="center"/>
    </xf>
    <xf numFmtId="0" fontId="4" fillId="0" borderId="33" xfId="5" applyFont="1" applyBorder="1" applyAlignment="1">
      <alignment vertical="top" wrapText="1"/>
    </xf>
    <xf numFmtId="0" fontId="6" fillId="0" borderId="0" xfId="0" applyFont="1" applyAlignment="1">
      <alignment horizontal="distributed"/>
    </xf>
    <xf numFmtId="0" fontId="6" fillId="0" borderId="0" xfId="0" applyFont="1" applyAlignment="1">
      <alignment horizontal="left" indent="1"/>
    </xf>
    <xf numFmtId="0" fontId="9" fillId="0" borderId="0" xfId="0" applyFont="1" applyAlignment="1">
      <alignment horizontal="center"/>
    </xf>
    <xf numFmtId="0" fontId="9" fillId="0" borderId="0" xfId="0" applyFont="1" applyAlignment="1">
      <alignment horizontal="center" vertical="center" wrapText="1"/>
    </xf>
    <xf numFmtId="0" fontId="6" fillId="0" borderId="78" xfId="0" applyFont="1" applyBorder="1" applyAlignment="1">
      <alignment horizontal="center"/>
    </xf>
    <xf numFmtId="0" fontId="6" fillId="0" borderId="78" xfId="0" applyFont="1" applyBorder="1" applyAlignment="1"/>
    <xf numFmtId="0" fontId="6" fillId="0" borderId="0" xfId="0" applyFont="1" applyAlignment="1">
      <alignment horizontal="center"/>
    </xf>
    <xf numFmtId="0" fontId="19" fillId="0" borderId="0" xfId="0" applyFont="1" applyAlignment="1">
      <alignment horizontal="distributed"/>
    </xf>
    <xf numFmtId="0" fontId="45" fillId="0" borderId="78" xfId="12" applyFont="1" applyBorder="1" applyAlignment="1">
      <alignment horizontal="center" vertical="center"/>
    </xf>
    <xf numFmtId="0" fontId="45" fillId="0" borderId="7" xfId="12" applyFont="1" applyBorder="1" applyAlignment="1">
      <alignment horizontal="center" vertical="center"/>
    </xf>
    <xf numFmtId="0" fontId="45" fillId="0" borderId="23" xfId="12" applyFont="1" applyBorder="1" applyAlignment="1">
      <alignment horizontal="center" vertical="center"/>
    </xf>
    <xf numFmtId="0" fontId="45" fillId="0" borderId="22" xfId="12" applyFont="1" applyBorder="1" applyAlignment="1">
      <alignment horizontal="center" vertical="center"/>
    </xf>
    <xf numFmtId="177" fontId="45" fillId="0" borderId="7" xfId="12" applyNumberFormat="1" applyFont="1" applyBorder="1" applyAlignment="1">
      <alignment horizontal="center" vertical="center"/>
    </xf>
    <xf numFmtId="177" fontId="45" fillId="0" borderId="23" xfId="12" applyNumberFormat="1" applyFont="1" applyBorder="1" applyAlignment="1">
      <alignment horizontal="center" vertical="center"/>
    </xf>
    <xf numFmtId="177" fontId="45" fillId="0" borderId="22" xfId="12" applyNumberFormat="1" applyFont="1" applyBorder="1" applyAlignment="1">
      <alignment horizontal="center" vertical="center"/>
    </xf>
    <xf numFmtId="182" fontId="45" fillId="6" borderId="7" xfId="12" applyNumberFormat="1" applyFont="1" applyFill="1" applyBorder="1" applyAlignment="1">
      <alignment horizontal="center" vertical="center"/>
    </xf>
    <xf numFmtId="182" fontId="45" fillId="6" borderId="23" xfId="12" applyNumberFormat="1" applyFont="1" applyFill="1" applyBorder="1" applyAlignment="1">
      <alignment horizontal="center" vertical="center"/>
    </xf>
    <xf numFmtId="182" fontId="45" fillId="6" borderId="22" xfId="12" applyNumberFormat="1" applyFont="1" applyFill="1" applyBorder="1" applyAlignment="1">
      <alignment horizontal="center" vertical="center"/>
    </xf>
    <xf numFmtId="0" fontId="45" fillId="9" borderId="7" xfId="12" applyFont="1" applyFill="1" applyBorder="1" applyAlignment="1" applyProtection="1">
      <alignment horizontal="center" vertical="center"/>
      <protection locked="0"/>
    </xf>
    <xf numFmtId="0" fontId="45" fillId="9" borderId="22" xfId="12" applyFont="1" applyFill="1" applyBorder="1" applyAlignment="1" applyProtection="1">
      <alignment horizontal="center" vertical="center"/>
      <protection locked="0"/>
    </xf>
    <xf numFmtId="180" fontId="45" fillId="0" borderId="7" xfId="12" applyNumberFormat="1" applyFont="1" applyBorder="1" applyAlignment="1">
      <alignment horizontal="center" vertical="center"/>
    </xf>
    <xf numFmtId="180" fontId="45" fillId="0" borderId="23" xfId="12" applyNumberFormat="1" applyFont="1" applyBorder="1" applyAlignment="1">
      <alignment horizontal="center" vertical="center"/>
    </xf>
    <xf numFmtId="180" fontId="45" fillId="0" borderId="22" xfId="12" applyNumberFormat="1" applyFont="1" applyBorder="1" applyAlignment="1">
      <alignment horizontal="center" vertical="center"/>
    </xf>
    <xf numFmtId="181" fontId="45" fillId="6" borderId="0" xfId="12" applyNumberFormat="1" applyFont="1" applyFill="1" applyAlignment="1">
      <alignment horizontal="center" vertical="center"/>
    </xf>
    <xf numFmtId="0" fontId="45" fillId="6" borderId="0" xfId="12" applyFont="1" applyFill="1" applyAlignment="1">
      <alignment horizontal="center" vertical="center"/>
    </xf>
    <xf numFmtId="0" fontId="45" fillId="6" borderId="0" xfId="12" applyFont="1" applyFill="1" applyAlignment="1">
      <alignment horizontal="right" vertical="center"/>
    </xf>
    <xf numFmtId="180" fontId="45" fillId="0" borderId="7" xfId="12" applyNumberFormat="1" applyFont="1" applyBorder="1" applyAlignment="1">
      <alignment horizontal="right" vertical="center"/>
    </xf>
    <xf numFmtId="180" fontId="45" fillId="0" borderId="22" xfId="12" applyNumberFormat="1" applyFont="1" applyBorder="1" applyAlignment="1">
      <alignment horizontal="right" vertical="center"/>
    </xf>
    <xf numFmtId="180" fontId="45" fillId="0" borderId="7" xfId="13" applyNumberFormat="1" applyFont="1" applyBorder="1" applyAlignment="1">
      <alignment horizontal="right" vertical="center"/>
    </xf>
    <xf numFmtId="180" fontId="45" fillId="0" borderId="22" xfId="13" applyNumberFormat="1" applyFont="1" applyBorder="1" applyAlignment="1">
      <alignment horizontal="right" vertical="center"/>
    </xf>
    <xf numFmtId="180" fontId="45" fillId="9" borderId="7" xfId="12" applyNumberFormat="1" applyFont="1" applyFill="1" applyBorder="1" applyAlignment="1" applyProtection="1">
      <alignment horizontal="right" vertical="center"/>
      <protection locked="0"/>
    </xf>
    <xf numFmtId="180" fontId="45" fillId="9" borderId="22" xfId="12" applyNumberFormat="1" applyFont="1" applyFill="1" applyBorder="1" applyAlignment="1" applyProtection="1">
      <alignment horizontal="right" vertical="center"/>
      <protection locked="0"/>
    </xf>
    <xf numFmtId="180" fontId="45" fillId="9" borderId="7" xfId="13" applyNumberFormat="1" applyFont="1" applyFill="1" applyBorder="1" applyAlignment="1" applyProtection="1">
      <alignment horizontal="right" vertical="center"/>
      <protection locked="0"/>
    </xf>
    <xf numFmtId="180" fontId="45" fillId="9" borderId="22" xfId="13" applyNumberFormat="1" applyFont="1" applyFill="1" applyBorder="1" applyAlignment="1" applyProtection="1">
      <alignment horizontal="right" vertical="center"/>
      <protection locked="0"/>
    </xf>
    <xf numFmtId="0" fontId="45" fillId="0" borderId="0" xfId="12" applyFont="1" applyAlignment="1">
      <alignment horizontal="center" vertical="center"/>
    </xf>
    <xf numFmtId="0" fontId="46" fillId="0" borderId="0" xfId="12" applyFont="1" applyAlignment="1">
      <alignment horizontal="center" vertical="center" wrapText="1"/>
    </xf>
    <xf numFmtId="0" fontId="41" fillId="9" borderId="19" xfId="12" applyFont="1" applyFill="1" applyBorder="1" applyAlignment="1" applyProtection="1">
      <alignment horizontal="left" vertical="center" wrapText="1"/>
      <protection locked="0"/>
    </xf>
    <xf numFmtId="0" fontId="41" fillId="9" borderId="23" xfId="12" applyFont="1" applyFill="1" applyBorder="1" applyAlignment="1" applyProtection="1">
      <alignment horizontal="left" vertical="center" wrapText="1"/>
      <protection locked="0"/>
    </xf>
    <xf numFmtId="0" fontId="41" fillId="9" borderId="83" xfId="12" applyFont="1" applyFill="1" applyBorder="1" applyAlignment="1" applyProtection="1">
      <alignment horizontal="left" vertical="center" wrapText="1"/>
      <protection locked="0"/>
    </xf>
    <xf numFmtId="0" fontId="46" fillId="8" borderId="20" xfId="12" applyFont="1" applyFill="1" applyBorder="1" applyAlignment="1" applyProtection="1">
      <alignment horizontal="center" vertical="center" wrapText="1"/>
      <protection locked="0"/>
    </xf>
    <xf numFmtId="0" fontId="46" fillId="8" borderId="84" xfId="12" applyFont="1" applyFill="1" applyBorder="1" applyAlignment="1" applyProtection="1">
      <alignment horizontal="center" vertical="center" wrapText="1"/>
      <protection locked="0"/>
    </xf>
    <xf numFmtId="0" fontId="41" fillId="8" borderId="15" xfId="12" applyFont="1" applyFill="1" applyBorder="1" applyAlignment="1" applyProtection="1">
      <alignment horizontal="center" vertical="center" wrapText="1"/>
      <protection locked="0"/>
    </xf>
    <xf numFmtId="0" fontId="41" fillId="8" borderId="84" xfId="12" applyFont="1" applyFill="1" applyBorder="1" applyAlignment="1" applyProtection="1">
      <alignment horizontal="center" vertical="center" wrapText="1"/>
      <protection locked="0"/>
    </xf>
    <xf numFmtId="0" fontId="41" fillId="8" borderId="15" xfId="12" applyFont="1" applyFill="1" applyBorder="1" applyAlignment="1" applyProtection="1">
      <alignment horizontal="center" vertical="center" shrinkToFit="1"/>
      <protection locked="0"/>
    </xf>
    <xf numFmtId="0" fontId="41" fillId="8" borderId="85" xfId="12" applyFont="1" applyFill="1" applyBorder="1" applyAlignment="1" applyProtection="1">
      <alignment horizontal="center" vertical="center" shrinkToFit="1"/>
      <protection locked="0"/>
    </xf>
    <xf numFmtId="0" fontId="41" fillId="8" borderId="84" xfId="12" applyFont="1" applyFill="1" applyBorder="1" applyAlignment="1" applyProtection="1">
      <alignment horizontal="center" vertical="center" shrinkToFit="1"/>
      <protection locked="0"/>
    </xf>
    <xf numFmtId="0" fontId="41" fillId="9" borderId="15" xfId="12" applyFont="1" applyFill="1" applyBorder="1" applyAlignment="1" applyProtection="1">
      <alignment horizontal="center" vertical="center" wrapText="1"/>
      <protection locked="0"/>
    </xf>
    <xf numFmtId="0" fontId="41" fillId="9" borderId="85" xfId="12" applyFont="1" applyFill="1" applyBorder="1" applyAlignment="1" applyProtection="1">
      <alignment horizontal="center" vertical="center" wrapText="1"/>
      <protection locked="0"/>
    </xf>
    <xf numFmtId="0" fontId="41" fillId="9" borderId="86" xfId="12" applyFont="1" applyFill="1" applyBorder="1" applyAlignment="1" applyProtection="1">
      <alignment horizontal="center" vertical="center" wrapText="1"/>
      <protection locked="0"/>
    </xf>
    <xf numFmtId="178" fontId="42" fillId="6" borderId="20" xfId="12" applyNumberFormat="1" applyFont="1" applyFill="1" applyBorder="1" applyAlignment="1">
      <alignment horizontal="center" vertical="center" wrapText="1"/>
    </xf>
    <xf numFmtId="178" fontId="42" fillId="6" borderId="86" xfId="12" applyNumberFormat="1" applyFont="1" applyFill="1" applyBorder="1" applyAlignment="1">
      <alignment horizontal="center" vertical="center" wrapText="1"/>
    </xf>
    <xf numFmtId="178" fontId="42" fillId="6" borderId="20" xfId="13" applyNumberFormat="1" applyFont="1" applyFill="1" applyBorder="1" applyAlignment="1">
      <alignment horizontal="center" vertical="center" wrapText="1"/>
    </xf>
    <xf numFmtId="178" fontId="42" fillId="6" borderId="86" xfId="13" applyNumberFormat="1" applyFont="1" applyFill="1" applyBorder="1" applyAlignment="1">
      <alignment horizontal="center" vertical="center" wrapText="1"/>
    </xf>
    <xf numFmtId="0" fontId="41" fillId="9" borderId="20" xfId="12" applyFont="1" applyFill="1" applyBorder="1" applyAlignment="1" applyProtection="1">
      <alignment horizontal="left" vertical="center" wrapText="1"/>
      <protection locked="0"/>
    </xf>
    <xf numFmtId="0" fontId="41" fillId="9" borderId="85" xfId="12" applyFont="1" applyFill="1" applyBorder="1" applyAlignment="1" applyProtection="1">
      <alignment horizontal="left" vertical="center" wrapText="1"/>
      <protection locked="0"/>
    </xf>
    <xf numFmtId="0" fontId="41" fillId="9" borderId="86" xfId="12" applyFont="1" applyFill="1" applyBorder="1" applyAlignment="1" applyProtection="1">
      <alignment horizontal="left" vertical="center" wrapText="1"/>
      <protection locked="0"/>
    </xf>
    <xf numFmtId="0" fontId="46" fillId="8" borderId="19" xfId="12" applyFont="1" applyFill="1" applyBorder="1" applyAlignment="1" applyProtection="1">
      <alignment horizontal="center" vertical="center" wrapText="1"/>
      <protection locked="0"/>
    </xf>
    <xf numFmtId="0" fontId="46" fillId="8" borderId="22" xfId="12" applyFont="1" applyFill="1" applyBorder="1" applyAlignment="1" applyProtection="1">
      <alignment horizontal="center" vertical="center" wrapText="1"/>
      <protection locked="0"/>
    </xf>
    <xf numFmtId="0" fontId="41" fillId="8" borderId="7" xfId="12" applyFont="1" applyFill="1" applyBorder="1" applyAlignment="1" applyProtection="1">
      <alignment horizontal="center" vertical="center" wrapText="1"/>
      <protection locked="0"/>
    </xf>
    <xf numFmtId="0" fontId="41" fillId="8" borderId="22" xfId="12" applyFont="1" applyFill="1" applyBorder="1" applyAlignment="1" applyProtection="1">
      <alignment horizontal="center" vertical="center" wrapText="1"/>
      <protection locked="0"/>
    </xf>
    <xf numFmtId="0" fontId="41" fillId="8" borderId="7" xfId="12" applyFont="1" applyFill="1" applyBorder="1" applyAlignment="1" applyProtection="1">
      <alignment horizontal="center" vertical="center" shrinkToFit="1"/>
      <protection locked="0"/>
    </xf>
    <xf numFmtId="0" fontId="41" fillId="8" borderId="23" xfId="12" applyFont="1" applyFill="1" applyBorder="1" applyAlignment="1" applyProtection="1">
      <alignment horizontal="center" vertical="center" shrinkToFit="1"/>
      <protection locked="0"/>
    </xf>
    <xf numFmtId="0" fontId="41" fillId="8" borderId="22" xfId="12" applyFont="1" applyFill="1" applyBorder="1" applyAlignment="1" applyProtection="1">
      <alignment horizontal="center" vertical="center" shrinkToFit="1"/>
      <protection locked="0"/>
    </xf>
    <xf numFmtId="0" fontId="41" fillId="9" borderId="7" xfId="12" applyFont="1" applyFill="1" applyBorder="1" applyAlignment="1" applyProtection="1">
      <alignment horizontal="center" vertical="center" wrapText="1"/>
      <protection locked="0"/>
    </xf>
    <xf numFmtId="0" fontId="41" fillId="9" borderId="23" xfId="12" applyFont="1" applyFill="1" applyBorder="1" applyAlignment="1" applyProtection="1">
      <alignment horizontal="center" vertical="center" wrapText="1"/>
      <protection locked="0"/>
    </xf>
    <xf numFmtId="0" fontId="41" fillId="9" borderId="83" xfId="12" applyFont="1" applyFill="1" applyBorder="1" applyAlignment="1" applyProtection="1">
      <alignment horizontal="center" vertical="center" wrapText="1"/>
      <protection locked="0"/>
    </xf>
    <xf numFmtId="178" fontId="42" fillId="6" borderId="19" xfId="12" applyNumberFormat="1" applyFont="1" applyFill="1" applyBorder="1" applyAlignment="1">
      <alignment horizontal="center" vertical="center" wrapText="1"/>
    </xf>
    <xf numFmtId="178" fontId="42" fillId="6" borderId="83" xfId="12" applyNumberFormat="1" applyFont="1" applyFill="1" applyBorder="1" applyAlignment="1">
      <alignment horizontal="center" vertical="center" wrapText="1"/>
    </xf>
    <xf numFmtId="178" fontId="42" fillId="6" borderId="19" xfId="13" applyNumberFormat="1" applyFont="1" applyFill="1" applyBorder="1" applyAlignment="1">
      <alignment horizontal="center" vertical="center" wrapText="1"/>
    </xf>
    <xf numFmtId="178" fontId="42" fillId="6" borderId="83" xfId="13" applyNumberFormat="1" applyFont="1" applyFill="1" applyBorder="1" applyAlignment="1">
      <alignment horizontal="center" vertical="center" wrapText="1"/>
    </xf>
    <xf numFmtId="0" fontId="41" fillId="9" borderId="1" xfId="12" applyFont="1" applyFill="1" applyBorder="1" applyAlignment="1" applyProtection="1">
      <alignment horizontal="left" vertical="center" wrapText="1"/>
      <protection locked="0"/>
    </xf>
    <xf numFmtId="0" fontId="41" fillId="9" borderId="2" xfId="12" applyFont="1" applyFill="1" applyBorder="1" applyAlignment="1" applyProtection="1">
      <alignment horizontal="left" vertical="center" wrapText="1"/>
      <protection locked="0"/>
    </xf>
    <xf numFmtId="0" fontId="41" fillId="9" borderId="3" xfId="12" applyFont="1" applyFill="1" applyBorder="1" applyAlignment="1" applyProtection="1">
      <alignment horizontal="left" vertical="center" wrapText="1"/>
      <protection locked="0"/>
    </xf>
    <xf numFmtId="0" fontId="46" fillId="8" borderId="1" xfId="12" applyFont="1" applyFill="1" applyBorder="1" applyAlignment="1" applyProtection="1">
      <alignment horizontal="center" vertical="center" wrapText="1"/>
      <protection locked="0"/>
    </xf>
    <xf numFmtId="0" fontId="46" fillId="8" borderId="87" xfId="12" applyFont="1" applyFill="1" applyBorder="1" applyAlignment="1" applyProtection="1">
      <alignment horizontal="center" vertical="center" wrapText="1"/>
      <protection locked="0"/>
    </xf>
    <xf numFmtId="0" fontId="41" fillId="8" borderId="88" xfId="12" applyFont="1" applyFill="1" applyBorder="1" applyAlignment="1" applyProtection="1">
      <alignment horizontal="center" vertical="center" wrapText="1"/>
      <protection locked="0"/>
    </xf>
    <xf numFmtId="0" fontId="41" fillId="8" borderId="87" xfId="12" applyFont="1" applyFill="1" applyBorder="1" applyAlignment="1" applyProtection="1">
      <alignment horizontal="center" vertical="center" wrapText="1"/>
      <protection locked="0"/>
    </xf>
    <xf numFmtId="0" fontId="41" fillId="8" borderId="88" xfId="12" applyFont="1" applyFill="1" applyBorder="1" applyAlignment="1" applyProtection="1">
      <alignment horizontal="center" vertical="center" shrinkToFit="1"/>
      <protection locked="0"/>
    </xf>
    <xf numFmtId="0" fontId="41" fillId="8" borderId="2" xfId="12" applyFont="1" applyFill="1" applyBorder="1" applyAlignment="1" applyProtection="1">
      <alignment horizontal="center" vertical="center" shrinkToFit="1"/>
      <protection locked="0"/>
    </xf>
    <xf numFmtId="0" fontId="41" fillId="8" borderId="87" xfId="12" applyFont="1" applyFill="1" applyBorder="1" applyAlignment="1" applyProtection="1">
      <alignment horizontal="center" vertical="center" shrinkToFit="1"/>
      <protection locked="0"/>
    </xf>
    <xf numFmtId="0" fontId="41" fillId="9" borderId="88" xfId="12" applyFont="1" applyFill="1" applyBorder="1" applyAlignment="1" applyProtection="1">
      <alignment horizontal="center" vertical="center" wrapText="1"/>
      <protection locked="0"/>
    </xf>
    <xf numFmtId="0" fontId="41" fillId="9" borderId="2" xfId="12" applyFont="1" applyFill="1" applyBorder="1" applyAlignment="1" applyProtection="1">
      <alignment horizontal="center" vertical="center" wrapText="1"/>
      <protection locked="0"/>
    </xf>
    <xf numFmtId="0" fontId="41" fillId="9" borderId="3" xfId="12" applyFont="1" applyFill="1" applyBorder="1" applyAlignment="1" applyProtection="1">
      <alignment horizontal="center" vertical="center" wrapText="1"/>
      <protection locked="0"/>
    </xf>
    <xf numFmtId="178" fontId="42" fillId="6" borderId="1" xfId="12" applyNumberFormat="1" applyFont="1" applyFill="1" applyBorder="1" applyAlignment="1">
      <alignment horizontal="center" vertical="center" wrapText="1"/>
    </xf>
    <xf numFmtId="178" fontId="42" fillId="6" borderId="3" xfId="12" applyNumberFormat="1" applyFont="1" applyFill="1" applyBorder="1" applyAlignment="1">
      <alignment horizontal="center" vertical="center" wrapText="1"/>
    </xf>
    <xf numFmtId="178" fontId="42" fillId="6" borderId="1" xfId="13" applyNumberFormat="1" applyFont="1" applyFill="1" applyBorder="1" applyAlignment="1">
      <alignment horizontal="center" vertical="center" wrapText="1"/>
    </xf>
    <xf numFmtId="178" fontId="42" fillId="6" borderId="3" xfId="13" applyNumberFormat="1" applyFont="1" applyFill="1" applyBorder="1" applyAlignment="1">
      <alignment horizontal="center" vertical="center" wrapText="1"/>
    </xf>
    <xf numFmtId="0" fontId="41" fillId="0" borderId="91" xfId="12" applyFont="1" applyBorder="1" applyAlignment="1">
      <alignment horizontal="center" vertical="center"/>
    </xf>
    <xf numFmtId="0" fontId="41" fillId="0" borderId="92" xfId="12" applyFont="1" applyBorder="1" applyAlignment="1">
      <alignment horizontal="center" vertical="center"/>
    </xf>
    <xf numFmtId="0" fontId="41" fillId="0" borderId="17" xfId="12" applyFont="1" applyBorder="1" applyAlignment="1">
      <alignment horizontal="center" vertical="center"/>
    </xf>
    <xf numFmtId="0" fontId="41" fillId="0" borderId="82" xfId="12" applyFont="1" applyBorder="1" applyAlignment="1">
      <alignment horizontal="center" vertical="center" wrapText="1"/>
    </xf>
    <xf numFmtId="0" fontId="41" fillId="0" borderId="102" xfId="12" applyFont="1" applyBorder="1" applyAlignment="1">
      <alignment horizontal="center" vertical="center" wrapText="1"/>
    </xf>
    <xf numFmtId="0" fontId="41" fillId="0" borderId="0" xfId="12" applyFont="1" applyAlignment="1">
      <alignment horizontal="center" vertical="center" wrapText="1"/>
    </xf>
    <xf numFmtId="0" fontId="41" fillId="0" borderId="46" xfId="12" applyFont="1" applyBorder="1" applyAlignment="1">
      <alignment horizontal="center" vertical="center" wrapText="1"/>
    </xf>
    <xf numFmtId="0" fontId="41" fillId="0" borderId="108" xfId="12" applyFont="1" applyBorder="1" applyAlignment="1">
      <alignment horizontal="center" vertical="center" wrapText="1"/>
    </xf>
    <xf numFmtId="0" fontId="41" fillId="0" borderId="109" xfId="12" applyFont="1" applyBorder="1" applyAlignment="1">
      <alignment horizontal="center" vertical="center" wrapText="1"/>
    </xf>
    <xf numFmtId="0" fontId="41" fillId="0" borderId="103" xfId="12" applyFont="1" applyBorder="1" applyAlignment="1">
      <alignment horizontal="center" vertical="center" wrapText="1"/>
    </xf>
    <xf numFmtId="0" fontId="41" fillId="0" borderId="62" xfId="12" applyFont="1" applyBorder="1" applyAlignment="1">
      <alignment horizontal="center" vertical="center" wrapText="1"/>
    </xf>
    <xf numFmtId="0" fontId="41" fillId="0" borderId="110" xfId="12" applyFont="1" applyBorder="1" applyAlignment="1">
      <alignment horizontal="center" vertical="center" wrapText="1"/>
    </xf>
    <xf numFmtId="0" fontId="41" fillId="0" borderId="93" xfId="12" applyFont="1" applyBorder="1" applyAlignment="1">
      <alignment horizontal="center" vertical="center" wrapText="1"/>
    </xf>
    <xf numFmtId="0" fontId="41" fillId="0" borderId="105" xfId="12" applyFont="1" applyBorder="1" applyAlignment="1">
      <alignment horizontal="center" vertical="center" wrapText="1"/>
    </xf>
    <xf numFmtId="0" fontId="41" fillId="0" borderId="111" xfId="12" applyFont="1" applyBorder="1" applyAlignment="1">
      <alignment horizontal="center" vertical="center" wrapText="1"/>
    </xf>
    <xf numFmtId="0" fontId="41" fillId="0" borderId="94" xfId="12" quotePrefix="1" applyFont="1" applyBorder="1" applyAlignment="1">
      <alignment horizontal="center" vertical="center"/>
    </xf>
    <xf numFmtId="0" fontId="41" fillId="0" borderId="82" xfId="12" applyFont="1" applyBorder="1" applyAlignment="1">
      <alignment horizontal="center" vertical="center"/>
    </xf>
    <xf numFmtId="0" fontId="42" fillId="8" borderId="0" xfId="12" applyFont="1" applyFill="1" applyAlignment="1" applyProtection="1">
      <alignment horizontal="center" vertical="center"/>
      <protection locked="0"/>
    </xf>
    <xf numFmtId="0" fontId="42" fillId="9" borderId="0" xfId="12" applyFont="1" applyFill="1" applyAlignment="1" applyProtection="1">
      <alignment horizontal="center" vertical="center"/>
      <protection locked="0"/>
    </xf>
    <xf numFmtId="0" fontId="42" fillId="0" borderId="0" xfId="12" applyFont="1" applyAlignment="1">
      <alignment horizontal="center" vertical="center"/>
    </xf>
    <xf numFmtId="0" fontId="41" fillId="8" borderId="5" xfId="12" applyFont="1" applyFill="1" applyBorder="1" applyAlignment="1" applyProtection="1">
      <alignment horizontal="center" vertical="center"/>
      <protection locked="0"/>
    </xf>
    <xf numFmtId="0" fontId="46" fillId="0" borderId="89" xfId="12" applyFont="1" applyBorder="1" applyAlignment="1">
      <alignment horizontal="center" vertical="center" wrapText="1"/>
    </xf>
    <xf numFmtId="0" fontId="46" fillId="0" borderId="90" xfId="12" applyFont="1" applyBorder="1" applyAlignment="1">
      <alignment horizontal="center" vertical="center" wrapText="1"/>
    </xf>
    <xf numFmtId="0" fontId="46" fillId="0" borderId="4" xfId="12" applyFont="1" applyBorder="1" applyAlignment="1">
      <alignment horizontal="center" vertical="center" wrapText="1"/>
    </xf>
    <xf numFmtId="0" fontId="46" fillId="0" borderId="6" xfId="12" applyFont="1" applyBorder="1" applyAlignment="1">
      <alignment horizontal="center" vertical="center" wrapText="1"/>
    </xf>
    <xf numFmtId="0" fontId="46" fillId="0" borderId="106" xfId="12" applyFont="1" applyBorder="1" applyAlignment="1">
      <alignment horizontal="center" vertical="center" wrapText="1"/>
    </xf>
    <xf numFmtId="0" fontId="46" fillId="0" borderId="107" xfId="12" applyFont="1" applyBorder="1" applyAlignment="1">
      <alignment horizontal="center" vertical="center" wrapText="1"/>
    </xf>
    <xf numFmtId="0" fontId="46" fillId="0" borderId="8" xfId="12" applyFont="1" applyBorder="1" applyAlignment="1">
      <alignment horizontal="center" vertical="center" wrapText="1"/>
    </xf>
    <xf numFmtId="0" fontId="46" fillId="0" borderId="10" xfId="12" applyFont="1" applyBorder="1" applyAlignment="1">
      <alignment horizontal="center" vertical="center" wrapText="1"/>
    </xf>
    <xf numFmtId="0" fontId="41" fillId="0" borderId="104" xfId="12" applyFont="1" applyBorder="1" applyAlignment="1">
      <alignment horizontal="center" vertical="center" wrapText="1"/>
    </xf>
    <xf numFmtId="0" fontId="41" fillId="0" borderId="91" xfId="12" applyFont="1" applyBorder="1" applyAlignment="1">
      <alignment horizontal="center" vertical="center" wrapText="1"/>
    </xf>
    <xf numFmtId="0" fontId="41" fillId="0" borderId="19" xfId="12" applyFont="1" applyBorder="1" applyAlignment="1">
      <alignment horizontal="center" vertical="center"/>
    </xf>
    <xf numFmtId="0" fontId="41" fillId="0" borderId="23" xfId="12" applyFont="1" applyBorder="1" applyAlignment="1">
      <alignment horizontal="center" vertical="center"/>
    </xf>
    <xf numFmtId="0" fontId="41" fillId="0" borderId="83" xfId="12" applyFont="1" applyBorder="1" applyAlignment="1">
      <alignment horizontal="center" vertical="center"/>
    </xf>
    <xf numFmtId="0" fontId="41" fillId="9" borderId="7" xfId="12" applyFont="1" applyFill="1" applyBorder="1" applyAlignment="1" applyProtection="1">
      <alignment horizontal="center" vertical="center"/>
      <protection locked="0"/>
    </xf>
    <xf numFmtId="0" fontId="41" fillId="9" borderId="22" xfId="12" applyFont="1" applyFill="1" applyBorder="1" applyAlignment="1" applyProtection="1">
      <alignment horizontal="center" vertical="center"/>
      <protection locked="0"/>
    </xf>
    <xf numFmtId="0" fontId="41" fillId="6" borderId="7" xfId="12" applyFont="1" applyFill="1" applyBorder="1" applyAlignment="1">
      <alignment horizontal="center" vertical="center"/>
    </xf>
    <xf numFmtId="0" fontId="41" fillId="6" borderId="22" xfId="12" applyFont="1" applyFill="1" applyBorder="1" applyAlignment="1">
      <alignment horizontal="center" vertical="center"/>
    </xf>
    <xf numFmtId="0" fontId="41" fillId="9" borderId="12" xfId="12" applyFont="1" applyFill="1" applyBorder="1" applyAlignment="1" applyProtection="1">
      <alignment horizontal="center" vertical="center"/>
      <protection locked="0"/>
    </xf>
    <xf numFmtId="0" fontId="41" fillId="9" borderId="58" xfId="12" applyFont="1" applyFill="1" applyBorder="1" applyAlignment="1" applyProtection="1">
      <alignment horizontal="center" vertical="center"/>
      <protection locked="0"/>
    </xf>
    <xf numFmtId="0" fontId="46" fillId="6" borderId="0" xfId="12" applyFont="1" applyFill="1" applyAlignment="1">
      <alignment horizontal="left" vertical="center"/>
    </xf>
    <xf numFmtId="0" fontId="57" fillId="6" borderId="92" xfId="12" applyFont="1" applyFill="1" applyBorder="1" applyAlignment="1">
      <alignment horizontal="center" vertical="center"/>
    </xf>
    <xf numFmtId="0" fontId="57" fillId="6" borderId="17" xfId="12" applyFont="1" applyFill="1" applyBorder="1" applyAlignment="1">
      <alignment horizontal="center" vertical="center"/>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5" borderId="94"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93"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97" xfId="0" applyFont="1" applyFill="1" applyBorder="1" applyAlignment="1">
      <alignment horizontal="center" vertical="center" wrapText="1"/>
    </xf>
    <xf numFmtId="176" fontId="5" fillId="0" borderId="5" xfId="0" applyNumberFormat="1" applyFont="1" applyBorder="1" applyAlignment="1">
      <alignment horizontal="center"/>
    </xf>
    <xf numFmtId="0" fontId="15" fillId="5" borderId="5" xfId="0" applyFont="1" applyFill="1" applyBorder="1" applyAlignment="1">
      <alignment horizontal="center" vertical="center" wrapText="1"/>
    </xf>
    <xf numFmtId="176" fontId="5" fillId="0" borderId="29" xfId="0" applyNumberFormat="1" applyFont="1" applyBorder="1" applyAlignment="1">
      <alignment horizontal="center"/>
    </xf>
    <xf numFmtId="176" fontId="5" fillId="0" borderId="7" xfId="0" applyNumberFormat="1" applyFont="1" applyBorder="1" applyAlignment="1">
      <alignment horizontal="center"/>
    </xf>
    <xf numFmtId="176" fontId="5" fillId="0" borderId="23" xfId="0" applyNumberFormat="1" applyFont="1" applyBorder="1" applyAlignment="1">
      <alignment horizontal="center"/>
    </xf>
    <xf numFmtId="176" fontId="5" fillId="0" borderId="22" xfId="0" applyNumberFormat="1" applyFont="1" applyBorder="1" applyAlignment="1">
      <alignment horizontal="center"/>
    </xf>
    <xf numFmtId="176" fontId="5" fillId="0" borderId="96" xfId="0" applyNumberFormat="1" applyFont="1" applyBorder="1" applyAlignment="1">
      <alignment horizontal="center"/>
    </xf>
    <xf numFmtId="176" fontId="5" fillId="0" borderId="90" xfId="0" applyNumberFormat="1" applyFont="1" applyBorder="1" applyAlignment="1">
      <alignment horizontal="center"/>
    </xf>
    <xf numFmtId="176" fontId="5" fillId="0" borderId="9" xfId="0" applyNumberFormat="1" applyFont="1" applyBorder="1" applyAlignment="1">
      <alignment horizontal="center"/>
    </xf>
    <xf numFmtId="176" fontId="5" fillId="0" borderId="10" xfId="0" applyNumberFormat="1" applyFont="1" applyBorder="1" applyAlignment="1">
      <alignment horizontal="center"/>
    </xf>
    <xf numFmtId="176" fontId="5" fillId="0" borderId="11" xfId="0" applyNumberFormat="1" applyFont="1" applyBorder="1" applyAlignment="1">
      <alignment horizontal="center"/>
    </xf>
    <xf numFmtId="176" fontId="5" fillId="0" borderId="15" xfId="0" applyNumberFormat="1" applyFont="1" applyBorder="1" applyAlignment="1">
      <alignment horizontal="center"/>
    </xf>
    <xf numFmtId="176" fontId="5" fillId="0" borderId="85" xfId="0" applyNumberFormat="1" applyFont="1" applyBorder="1" applyAlignment="1">
      <alignment horizontal="center"/>
    </xf>
    <xf numFmtId="176" fontId="5" fillId="0" borderId="84" xfId="0" applyNumberFormat="1" applyFont="1" applyBorder="1" applyAlignment="1">
      <alignment horizontal="center"/>
    </xf>
    <xf numFmtId="0" fontId="5" fillId="5" borderId="5" xfId="0" applyFont="1" applyFill="1" applyBorder="1" applyAlignment="1">
      <alignment horizontal="center" vertical="center"/>
    </xf>
    <xf numFmtId="176" fontId="5" fillId="0" borderId="59" xfId="0" applyNumberFormat="1" applyFont="1" applyBorder="1" applyAlignment="1">
      <alignment horizontal="center"/>
    </xf>
    <xf numFmtId="176" fontId="5" fillId="0" borderId="95" xfId="0" applyNumberFormat="1" applyFont="1" applyBorder="1" applyAlignment="1">
      <alignment horizontal="center"/>
    </xf>
    <xf numFmtId="176" fontId="5" fillId="0" borderId="43" xfId="0" applyNumberFormat="1" applyFont="1" applyBorder="1" applyAlignment="1">
      <alignment horizontal="center"/>
    </xf>
    <xf numFmtId="176" fontId="5" fillId="0" borderId="88" xfId="0" applyNumberFormat="1" applyFont="1" applyBorder="1" applyAlignment="1">
      <alignment horizontal="center"/>
    </xf>
    <xf numFmtId="176" fontId="5" fillId="0" borderId="2" xfId="0" applyNumberFormat="1" applyFont="1" applyBorder="1" applyAlignment="1">
      <alignment horizontal="center"/>
    </xf>
    <xf numFmtId="176" fontId="5" fillId="0" borderId="87" xfId="0" applyNumberFormat="1" applyFont="1" applyBorder="1" applyAlignment="1">
      <alignment horizontal="center"/>
    </xf>
    <xf numFmtId="176" fontId="5" fillId="0" borderId="12" xfId="0" applyNumberFormat="1" applyFont="1" applyBorder="1" applyAlignment="1">
      <alignment horizontal="center"/>
    </xf>
    <xf numFmtId="176" fontId="5" fillId="0" borderId="78" xfId="0" applyNumberFormat="1" applyFont="1" applyBorder="1" applyAlignment="1">
      <alignment horizontal="center"/>
    </xf>
    <xf numFmtId="176" fontId="5" fillId="0" borderId="58" xfId="0" applyNumberFormat="1" applyFont="1" applyBorder="1" applyAlignment="1">
      <alignment horizontal="center"/>
    </xf>
    <xf numFmtId="0" fontId="5" fillId="5" borderId="59" xfId="0" applyFont="1" applyFill="1" applyBorder="1" applyAlignment="1">
      <alignment horizontal="center" shrinkToFit="1"/>
    </xf>
    <xf numFmtId="0" fontId="5" fillId="5" borderId="95" xfId="0" applyFont="1" applyFill="1" applyBorder="1" applyAlignment="1">
      <alignment horizontal="center" shrinkToFit="1"/>
    </xf>
    <xf numFmtId="0" fontId="5" fillId="5" borderId="43" xfId="0" applyFont="1" applyFill="1" applyBorder="1" applyAlignment="1">
      <alignment horizontal="center" shrinkToFit="1"/>
    </xf>
    <xf numFmtId="0" fontId="5" fillId="5" borderId="7" xfId="0" applyFont="1" applyFill="1" applyBorder="1" applyAlignment="1">
      <alignment horizontal="center" shrinkToFit="1"/>
    </xf>
    <xf numFmtId="0" fontId="5" fillId="5" borderId="23" xfId="0" applyFont="1" applyFill="1" applyBorder="1" applyAlignment="1">
      <alignment horizontal="center" shrinkToFit="1"/>
    </xf>
    <xf numFmtId="0" fontId="5" fillId="5" borderId="22" xfId="0" applyFont="1" applyFill="1" applyBorder="1" applyAlignment="1">
      <alignment horizontal="center" shrinkToFit="1"/>
    </xf>
    <xf numFmtId="0" fontId="5" fillId="5" borderId="5" xfId="0" applyFont="1" applyFill="1" applyBorder="1" applyAlignment="1">
      <alignment horizontal="center"/>
    </xf>
    <xf numFmtId="0" fontId="14" fillId="5" borderId="59" xfId="0" applyFont="1" applyFill="1" applyBorder="1" applyAlignment="1">
      <alignment horizontal="center" vertical="center"/>
    </xf>
    <xf numFmtId="0" fontId="14" fillId="5" borderId="95" xfId="0" applyFont="1" applyFill="1" applyBorder="1" applyAlignment="1">
      <alignment horizontal="center" vertical="center"/>
    </xf>
    <xf numFmtId="0" fontId="14" fillId="5" borderId="43"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78" xfId="0" applyFont="1" applyFill="1" applyBorder="1" applyAlignment="1">
      <alignment horizontal="center" vertical="center"/>
    </xf>
    <xf numFmtId="0" fontId="14" fillId="5" borderId="58" xfId="0" applyFont="1" applyFill="1" applyBorder="1" applyAlignment="1">
      <alignment horizontal="center" vertical="center"/>
    </xf>
    <xf numFmtId="0" fontId="5" fillId="5" borderId="5" xfId="0" applyFont="1" applyFill="1" applyBorder="1" applyAlignment="1">
      <alignment vertical="center" shrinkToFit="1"/>
    </xf>
    <xf numFmtId="0" fontId="5" fillId="5" borderId="7"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7" xfId="0" applyFont="1" applyFill="1" applyBorder="1" applyAlignment="1">
      <alignment horizontal="center" vertical="center" shrinkToFit="1"/>
    </xf>
    <xf numFmtId="0" fontId="5" fillId="5" borderId="23" xfId="0" applyFont="1" applyFill="1" applyBorder="1" applyAlignment="1">
      <alignment horizontal="center" vertical="center" shrinkToFit="1"/>
    </xf>
    <xf numFmtId="0" fontId="5" fillId="5" borderId="22" xfId="0" applyFont="1" applyFill="1" applyBorder="1" applyAlignment="1">
      <alignment horizontal="center" vertical="center" shrinkToFit="1"/>
    </xf>
    <xf numFmtId="0" fontId="5" fillId="0" borderId="95" xfId="0" applyFont="1" applyBorder="1" applyAlignment="1">
      <alignment horizontal="center" vertical="center"/>
    </xf>
    <xf numFmtId="0" fontId="5" fillId="0" borderId="43" xfId="0" applyFont="1" applyBorder="1" applyAlignment="1">
      <alignment horizontal="center" vertical="center"/>
    </xf>
    <xf numFmtId="0" fontId="5" fillId="0" borderId="59" xfId="0" applyFont="1" applyBorder="1" applyAlignment="1">
      <alignment horizontal="center" vertical="center"/>
    </xf>
    <xf numFmtId="0" fontId="5" fillId="5" borderId="62" xfId="0" applyFont="1" applyFill="1" applyBorder="1" applyAlignment="1">
      <alignment horizontal="center" vertical="center" shrinkToFit="1"/>
    </xf>
    <xf numFmtId="0" fontId="5" fillId="5" borderId="0" xfId="0" applyFont="1" applyFill="1" applyAlignment="1">
      <alignment horizontal="center" vertical="center" shrinkToFit="1"/>
    </xf>
    <xf numFmtId="0" fontId="5" fillId="5" borderId="46" xfId="0" applyFont="1" applyFill="1" applyBorder="1" applyAlignment="1">
      <alignment horizontal="center" vertical="center" shrinkToFit="1"/>
    </xf>
    <xf numFmtId="0" fontId="5" fillId="5" borderId="12" xfId="0" applyFont="1" applyFill="1" applyBorder="1" applyAlignment="1">
      <alignment horizontal="center" vertical="center" shrinkToFit="1"/>
    </xf>
    <xf numFmtId="0" fontId="5" fillId="5" borderId="78" xfId="0" applyFont="1" applyFill="1" applyBorder="1" applyAlignment="1">
      <alignment horizontal="center" vertical="center" shrinkToFit="1"/>
    </xf>
    <xf numFmtId="0" fontId="5" fillId="5" borderId="58" xfId="0" applyFont="1" applyFill="1" applyBorder="1" applyAlignment="1">
      <alignment horizontal="center" vertical="center" shrinkToFit="1"/>
    </xf>
    <xf numFmtId="49" fontId="5" fillId="5" borderId="59" xfId="0" applyNumberFormat="1" applyFont="1" applyFill="1" applyBorder="1" applyAlignment="1">
      <alignment horizontal="center" vertical="center" wrapText="1"/>
    </xf>
    <xf numFmtId="49" fontId="5" fillId="5" borderId="95" xfId="0" applyNumberFormat="1" applyFont="1" applyFill="1" applyBorder="1" applyAlignment="1">
      <alignment horizontal="center" vertical="center"/>
    </xf>
    <xf numFmtId="49" fontId="5" fillId="5" borderId="43" xfId="0" applyNumberFormat="1" applyFont="1" applyFill="1" applyBorder="1" applyAlignment="1">
      <alignment horizontal="center" vertical="center"/>
    </xf>
    <xf numFmtId="0" fontId="5" fillId="5" borderId="29" xfId="0" applyFont="1" applyFill="1" applyBorder="1" applyAlignment="1">
      <alignment vertical="center" shrinkToFit="1"/>
    </xf>
    <xf numFmtId="0" fontId="5" fillId="5" borderId="89" xfId="0" applyFont="1" applyFill="1" applyBorder="1" applyAlignment="1">
      <alignment vertical="center" shrinkToFit="1"/>
    </xf>
    <xf numFmtId="0" fontId="5" fillId="5" borderId="96" xfId="0" applyFont="1" applyFill="1" applyBorder="1" applyAlignment="1">
      <alignment vertical="center" shrinkToFit="1"/>
    </xf>
    <xf numFmtId="0" fontId="5" fillId="5" borderId="8" xfId="0" applyFont="1" applyFill="1" applyBorder="1" applyAlignment="1">
      <alignment vertical="center" shrinkToFit="1"/>
    </xf>
    <xf numFmtId="0" fontId="5" fillId="5" borderId="9" xfId="0" applyFont="1" applyFill="1" applyBorder="1" applyAlignment="1">
      <alignment vertical="center" shrinkToFit="1"/>
    </xf>
    <xf numFmtId="0" fontId="5" fillId="5" borderId="15" xfId="0" applyFont="1" applyFill="1" applyBorder="1" applyAlignment="1">
      <alignment horizontal="center" shrinkToFit="1"/>
    </xf>
    <xf numFmtId="0" fontId="5" fillId="5" borderId="85" xfId="0" applyFont="1" applyFill="1" applyBorder="1" applyAlignment="1">
      <alignment horizontal="center" shrinkToFit="1"/>
    </xf>
    <xf numFmtId="0" fontId="5" fillId="5" borderId="84" xfId="0" applyFont="1" applyFill="1" applyBorder="1" applyAlignment="1">
      <alignment horizontal="center" shrinkToFit="1"/>
    </xf>
    <xf numFmtId="0" fontId="5" fillId="0" borderId="5" xfId="0" applyFont="1" applyBorder="1" applyAlignment="1">
      <alignment horizontal="left" vertical="top" wrapText="1"/>
    </xf>
    <xf numFmtId="0" fontId="5" fillId="5" borderId="59" xfId="0" applyFont="1" applyFill="1" applyBorder="1" applyAlignment="1">
      <alignment horizontal="left" vertical="center" wrapText="1"/>
    </xf>
    <xf numFmtId="0" fontId="5" fillId="5" borderId="95" xfId="0" applyFont="1" applyFill="1" applyBorder="1" applyAlignment="1">
      <alignment horizontal="left" vertical="center" wrapText="1"/>
    </xf>
    <xf numFmtId="0" fontId="5" fillId="5" borderId="43" xfId="0" applyFont="1" applyFill="1" applyBorder="1" applyAlignment="1">
      <alignment horizontal="left" vertical="center" wrapText="1"/>
    </xf>
    <xf numFmtId="0" fontId="0" fillId="0" borderId="7" xfId="0" applyBorder="1" applyAlignment="1">
      <alignment horizontal="center" vertical="center" wrapText="1"/>
    </xf>
    <xf numFmtId="0" fontId="0" fillId="0" borderId="23" xfId="0" applyBorder="1" applyAlignment="1">
      <alignment horizontal="center" vertical="center"/>
    </xf>
    <xf numFmtId="0" fontId="0" fillId="0" borderId="22" xfId="0" applyBorder="1" applyAlignment="1">
      <alignment horizontal="center" vertical="center"/>
    </xf>
    <xf numFmtId="0" fontId="25" fillId="0" borderId="62" xfId="0" applyFont="1" applyBorder="1" applyAlignment="1">
      <alignment vertical="top" wrapText="1"/>
    </xf>
    <xf numFmtId="0" fontId="25" fillId="0" borderId="0" xfId="0" applyFont="1" applyAlignment="1">
      <alignment vertical="top" wrapText="1"/>
    </xf>
    <xf numFmtId="0" fontId="25" fillId="0" borderId="46" xfId="0" applyFont="1" applyBorder="1" applyAlignment="1">
      <alignment vertical="top" wrapText="1"/>
    </xf>
    <xf numFmtId="0" fontId="24" fillId="0" borderId="98" xfId="0" applyFont="1" applyBorder="1" applyAlignment="1">
      <alignment vertical="top" wrapText="1"/>
    </xf>
    <xf numFmtId="0" fontId="24" fillId="0" borderId="64" xfId="0" applyFont="1" applyBorder="1" applyAlignment="1">
      <alignment vertical="top" wrapText="1"/>
    </xf>
    <xf numFmtId="0" fontId="24" fillId="0" borderId="99" xfId="0" applyFont="1" applyBorder="1" applyAlignment="1">
      <alignment vertical="top" wrapText="1"/>
    </xf>
    <xf numFmtId="0" fontId="24" fillId="0" borderId="62" xfId="0" applyFont="1" applyBorder="1" applyAlignment="1">
      <alignment vertical="top" wrapText="1"/>
    </xf>
    <xf numFmtId="0" fontId="24" fillId="0" borderId="0" xfId="0" applyFont="1" applyAlignment="1">
      <alignment vertical="top" wrapText="1"/>
    </xf>
    <xf numFmtId="0" fontId="24" fillId="0" borderId="46" xfId="0" applyFont="1" applyBorder="1" applyAlignment="1">
      <alignment vertical="top" wrapText="1"/>
    </xf>
    <xf numFmtId="0" fontId="32" fillId="0" borderId="89" xfId="4" applyFont="1" applyBorder="1" applyAlignment="1">
      <alignment horizontal="center" vertical="center"/>
    </xf>
    <xf numFmtId="0" fontId="32" fillId="0" borderId="96" xfId="4" applyFont="1" applyBorder="1" applyAlignment="1">
      <alignment horizontal="center" vertical="center"/>
    </xf>
    <xf numFmtId="0" fontId="32" fillId="0" borderId="88" xfId="4" applyFont="1" applyBorder="1" applyAlignment="1">
      <alignment vertical="center"/>
    </xf>
    <xf numFmtId="0" fontId="32" fillId="0" borderId="2" xfId="4" applyFont="1" applyBorder="1" applyAlignment="1">
      <alignment vertical="center"/>
    </xf>
    <xf numFmtId="0" fontId="32" fillId="0" borderId="3" xfId="4" applyFont="1" applyBorder="1" applyAlignment="1">
      <alignment vertical="center"/>
    </xf>
    <xf numFmtId="0" fontId="32" fillId="0" borderId="4" xfId="4" applyFont="1" applyBorder="1" applyAlignment="1">
      <alignment horizontal="center" vertical="center"/>
    </xf>
    <xf numFmtId="0" fontId="32" fillId="0" borderId="5" xfId="4" applyFont="1" applyBorder="1" applyAlignment="1">
      <alignment horizontal="center" vertical="center"/>
    </xf>
    <xf numFmtId="0" fontId="32" fillId="0" borderId="7" xfId="4" applyFont="1" applyBorder="1" applyAlignment="1">
      <alignment vertical="center"/>
    </xf>
    <xf numFmtId="0" fontId="32" fillId="0" borderId="23" xfId="4" applyFont="1" applyBorder="1" applyAlignment="1">
      <alignment vertical="center"/>
    </xf>
    <xf numFmtId="0" fontId="32" fillId="0" borderId="83" xfId="4" applyFont="1" applyBorder="1" applyAlignment="1">
      <alignment vertical="center"/>
    </xf>
    <xf numFmtId="0" fontId="36" fillId="0" borderId="29" xfId="4" applyFont="1" applyBorder="1" applyAlignment="1">
      <alignment horizontal="center" vertical="center"/>
    </xf>
    <xf numFmtId="0" fontId="36" fillId="0" borderId="11" xfId="4" applyFont="1" applyBorder="1" applyAlignment="1">
      <alignment horizontal="center" vertical="center"/>
    </xf>
    <xf numFmtId="0" fontId="40" fillId="0" borderId="7" xfId="4" applyFont="1" applyBorder="1" applyAlignment="1">
      <alignment horizontal="center" vertical="center" shrinkToFit="1"/>
    </xf>
    <xf numFmtId="0" fontId="40" fillId="0" borderId="23" xfId="4" applyFont="1" applyBorder="1" applyAlignment="1">
      <alignment horizontal="center" vertical="center" shrinkToFit="1"/>
    </xf>
    <xf numFmtId="0" fontId="40" fillId="0" borderId="22" xfId="4" applyFont="1" applyBorder="1" applyAlignment="1">
      <alignment horizontal="center" vertical="center" shrinkToFit="1"/>
    </xf>
    <xf numFmtId="0" fontId="25" fillId="0" borderId="62" xfId="4" applyFont="1" applyBorder="1" applyAlignment="1">
      <alignment vertical="top" wrapText="1"/>
    </xf>
    <xf numFmtId="0" fontId="25" fillId="0" borderId="0" xfId="4" applyFont="1" applyAlignment="1">
      <alignment vertical="top" wrapText="1"/>
    </xf>
    <xf numFmtId="0" fontId="25" fillId="0" borderId="46" xfId="4" applyFont="1" applyBorder="1" applyAlignment="1">
      <alignment vertical="top" wrapText="1"/>
    </xf>
    <xf numFmtId="0" fontId="24" fillId="0" borderId="0" xfId="4" applyFont="1" applyAlignment="1">
      <alignment vertical="top" wrapText="1"/>
    </xf>
    <xf numFmtId="0" fontId="24" fillId="0" borderId="46" xfId="4" applyFont="1" applyBorder="1" applyAlignment="1">
      <alignment vertical="top" wrapText="1"/>
    </xf>
    <xf numFmtId="0" fontId="24" fillId="0" borderId="98" xfId="4" applyFont="1" applyBorder="1" applyAlignment="1">
      <alignment horizontal="left" vertical="top" wrapText="1"/>
    </xf>
    <xf numFmtId="0" fontId="24" fillId="0" borderId="64" xfId="4" applyFont="1" applyBorder="1" applyAlignment="1">
      <alignment horizontal="left" vertical="top" wrapText="1"/>
    </xf>
    <xf numFmtId="0" fontId="24" fillId="0" borderId="99" xfId="4" applyFont="1" applyBorder="1" applyAlignment="1">
      <alignment horizontal="left" vertical="top" wrapText="1"/>
    </xf>
    <xf numFmtId="0" fontId="24" fillId="0" borderId="62" xfId="4" applyFont="1" applyBorder="1" applyAlignment="1">
      <alignment vertical="top" wrapText="1"/>
    </xf>
    <xf numFmtId="0" fontId="24" fillId="0" borderId="98" xfId="4" applyFont="1" applyBorder="1" applyAlignment="1">
      <alignment vertical="center" wrapText="1"/>
    </xf>
    <xf numFmtId="0" fontId="24" fillId="0" borderId="64" xfId="4" applyFont="1" applyBorder="1" applyAlignment="1">
      <alignment vertical="center" wrapText="1"/>
    </xf>
    <xf numFmtId="0" fontId="24" fillId="0" borderId="99" xfId="4" applyFont="1" applyBorder="1" applyAlignment="1">
      <alignment vertical="center" wrapText="1"/>
    </xf>
    <xf numFmtId="0" fontId="23" fillId="0" borderId="29" xfId="4" applyFont="1" applyBorder="1" applyAlignment="1">
      <alignment vertical="top" wrapText="1"/>
    </xf>
    <xf numFmtId="0" fontId="23" fillId="0" borderId="33" xfId="4" applyFont="1" applyBorder="1" applyAlignment="1">
      <alignment vertical="top" wrapText="1"/>
    </xf>
    <xf numFmtId="0" fontId="32" fillId="0" borderId="8" xfId="4" applyFont="1" applyBorder="1" applyAlignment="1">
      <alignment horizontal="center" vertical="center"/>
    </xf>
    <xf numFmtId="0" fontId="32" fillId="0" borderId="9" xfId="4" applyFont="1" applyBorder="1" applyAlignment="1">
      <alignment horizontal="center" vertical="center"/>
    </xf>
    <xf numFmtId="0" fontId="32" fillId="0" borderId="15" xfId="4" applyFont="1" applyBorder="1" applyAlignment="1">
      <alignment vertical="center"/>
    </xf>
    <xf numFmtId="0" fontId="32" fillId="0" borderId="85" xfId="4" applyFont="1" applyBorder="1" applyAlignment="1">
      <alignment vertical="center"/>
    </xf>
    <xf numFmtId="0" fontId="32" fillId="0" borderId="86" xfId="4" applyFont="1" applyBorder="1" applyAlignment="1">
      <alignment vertical="center"/>
    </xf>
    <xf numFmtId="0" fontId="36" fillId="0" borderId="59" xfId="4" applyFont="1" applyBorder="1" applyAlignment="1">
      <alignment horizontal="center" vertical="center"/>
    </xf>
    <xf numFmtId="0" fontId="36" fillId="0" borderId="95" xfId="4" applyFont="1" applyBorder="1" applyAlignment="1">
      <alignment horizontal="center" vertical="center"/>
    </xf>
    <xf numFmtId="0" fontId="36" fillId="0" borderId="43" xfId="4" applyFont="1" applyBorder="1" applyAlignment="1">
      <alignment horizontal="center" vertical="center"/>
    </xf>
    <xf numFmtId="0" fontId="36" fillId="0" borderId="12" xfId="4" applyFont="1" applyBorder="1" applyAlignment="1">
      <alignment horizontal="center" vertical="center"/>
    </xf>
    <xf numFmtId="0" fontId="36" fillId="0" borderId="78" xfId="4" applyFont="1" applyBorder="1" applyAlignment="1">
      <alignment horizontal="center" vertical="center"/>
    </xf>
    <xf numFmtId="0" fontId="36" fillId="0" borderId="58" xfId="4" applyFont="1" applyBorder="1" applyAlignment="1">
      <alignment horizontal="center" vertical="center"/>
    </xf>
    <xf numFmtId="0" fontId="25" fillId="0" borderId="98" xfId="4" applyFont="1" applyBorder="1" applyAlignment="1">
      <alignment vertical="top" wrapText="1"/>
    </xf>
    <xf numFmtId="0" fontId="25" fillId="0" borderId="64" xfId="4" applyFont="1" applyBorder="1" applyAlignment="1">
      <alignment vertical="top" wrapText="1"/>
    </xf>
    <xf numFmtId="0" fontId="25" fillId="0" borderId="99" xfId="4" applyFont="1" applyBorder="1" applyAlignment="1">
      <alignment vertical="top" wrapText="1"/>
    </xf>
    <xf numFmtId="0" fontId="24" fillId="0" borderId="98" xfId="4" applyFont="1" applyBorder="1" applyAlignment="1">
      <alignment vertical="top" wrapText="1"/>
    </xf>
    <xf numFmtId="0" fontId="24" fillId="0" borderId="64" xfId="4" applyFont="1" applyBorder="1" applyAlignment="1">
      <alignment vertical="top" wrapText="1"/>
    </xf>
    <xf numFmtId="0" fontId="24" fillId="0" borderId="99" xfId="4" applyFont="1" applyBorder="1" applyAlignment="1">
      <alignment vertical="top" wrapText="1"/>
    </xf>
    <xf numFmtId="0" fontId="23" fillId="0" borderId="68" xfId="4" applyFont="1" applyBorder="1" applyAlignment="1">
      <alignment horizontal="left" vertical="top" wrapText="1"/>
    </xf>
    <xf numFmtId="0" fontId="23" fillId="0" borderId="33" xfId="4" applyFont="1" applyBorder="1" applyAlignment="1">
      <alignment horizontal="left" vertical="top" wrapText="1"/>
    </xf>
    <xf numFmtId="0" fontId="23" fillId="0" borderId="29" xfId="4" applyFont="1" applyBorder="1" applyAlignment="1">
      <alignment horizontal="left" vertical="top" wrapText="1"/>
    </xf>
    <xf numFmtId="0" fontId="28" fillId="0" borderId="68" xfId="4" applyFont="1" applyBorder="1" applyAlignment="1">
      <alignment vertical="top" wrapText="1"/>
    </xf>
    <xf numFmtId="0" fontId="28" fillId="0" borderId="33" xfId="4" applyFont="1" applyBorder="1" applyAlignment="1">
      <alignment vertical="top" wrapText="1"/>
    </xf>
    <xf numFmtId="0" fontId="28" fillId="0" borderId="74" xfId="4" applyFont="1" applyBorder="1" applyAlignment="1">
      <alignment vertical="top" wrapText="1"/>
    </xf>
    <xf numFmtId="0" fontId="25" fillId="0" borderId="69" xfId="4" applyFont="1" applyBorder="1" applyAlignment="1">
      <alignment horizontal="center" vertical="top" shrinkToFit="1"/>
    </xf>
    <xf numFmtId="0" fontId="25" fillId="0" borderId="71" xfId="4" applyFont="1" applyBorder="1" applyAlignment="1">
      <alignment horizontal="center" vertical="top" shrinkToFit="1"/>
    </xf>
    <xf numFmtId="0" fontId="25" fillId="0" borderId="100" xfId="4" applyFont="1" applyBorder="1" applyAlignment="1">
      <alignment horizontal="center" vertical="top" shrinkToFit="1"/>
    </xf>
    <xf numFmtId="0" fontId="25" fillId="0" borderId="81" xfId="4" applyFont="1" applyBorder="1" applyAlignment="1">
      <alignment horizontal="center" vertical="top" shrinkToFit="1"/>
    </xf>
    <xf numFmtId="0" fontId="24" fillId="0" borderId="62" xfId="4" applyFont="1" applyBorder="1" applyAlignment="1">
      <alignment vertical="center" wrapText="1"/>
    </xf>
    <xf numFmtId="0" fontId="24" fillId="0" borderId="0" xfId="4" applyFont="1" applyAlignment="1">
      <alignment vertical="center" wrapText="1"/>
    </xf>
    <xf numFmtId="0" fontId="24" fillId="0" borderId="46" xfId="4" applyFont="1" applyBorder="1" applyAlignment="1">
      <alignment vertical="center" wrapText="1"/>
    </xf>
    <xf numFmtId="0" fontId="25" fillId="0" borderId="0" xfId="4" applyFont="1" applyBorder="1" applyAlignment="1">
      <alignment vertical="top" wrapText="1"/>
    </xf>
    <xf numFmtId="0" fontId="24" fillId="0" borderId="0" xfId="4" applyFont="1" applyBorder="1" applyAlignment="1">
      <alignment vertical="top" wrapText="1"/>
    </xf>
    <xf numFmtId="0" fontId="29" fillId="0" borderId="33" xfId="4" applyFont="1" applyBorder="1" applyAlignment="1">
      <alignment horizontal="left" vertical="top" wrapText="1"/>
    </xf>
    <xf numFmtId="0" fontId="29" fillId="0" borderId="74" xfId="4" applyFont="1" applyBorder="1" applyAlignment="1">
      <alignment horizontal="left" vertical="top" wrapText="1"/>
    </xf>
    <xf numFmtId="0" fontId="23" fillId="0" borderId="68" xfId="4" applyFont="1" applyBorder="1" applyAlignment="1">
      <alignment vertical="top" wrapText="1"/>
    </xf>
    <xf numFmtId="0" fontId="23" fillId="0" borderId="74" xfId="4" applyFont="1" applyBorder="1" applyAlignment="1">
      <alignment horizontal="left" vertical="top" wrapText="1"/>
    </xf>
    <xf numFmtId="0" fontId="24" fillId="0" borderId="0" xfId="4" applyFont="1" applyAlignment="1">
      <alignment horizontal="left" vertical="top" wrapText="1"/>
    </xf>
    <xf numFmtId="0" fontId="24" fillId="0" borderId="46" xfId="4" applyFont="1" applyBorder="1" applyAlignment="1">
      <alignment horizontal="left" vertical="top" wrapText="1"/>
    </xf>
    <xf numFmtId="0" fontId="24" fillId="0" borderId="62" xfId="4" applyFont="1" applyBorder="1" applyAlignment="1">
      <alignment horizontal="left" vertical="top" wrapText="1" shrinkToFit="1"/>
    </xf>
    <xf numFmtId="0" fontId="24" fillId="0" borderId="0" xfId="4" applyFont="1" applyBorder="1" applyAlignment="1">
      <alignment horizontal="left" vertical="top" wrapText="1" shrinkToFit="1"/>
    </xf>
    <xf numFmtId="0" fontId="24" fillId="0" borderId="46" xfId="4" applyFont="1" applyBorder="1" applyAlignment="1">
      <alignment horizontal="left" vertical="top" wrapText="1" shrinkToFit="1"/>
    </xf>
    <xf numFmtId="0" fontId="25" fillId="0" borderId="62" xfId="4" applyFont="1" applyBorder="1" applyAlignment="1">
      <alignment horizontal="left" vertical="top" wrapText="1" shrinkToFit="1"/>
    </xf>
    <xf numFmtId="0" fontId="25" fillId="0" borderId="0" xfId="4" applyFont="1" applyBorder="1" applyAlignment="1">
      <alignment horizontal="left" vertical="top" wrapText="1" shrinkToFit="1"/>
    </xf>
    <xf numFmtId="0" fontId="25" fillId="0" borderId="46" xfId="4" applyFont="1" applyBorder="1" applyAlignment="1">
      <alignment horizontal="left" vertical="top" wrapText="1" shrinkToFit="1"/>
    </xf>
    <xf numFmtId="0" fontId="24" fillId="0" borderId="64" xfId="4" applyFont="1" applyBorder="1" applyAlignment="1">
      <alignment horizontal="left" vertical="top"/>
    </xf>
    <xf numFmtId="0" fontId="24" fillId="0" borderId="99" xfId="4" applyFont="1" applyBorder="1" applyAlignment="1">
      <alignment horizontal="left" vertical="top"/>
    </xf>
    <xf numFmtId="0" fontId="24" fillId="0" borderId="98" xfId="4" applyFont="1" applyBorder="1" applyAlignment="1">
      <alignment horizontal="left" vertical="top" wrapText="1" shrinkToFit="1"/>
    </xf>
    <xf numFmtId="0" fontId="24" fillId="0" borderId="64" xfId="4" applyFont="1" applyBorder="1" applyAlignment="1">
      <alignment horizontal="left" vertical="top" wrapText="1" shrinkToFit="1"/>
    </xf>
    <xf numFmtId="0" fontId="24" fillId="0" borderId="99" xfId="4" applyFont="1" applyBorder="1" applyAlignment="1">
      <alignment horizontal="left" vertical="top" wrapText="1" shrinkToFit="1"/>
    </xf>
    <xf numFmtId="0" fontId="24" fillId="0" borderId="0" xfId="4" applyFont="1" applyAlignment="1">
      <alignment horizontal="left" vertical="top"/>
    </xf>
    <xf numFmtId="0" fontId="24" fillId="0" borderId="46" xfId="4" applyFont="1" applyBorder="1" applyAlignment="1">
      <alignment horizontal="left" vertical="top"/>
    </xf>
    <xf numFmtId="0" fontId="24" fillId="0" borderId="122" xfId="4" applyFont="1" applyBorder="1" applyAlignment="1">
      <alignment horizontal="left" vertical="top" wrapText="1" shrinkToFit="1"/>
    </xf>
    <xf numFmtId="0" fontId="24" fillId="0" borderId="123" xfId="4" applyFont="1" applyBorder="1" applyAlignment="1">
      <alignment horizontal="left" vertical="top" wrapText="1" shrinkToFit="1"/>
    </xf>
    <xf numFmtId="0" fontId="24" fillId="0" borderId="124" xfId="4" applyFont="1" applyBorder="1" applyAlignment="1">
      <alignment horizontal="left" vertical="top" wrapText="1" shrinkToFit="1"/>
    </xf>
    <xf numFmtId="0" fontId="25" fillId="0" borderId="62" xfId="4" applyFont="1" applyBorder="1" applyAlignment="1">
      <alignment horizontal="left" vertical="top" shrinkToFit="1"/>
    </xf>
    <xf numFmtId="0" fontId="25" fillId="0" borderId="0" xfId="4" applyFont="1" applyBorder="1" applyAlignment="1">
      <alignment horizontal="left" vertical="top" shrinkToFit="1"/>
    </xf>
    <xf numFmtId="0" fontId="25" fillId="0" borderId="46" xfId="4" applyFont="1" applyBorder="1" applyAlignment="1">
      <alignment horizontal="left" vertical="top" shrinkToFit="1"/>
    </xf>
    <xf numFmtId="0" fontId="23" fillId="0" borderId="74" xfId="4" applyFont="1" applyBorder="1" applyAlignment="1">
      <alignment vertical="top" wrapText="1"/>
    </xf>
    <xf numFmtId="0" fontId="39" fillId="0" borderId="0" xfId="4" applyFont="1" applyAlignment="1">
      <alignment vertical="top" shrinkToFit="1"/>
    </xf>
    <xf numFmtId="0" fontId="39" fillId="0" borderId="0" xfId="4" applyFont="1" applyAlignment="1">
      <alignment vertical="top" wrapText="1"/>
    </xf>
    <xf numFmtId="0" fontId="32" fillId="0" borderId="0" xfId="4" applyFont="1" applyAlignment="1">
      <alignment vertical="top" wrapText="1"/>
    </xf>
    <xf numFmtId="0" fontId="38" fillId="0" borderId="0" xfId="4" applyFont="1" applyAlignment="1">
      <alignment vertical="top" wrapText="1"/>
    </xf>
    <xf numFmtId="0" fontId="25" fillId="0" borderId="98" xfId="4" applyFont="1" applyBorder="1" applyAlignment="1">
      <alignment horizontal="left" vertical="top" wrapText="1"/>
    </xf>
    <xf numFmtId="0" fontId="25" fillId="0" borderId="64" xfId="4" applyFont="1" applyBorder="1" applyAlignment="1">
      <alignment horizontal="left" vertical="top" wrapText="1"/>
    </xf>
    <xf numFmtId="0" fontId="25" fillId="0" borderId="99" xfId="4" applyFont="1" applyBorder="1" applyAlignment="1">
      <alignment horizontal="left" vertical="top" wrapText="1"/>
    </xf>
    <xf numFmtId="0" fontId="24" fillId="0" borderId="63" xfId="4" applyFont="1" applyBorder="1" applyAlignment="1">
      <alignment horizontal="left" vertical="top" wrapText="1"/>
    </xf>
    <xf numFmtId="0" fontId="24" fillId="0" borderId="77" xfId="4" applyFont="1" applyBorder="1" applyAlignment="1">
      <alignment horizontal="left" vertical="top" wrapText="1"/>
    </xf>
    <xf numFmtId="0" fontId="24" fillId="0" borderId="0" xfId="4" applyFont="1" applyAlignment="1">
      <alignment horizontal="center" vertical="top" wrapText="1"/>
    </xf>
    <xf numFmtId="0" fontId="24" fillId="0" borderId="46" xfId="4" applyFont="1" applyBorder="1" applyAlignment="1">
      <alignment horizontal="center" vertical="top" wrapText="1"/>
    </xf>
    <xf numFmtId="0" fontId="25" fillId="0" borderId="75" xfId="4" applyFont="1" applyBorder="1" applyAlignment="1">
      <alignment horizontal="center" vertical="top" shrinkToFit="1"/>
    </xf>
    <xf numFmtId="0" fontId="25" fillId="0" borderId="101" xfId="4" applyFont="1" applyBorder="1" applyAlignment="1">
      <alignment horizontal="center" vertical="top" shrinkToFit="1"/>
    </xf>
    <xf numFmtId="0" fontId="25" fillId="0" borderId="70" xfId="4" applyFont="1" applyBorder="1" applyAlignment="1">
      <alignment horizontal="center" vertical="top" shrinkToFit="1"/>
    </xf>
    <xf numFmtId="0" fontId="25" fillId="0" borderId="76" xfId="4" applyFont="1" applyBorder="1" applyAlignment="1">
      <alignment horizontal="center" vertical="top" shrinkToFit="1"/>
    </xf>
    <xf numFmtId="0" fontId="16" fillId="0" borderId="29" xfId="9" applyFont="1" applyBorder="1" applyAlignment="1">
      <alignment horizontal="center" vertical="center"/>
    </xf>
    <xf numFmtId="0" fontId="16" fillId="0" borderId="11" xfId="9" applyFont="1" applyBorder="1" applyAlignment="1">
      <alignment horizontal="center" vertical="center"/>
    </xf>
    <xf numFmtId="0" fontId="4" fillId="2" borderId="29" xfId="5" applyFont="1" applyFill="1" applyBorder="1" applyAlignment="1">
      <alignment vertical="top" wrapText="1"/>
    </xf>
    <xf numFmtId="0" fontId="4" fillId="2" borderId="11" xfId="5" applyFont="1" applyFill="1" applyBorder="1" applyAlignment="1">
      <alignment vertical="top" wrapText="1"/>
    </xf>
    <xf numFmtId="0" fontId="11" fillId="0" borderId="0" xfId="5" applyFont="1" applyAlignment="1">
      <alignment horizontal="center" vertical="top"/>
    </xf>
    <xf numFmtId="0" fontId="16" fillId="5" borderId="5" xfId="11" applyFont="1" applyFill="1" applyBorder="1" applyAlignment="1">
      <alignment horizontal="center" vertical="center"/>
    </xf>
    <xf numFmtId="0" fontId="16" fillId="0" borderId="29" xfId="5" applyFont="1" applyBorder="1" applyAlignment="1">
      <alignment horizontal="center" vertical="center"/>
    </xf>
    <xf numFmtId="0" fontId="16" fillId="0" borderId="33" xfId="5" applyFont="1" applyBorder="1" applyAlignment="1">
      <alignment horizontal="center" vertical="center"/>
    </xf>
    <xf numFmtId="0" fontId="16" fillId="0" borderId="11" xfId="5" applyFont="1" applyBorder="1" applyAlignment="1">
      <alignment horizontal="center" vertical="center"/>
    </xf>
    <xf numFmtId="0" fontId="4" fillId="2" borderId="29" xfId="5" applyFont="1" applyFill="1" applyBorder="1" applyAlignment="1">
      <alignment horizontal="left" vertical="top" wrapText="1"/>
    </xf>
    <xf numFmtId="0" fontId="4" fillId="2" borderId="33" xfId="5" applyFont="1" applyFill="1" applyBorder="1" applyAlignment="1">
      <alignment horizontal="left" vertical="top" wrapText="1"/>
    </xf>
    <xf numFmtId="0" fontId="4" fillId="2" borderId="11" xfId="5" applyFont="1" applyFill="1" applyBorder="1" applyAlignment="1">
      <alignment horizontal="left" vertical="top" wrapText="1"/>
    </xf>
    <xf numFmtId="0" fontId="4" fillId="2" borderId="33" xfId="5" applyFont="1" applyFill="1" applyBorder="1" applyAlignment="1">
      <alignment vertical="top" wrapText="1"/>
    </xf>
    <xf numFmtId="0" fontId="4" fillId="0" borderId="29" xfId="10" applyFont="1" applyBorder="1" applyAlignment="1">
      <alignment horizontal="left" vertical="top" wrapText="1"/>
    </xf>
    <xf numFmtId="0" fontId="4" fillId="0" borderId="33" xfId="10" applyFont="1" applyBorder="1" applyAlignment="1">
      <alignment horizontal="left" vertical="top" wrapText="1"/>
    </xf>
    <xf numFmtId="0" fontId="16" fillId="0" borderId="33" xfId="9" applyFont="1" applyBorder="1" applyAlignment="1">
      <alignment horizontal="center" vertical="center"/>
    </xf>
    <xf numFmtId="0" fontId="4" fillId="0" borderId="29" xfId="9" applyFont="1" applyBorder="1" applyAlignment="1">
      <alignment vertical="top" wrapText="1"/>
    </xf>
    <xf numFmtId="0" fontId="4" fillId="0" borderId="33" xfId="9" applyFont="1" applyBorder="1" applyAlignment="1">
      <alignment vertical="top" wrapText="1"/>
    </xf>
    <xf numFmtId="0" fontId="16" fillId="0" borderId="29" xfId="0" applyFont="1" applyBorder="1" applyAlignment="1">
      <alignment horizontal="center"/>
    </xf>
    <xf numFmtId="0" fontId="16" fillId="0" borderId="11" xfId="0" applyFont="1" applyBorder="1" applyAlignment="1">
      <alignment horizontal="center"/>
    </xf>
    <xf numFmtId="0" fontId="4" fillId="0" borderId="29" xfId="9" applyFont="1" applyBorder="1" applyAlignment="1">
      <alignment horizontal="left" vertical="top" wrapText="1"/>
    </xf>
    <xf numFmtId="0" fontId="4" fillId="0" borderId="33" xfId="9" applyFont="1" applyBorder="1" applyAlignment="1">
      <alignment horizontal="left" vertical="top" wrapText="1"/>
    </xf>
    <xf numFmtId="0" fontId="4" fillId="0" borderId="11" xfId="9" applyFont="1" applyBorder="1" applyAlignment="1">
      <alignment horizontal="left" vertical="top" wrapText="1"/>
    </xf>
    <xf numFmtId="0" fontId="4" fillId="0" borderId="29" xfId="9" applyFont="1" applyBorder="1" applyAlignment="1">
      <alignment horizontal="center" vertical="center"/>
    </xf>
    <xf numFmtId="0" fontId="4" fillId="0" borderId="33" xfId="9" applyFont="1" applyBorder="1" applyAlignment="1">
      <alignment horizontal="center" vertical="center"/>
    </xf>
    <xf numFmtId="0" fontId="11" fillId="0" borderId="0" xfId="9" applyFont="1" applyAlignment="1">
      <alignment horizontal="center" vertical="center"/>
    </xf>
    <xf numFmtId="0" fontId="21" fillId="0" borderId="29" xfId="9" applyFont="1" applyBorder="1" applyAlignment="1">
      <alignment horizontal="center" vertical="center"/>
    </xf>
    <xf numFmtId="0" fontId="21" fillId="0" borderId="33" xfId="9" applyFont="1" applyBorder="1" applyAlignment="1">
      <alignment horizontal="center" vertical="center"/>
    </xf>
    <xf numFmtId="0" fontId="4" fillId="0" borderId="29" xfId="7" applyFont="1" applyBorder="1" applyAlignment="1">
      <alignment horizontal="left" vertical="top" wrapText="1"/>
    </xf>
    <xf numFmtId="0" fontId="4" fillId="0" borderId="33" xfId="7" applyFont="1" applyBorder="1" applyAlignment="1">
      <alignment horizontal="left" vertical="top" wrapText="1"/>
    </xf>
    <xf numFmtId="0" fontId="21" fillId="0" borderId="11" xfId="9" applyFont="1" applyBorder="1" applyAlignment="1">
      <alignment horizontal="center" vertical="center"/>
    </xf>
    <xf numFmtId="0" fontId="16" fillId="0" borderId="29" xfId="10" applyFont="1" applyBorder="1">
      <alignment vertical="center"/>
    </xf>
    <xf numFmtId="0" fontId="16" fillId="0" borderId="33" xfId="10" applyFont="1" applyBorder="1">
      <alignment vertical="center"/>
    </xf>
    <xf numFmtId="0" fontId="16" fillId="0" borderId="11" xfId="10" applyFont="1" applyBorder="1">
      <alignment vertical="center"/>
    </xf>
    <xf numFmtId="0" fontId="16" fillId="0" borderId="29" xfId="5" applyFont="1" applyBorder="1">
      <alignment vertical="center"/>
    </xf>
    <xf numFmtId="0" fontId="16" fillId="0" borderId="33" xfId="5" applyFont="1" applyBorder="1">
      <alignment vertical="center"/>
    </xf>
    <xf numFmtId="0" fontId="16" fillId="0" borderId="11" xfId="5" applyFont="1" applyBorder="1">
      <alignment vertical="center"/>
    </xf>
    <xf numFmtId="0" fontId="4" fillId="0" borderId="29" xfId="5" applyFont="1" applyBorder="1" applyAlignment="1">
      <alignment horizontal="center" vertical="center"/>
    </xf>
    <xf numFmtId="0" fontId="4" fillId="0" borderId="33" xfId="5" applyFont="1" applyBorder="1" applyAlignment="1">
      <alignment horizontal="center" vertical="center"/>
    </xf>
    <xf numFmtId="0" fontId="4" fillId="0" borderId="11" xfId="5" applyFont="1" applyBorder="1" applyAlignment="1">
      <alignment horizontal="center" vertical="center"/>
    </xf>
    <xf numFmtId="0" fontId="4" fillId="0" borderId="11" xfId="9" applyFont="1" applyBorder="1" applyAlignment="1">
      <alignment horizontal="center" vertical="center"/>
    </xf>
    <xf numFmtId="0" fontId="22" fillId="0" borderId="29" xfId="9" applyFont="1" applyBorder="1" applyAlignment="1">
      <alignment horizontal="center" vertical="center"/>
    </xf>
    <xf numFmtId="0" fontId="22" fillId="0" borderId="33" xfId="9" applyFont="1" applyBorder="1" applyAlignment="1">
      <alignment horizontal="center" vertical="center"/>
    </xf>
    <xf numFmtId="0" fontId="22" fillId="0" borderId="11" xfId="9" applyFont="1" applyBorder="1" applyAlignment="1">
      <alignment horizontal="center" vertical="center"/>
    </xf>
  </cellXfs>
  <cellStyles count="14">
    <cellStyle name="桁区切り" xfId="1" builtinId="6"/>
    <cellStyle name="桁区切り 2" xfId="13" xr:uid="{A1EEDAD2-0775-4B76-9868-B6499CABF794}"/>
    <cellStyle name="標準" xfId="0" builtinId="0"/>
    <cellStyle name="標準 2" xfId="2" xr:uid="{00000000-0005-0000-0000-000002000000}"/>
    <cellStyle name="標準 3" xfId="3" xr:uid="{00000000-0005-0000-0000-000003000000}"/>
    <cellStyle name="標準 4" xfId="4" xr:uid="{00000000-0005-0000-0000-000004000000}"/>
    <cellStyle name="標準 5" xfId="12" xr:uid="{EDC3ABC9-E405-4C29-8F3D-19047E4211F5}"/>
    <cellStyle name="標準_■103 訪問看護費_●訪問看護" xfId="5" xr:uid="{00000000-0005-0000-0000-000005000000}"/>
    <cellStyle name="標準_■111 福祉用具貸与費" xfId="6" xr:uid="{00000000-0005-0000-0000-000006000000}"/>
    <cellStyle name="標準_■201 居宅介護支援費_●訪問看護" xfId="7" xr:uid="{00000000-0005-0000-0000-000007000000}"/>
    <cellStyle name="標準_■401 介護予防訪問介護費_●訪問介護" xfId="8" xr:uid="{00000000-0005-0000-0000-000008000000}"/>
    <cellStyle name="標準_■403 介護予防訪問看護費_●訪問看護" xfId="9" xr:uid="{00000000-0005-0000-0000-000009000000}"/>
    <cellStyle name="標準_101 訪問介護費_●訪問介護" xfId="10" xr:uid="{00000000-0005-0000-0000-00000A000000}"/>
    <cellStyle name="標準_401 介護予防訪問介護費_●訪問介護" xfId="11" xr:uid="{00000000-0005-0000-0000-00000B00000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330200</xdr:colOff>
      <xdr:row>2</xdr:row>
      <xdr:rowOff>177800</xdr:rowOff>
    </xdr:to>
    <xdr:sp macro="" textlink="">
      <xdr:nvSpPr>
        <xdr:cNvPr id="2" name="正方形/長方形 1">
          <a:extLst>
            <a:ext uri="{FF2B5EF4-FFF2-40B4-BE49-F238E27FC236}">
              <a16:creationId xmlns:a16="http://schemas.microsoft.com/office/drawing/2014/main" id="{EC3DDC8B-9339-4BE5-B2E1-27D14B92CEB3}"/>
            </a:ext>
          </a:extLst>
        </xdr:cNvPr>
        <xdr:cNvSpPr/>
      </xdr:nvSpPr>
      <xdr:spPr>
        <a:xfrm>
          <a:off x="0" y="342900"/>
          <a:ext cx="12192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FDDD191C-C558-4A77-A460-0680FDEBFA05}"/>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65</xdr:row>
      <xdr:rowOff>104774</xdr:rowOff>
    </xdr:from>
    <xdr:to>
      <xdr:col>14</xdr:col>
      <xdr:colOff>466725</xdr:colOff>
      <xdr:row>74</xdr:row>
      <xdr:rowOff>47624</xdr:rowOff>
    </xdr:to>
    <xdr:sp macro="" textlink="">
      <xdr:nvSpPr>
        <xdr:cNvPr id="3" name="正方形/長方形 2">
          <a:extLst>
            <a:ext uri="{FF2B5EF4-FFF2-40B4-BE49-F238E27FC236}">
              <a16:creationId xmlns:a16="http://schemas.microsoft.com/office/drawing/2014/main" id="{64FBB2F7-03BB-4CA9-9596-0EE2385DCFD6}"/>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95250</xdr:colOff>
      <xdr:row>19</xdr:row>
      <xdr:rowOff>114300</xdr:rowOff>
    </xdr:from>
    <xdr:to>
      <xdr:col>39</xdr:col>
      <xdr:colOff>76200</xdr:colOff>
      <xdr:row>20</xdr:row>
      <xdr:rowOff>28575</xdr:rowOff>
    </xdr:to>
    <xdr:sp macro="" textlink="">
      <xdr:nvSpPr>
        <xdr:cNvPr id="1166" name="Line 1">
          <a:extLst>
            <a:ext uri="{FF2B5EF4-FFF2-40B4-BE49-F238E27FC236}">
              <a16:creationId xmlns:a16="http://schemas.microsoft.com/office/drawing/2014/main" id="{069DF136-6F0D-4A00-A447-FBAB951863BB}"/>
            </a:ext>
          </a:extLst>
        </xdr:cNvPr>
        <xdr:cNvSpPr>
          <a:spLocks noChangeShapeType="1"/>
        </xdr:cNvSpPr>
      </xdr:nvSpPr>
      <xdr:spPr bwMode="auto">
        <a:xfrm flipV="1">
          <a:off x="7496175" y="4238625"/>
          <a:ext cx="38100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DC9E7632-B900-421C-B1D4-0C5C3BD20C03}"/>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0A393D5D-9D34-47DB-9478-F4A66BC9EBFB}"/>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3" name="四角形吹き出し 1">
          <a:extLst>
            <a:ext uri="{FF2B5EF4-FFF2-40B4-BE49-F238E27FC236}">
              <a16:creationId xmlns:a16="http://schemas.microsoft.com/office/drawing/2014/main" id="{145C6B20-DFFA-46D1-8372-9CD1579B2287}"/>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election activeCell="A2" sqref="A2:N2"/>
    </sheetView>
  </sheetViews>
  <sheetFormatPr defaultColWidth="9" defaultRowHeight="24.75" customHeight="1" x14ac:dyDescent="0.2"/>
  <cols>
    <col min="1" max="1" width="8.90625" style="7" customWidth="1"/>
    <col min="2" max="16384" width="9" style="7"/>
  </cols>
  <sheetData>
    <row r="2" spans="1:14" s="1" customFormat="1" ht="24.75" customHeight="1" x14ac:dyDescent="0.35">
      <c r="A2" s="666" t="s">
        <v>515</v>
      </c>
      <c r="B2" s="666"/>
      <c r="C2" s="666"/>
      <c r="D2" s="666"/>
      <c r="E2" s="666"/>
      <c r="F2" s="666"/>
      <c r="G2" s="666"/>
      <c r="H2" s="666"/>
      <c r="I2" s="666"/>
      <c r="J2" s="666"/>
      <c r="K2" s="666"/>
      <c r="L2" s="666"/>
      <c r="M2" s="666"/>
      <c r="N2" s="666"/>
    </row>
    <row r="3" spans="1:14" ht="24.75" customHeight="1" x14ac:dyDescent="0.2">
      <c r="A3"/>
      <c r="B3"/>
      <c r="C3"/>
      <c r="D3"/>
      <c r="E3"/>
      <c r="F3"/>
      <c r="G3"/>
      <c r="H3"/>
      <c r="I3"/>
      <c r="J3"/>
      <c r="K3"/>
      <c r="L3"/>
      <c r="M3"/>
      <c r="N3"/>
    </row>
    <row r="4" spans="1:14" s="2" customFormat="1" ht="24.75" customHeight="1" x14ac:dyDescent="0.3">
      <c r="A4" s="667" t="s">
        <v>0</v>
      </c>
      <c r="B4" s="667"/>
      <c r="C4" s="667"/>
      <c r="D4" s="667"/>
      <c r="E4" s="667"/>
      <c r="F4" s="667"/>
      <c r="G4" s="667"/>
      <c r="H4" s="667"/>
      <c r="I4" s="667"/>
      <c r="J4" s="667"/>
      <c r="K4" s="667"/>
      <c r="L4" s="667"/>
      <c r="M4" s="667"/>
      <c r="N4" s="667"/>
    </row>
    <row r="5" spans="1:14" s="2" customFormat="1" ht="24.75" customHeight="1" x14ac:dyDescent="0.3">
      <c r="A5" s="3"/>
      <c r="B5" s="3"/>
      <c r="C5" s="3"/>
      <c r="D5" s="3"/>
      <c r="E5" s="3"/>
      <c r="F5" s="3"/>
      <c r="G5" s="3"/>
      <c r="H5" s="3"/>
      <c r="I5" s="3"/>
      <c r="J5" s="3"/>
      <c r="K5" s="3"/>
      <c r="L5" s="3"/>
      <c r="M5" s="3"/>
      <c r="N5" s="3"/>
    </row>
    <row r="6" spans="1:14" ht="24.75" customHeight="1" x14ac:dyDescent="0.2">
      <c r="A6"/>
      <c r="B6" s="4"/>
      <c r="C6"/>
      <c r="D6"/>
      <c r="E6"/>
      <c r="F6"/>
      <c r="G6"/>
      <c r="H6"/>
      <c r="I6"/>
      <c r="J6"/>
      <c r="K6"/>
      <c r="L6" t="s">
        <v>1</v>
      </c>
      <c r="M6"/>
      <c r="N6"/>
    </row>
    <row r="7" spans="1:14" ht="24.75" customHeight="1" x14ac:dyDescent="0.3">
      <c r="A7"/>
      <c r="B7"/>
      <c r="C7"/>
      <c r="D7" s="6"/>
      <c r="E7"/>
      <c r="F7"/>
      <c r="G7"/>
      <c r="H7"/>
      <c r="I7"/>
      <c r="J7" s="5"/>
      <c r="K7" s="5"/>
      <c r="L7"/>
      <c r="M7"/>
      <c r="N7"/>
    </row>
    <row r="8" spans="1:14" customFormat="1" ht="24.75" customHeight="1" x14ac:dyDescent="0.25">
      <c r="D8" s="668" t="s">
        <v>2</v>
      </c>
      <c r="E8" s="668"/>
      <c r="F8" s="669"/>
      <c r="G8" s="669"/>
      <c r="H8" s="669"/>
      <c r="I8" s="669"/>
      <c r="J8" s="669"/>
      <c r="K8" s="669"/>
    </row>
    <row r="9" spans="1:14" customFormat="1" ht="24.75" customHeight="1" x14ac:dyDescent="0.2">
      <c r="J9" s="73"/>
      <c r="K9" s="73"/>
    </row>
    <row r="10" spans="1:14" customFormat="1" ht="24.75" customHeight="1" x14ac:dyDescent="0.2">
      <c r="J10" s="73"/>
      <c r="K10" s="73"/>
    </row>
    <row r="11" spans="1:14" customFormat="1" ht="24.75" customHeight="1" x14ac:dyDescent="0.25">
      <c r="E11" s="6"/>
      <c r="F11" s="74" t="s">
        <v>3</v>
      </c>
      <c r="G11" s="670" t="s">
        <v>4</v>
      </c>
      <c r="H11" s="670"/>
      <c r="I11" s="670"/>
      <c r="J11" s="73"/>
      <c r="K11" s="73"/>
    </row>
    <row r="12" spans="1:14" customFormat="1" ht="24.75" customHeight="1" x14ac:dyDescent="0.2">
      <c r="J12" s="73"/>
      <c r="K12" s="73"/>
    </row>
    <row r="13" spans="1:14" customFormat="1" ht="24.75" customHeight="1" x14ac:dyDescent="0.25">
      <c r="G13" s="664" t="s">
        <v>5</v>
      </c>
      <c r="H13" s="664"/>
      <c r="I13" s="665"/>
      <c r="J13" s="665"/>
      <c r="K13" s="665"/>
      <c r="L13" s="665"/>
      <c r="M13" s="665"/>
    </row>
    <row r="14" spans="1:14" customFormat="1" ht="24.75" customHeight="1" x14ac:dyDescent="0.25">
      <c r="G14" s="664" t="s">
        <v>6</v>
      </c>
      <c r="H14" s="664"/>
      <c r="I14" s="665"/>
      <c r="J14" s="665"/>
      <c r="K14" s="665"/>
      <c r="L14" s="665"/>
      <c r="M14" s="665"/>
    </row>
    <row r="15" spans="1:14" customFormat="1" ht="24.75" customHeight="1" x14ac:dyDescent="0.25">
      <c r="G15" s="664" t="s">
        <v>7</v>
      </c>
      <c r="H15" s="664"/>
      <c r="I15" s="665"/>
      <c r="J15" s="665"/>
      <c r="K15" s="665"/>
      <c r="L15" s="665"/>
      <c r="M15" s="665"/>
    </row>
    <row r="16" spans="1:14" customFormat="1" ht="24.75" customHeight="1" x14ac:dyDescent="0.25">
      <c r="G16" s="664" t="s">
        <v>8</v>
      </c>
      <c r="H16" s="664"/>
      <c r="I16" s="665"/>
      <c r="J16" s="665"/>
      <c r="K16" s="665"/>
      <c r="L16" s="665"/>
      <c r="M16" s="665"/>
    </row>
    <row r="17" spans="2:13" customFormat="1" ht="24.75" customHeight="1" x14ac:dyDescent="0.25">
      <c r="G17" s="671" t="s">
        <v>9</v>
      </c>
      <c r="H17" s="671"/>
      <c r="I17" s="665"/>
      <c r="J17" s="665"/>
      <c r="K17" s="665"/>
      <c r="L17" s="665"/>
      <c r="M17" s="665"/>
    </row>
    <row r="18" spans="2:13" customFormat="1" ht="24.75" customHeight="1" x14ac:dyDescent="0.2"/>
    <row r="19" spans="2:13" customFormat="1" ht="24.75" customHeight="1" x14ac:dyDescent="0.2"/>
    <row r="20" spans="2:13" customFormat="1" ht="24.75" customHeight="1" x14ac:dyDescent="0.2">
      <c r="B20" s="4" t="s">
        <v>10</v>
      </c>
    </row>
  </sheetData>
  <mergeCells count="15">
    <mergeCell ref="G17:H17"/>
    <mergeCell ref="I17:M17"/>
    <mergeCell ref="G14:H14"/>
    <mergeCell ref="I14:M14"/>
    <mergeCell ref="G15:H15"/>
    <mergeCell ref="I15:M15"/>
    <mergeCell ref="G16:H16"/>
    <mergeCell ref="I16:M16"/>
    <mergeCell ref="G13:H13"/>
    <mergeCell ref="I13:M13"/>
    <mergeCell ref="A2:N2"/>
    <mergeCell ref="A4:N4"/>
    <mergeCell ref="D8:E8"/>
    <mergeCell ref="F8:K8"/>
    <mergeCell ref="G11:I11"/>
  </mergeCells>
  <phoneticPr fontId="3"/>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4"/>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41" customWidth="1"/>
    <col min="2" max="2" width="22.6328125" style="43" customWidth="1"/>
    <col min="3" max="3" width="54.6328125" style="43" customWidth="1"/>
    <col min="4" max="4" width="4.08984375" style="44" customWidth="1"/>
    <col min="5" max="5" width="15.08984375" style="45" customWidth="1"/>
    <col min="6" max="6" width="30.6328125" style="43" customWidth="1"/>
    <col min="7" max="7" width="7.6328125" style="41" customWidth="1"/>
    <col min="8" max="16384" width="9" style="42"/>
  </cols>
  <sheetData>
    <row r="1" spans="1:7" ht="30" customHeight="1" x14ac:dyDescent="0.2">
      <c r="A1" s="992" t="s">
        <v>206</v>
      </c>
      <c r="B1" s="992"/>
      <c r="C1" s="992"/>
      <c r="D1" s="992"/>
      <c r="E1" s="992"/>
      <c r="F1" s="992"/>
      <c r="G1" s="992"/>
    </row>
    <row r="2" spans="1:7" s="53" customFormat="1" ht="18" customHeight="1" x14ac:dyDescent="0.2">
      <c r="A2" s="48" t="s">
        <v>207</v>
      </c>
      <c r="B2" s="49"/>
      <c r="C2" s="50"/>
      <c r="D2" s="51"/>
      <c r="E2" s="52"/>
      <c r="F2" s="49"/>
    </row>
    <row r="3" spans="1:7" s="53" customFormat="1" ht="18" customHeight="1" x14ac:dyDescent="0.2">
      <c r="A3" s="48" t="s">
        <v>208</v>
      </c>
      <c r="B3" s="49"/>
      <c r="C3" s="50"/>
      <c r="D3" s="51"/>
      <c r="E3" s="52"/>
      <c r="F3" s="49"/>
    </row>
    <row r="4" spans="1:7" s="59" customFormat="1" ht="24" customHeight="1" x14ac:dyDescent="0.2">
      <c r="A4" s="54" t="s">
        <v>209</v>
      </c>
      <c r="B4" s="55" t="s">
        <v>210</v>
      </c>
      <c r="C4" s="56" t="s">
        <v>211</v>
      </c>
      <c r="D4" s="993" t="s">
        <v>212</v>
      </c>
      <c r="E4" s="993"/>
      <c r="F4" s="57" t="s">
        <v>213</v>
      </c>
      <c r="G4" s="58" t="s">
        <v>214</v>
      </c>
    </row>
    <row r="5" spans="1:7" s="25" customFormat="1" ht="30" customHeight="1" x14ac:dyDescent="0.2">
      <c r="A5" s="23"/>
      <c r="B5" s="12" t="s">
        <v>516</v>
      </c>
      <c r="C5" s="13"/>
      <c r="D5" s="14" t="s">
        <v>215</v>
      </c>
      <c r="E5" s="15" t="s">
        <v>216</v>
      </c>
      <c r="F5" s="91"/>
      <c r="G5" s="24" t="s">
        <v>215</v>
      </c>
    </row>
    <row r="6" spans="1:7" s="25" customFormat="1" ht="19.5" customHeight="1" x14ac:dyDescent="0.2">
      <c r="A6" s="994"/>
      <c r="B6" s="997" t="s">
        <v>517</v>
      </c>
      <c r="C6" s="96" t="s">
        <v>217</v>
      </c>
      <c r="D6" s="121" t="s">
        <v>218</v>
      </c>
      <c r="E6" s="122" t="s">
        <v>216</v>
      </c>
      <c r="F6" s="123"/>
      <c r="G6" s="27" t="s">
        <v>215</v>
      </c>
    </row>
    <row r="7" spans="1:7" s="25" customFormat="1" ht="82.5" customHeight="1" x14ac:dyDescent="0.2">
      <c r="A7" s="995"/>
      <c r="B7" s="998"/>
      <c r="C7" s="137" t="s">
        <v>609</v>
      </c>
      <c r="D7" s="105" t="s">
        <v>218</v>
      </c>
      <c r="E7" s="106" t="s">
        <v>216</v>
      </c>
      <c r="F7" s="124"/>
      <c r="G7" s="29" t="s">
        <v>215</v>
      </c>
    </row>
    <row r="8" spans="1:7" s="25" customFormat="1" ht="45" customHeight="1" x14ac:dyDescent="0.2">
      <c r="A8" s="995"/>
      <c r="B8" s="998"/>
      <c r="C8" s="137" t="s">
        <v>610</v>
      </c>
      <c r="D8" s="105" t="s">
        <v>218</v>
      </c>
      <c r="E8" s="106" t="s">
        <v>216</v>
      </c>
      <c r="F8" s="124"/>
      <c r="G8" s="29" t="s">
        <v>215</v>
      </c>
    </row>
    <row r="9" spans="1:7" s="25" customFormat="1" ht="60" customHeight="1" x14ac:dyDescent="0.2">
      <c r="A9" s="996"/>
      <c r="B9" s="999"/>
      <c r="C9" s="86" t="s">
        <v>219</v>
      </c>
      <c r="D9" s="125" t="s">
        <v>218</v>
      </c>
      <c r="E9" s="126" t="s">
        <v>216</v>
      </c>
      <c r="F9" s="127"/>
      <c r="G9" s="30" t="s">
        <v>215</v>
      </c>
    </row>
    <row r="10" spans="1:7" s="25" customFormat="1" ht="18" customHeight="1" x14ac:dyDescent="0.2">
      <c r="A10" s="994"/>
      <c r="B10" s="990" t="s">
        <v>223</v>
      </c>
      <c r="C10" s="133" t="s">
        <v>224</v>
      </c>
      <c r="D10" s="134" t="s">
        <v>225</v>
      </c>
      <c r="E10" s="135" t="s">
        <v>226</v>
      </c>
      <c r="F10" s="123"/>
      <c r="G10" s="27" t="s">
        <v>215</v>
      </c>
    </row>
    <row r="11" spans="1:7" s="25" customFormat="1" ht="18" customHeight="1" x14ac:dyDescent="0.2">
      <c r="A11" s="995"/>
      <c r="B11" s="1000"/>
      <c r="C11" s="137" t="s">
        <v>227</v>
      </c>
      <c r="D11" s="105" t="s">
        <v>215</v>
      </c>
      <c r="E11" s="138" t="s">
        <v>216</v>
      </c>
      <c r="F11" s="124"/>
      <c r="G11" s="29" t="s">
        <v>215</v>
      </c>
    </row>
    <row r="12" spans="1:7" s="25" customFormat="1" ht="18" customHeight="1" x14ac:dyDescent="0.2">
      <c r="A12" s="995"/>
      <c r="B12" s="1000"/>
      <c r="C12" s="139" t="s">
        <v>611</v>
      </c>
      <c r="D12" s="110" t="s">
        <v>215</v>
      </c>
      <c r="E12" s="111" t="s">
        <v>228</v>
      </c>
      <c r="F12" s="140"/>
      <c r="G12" s="28" t="s">
        <v>215</v>
      </c>
    </row>
    <row r="13" spans="1:7" s="25" customFormat="1" ht="18" customHeight="1" x14ac:dyDescent="0.2">
      <c r="A13" s="995"/>
      <c r="B13" s="621"/>
      <c r="C13" s="137" t="s">
        <v>229</v>
      </c>
      <c r="D13" s="105" t="s">
        <v>215</v>
      </c>
      <c r="E13" s="138" t="s">
        <v>230</v>
      </c>
      <c r="F13" s="124" t="s">
        <v>231</v>
      </c>
      <c r="G13" s="29" t="s">
        <v>215</v>
      </c>
    </row>
    <row r="14" spans="1:7" s="25" customFormat="1" ht="18" customHeight="1" x14ac:dyDescent="0.2">
      <c r="A14" s="995"/>
      <c r="B14" s="621"/>
      <c r="C14" s="137" t="s">
        <v>232</v>
      </c>
      <c r="D14" s="105" t="s">
        <v>215</v>
      </c>
      <c r="E14" s="106" t="s">
        <v>230</v>
      </c>
      <c r="F14" s="124"/>
      <c r="G14" s="29" t="s">
        <v>215</v>
      </c>
    </row>
    <row r="15" spans="1:7" s="25" customFormat="1" ht="18" customHeight="1" x14ac:dyDescent="0.2">
      <c r="A15" s="996"/>
      <c r="B15" s="141"/>
      <c r="C15" s="141" t="s">
        <v>233</v>
      </c>
      <c r="D15" s="502" t="s">
        <v>215</v>
      </c>
      <c r="E15" s="503" t="s">
        <v>228</v>
      </c>
      <c r="F15" s="480"/>
      <c r="G15" s="26" t="s">
        <v>215</v>
      </c>
    </row>
    <row r="16" spans="1:7" s="48" customFormat="1" ht="30" customHeight="1" x14ac:dyDescent="0.2">
      <c r="A16" s="1019"/>
      <c r="B16" s="1001" t="s">
        <v>520</v>
      </c>
      <c r="C16" s="102" t="s">
        <v>612</v>
      </c>
      <c r="D16" s="583" t="s">
        <v>225</v>
      </c>
      <c r="E16" s="584" t="s">
        <v>228</v>
      </c>
      <c r="F16" s="128" t="s">
        <v>496</v>
      </c>
      <c r="G16" s="585" t="s">
        <v>225</v>
      </c>
    </row>
    <row r="17" spans="1:9" s="48" customFormat="1" ht="20" customHeight="1" x14ac:dyDescent="0.2">
      <c r="A17" s="1020"/>
      <c r="B17" s="1002"/>
      <c r="C17" s="206" t="s">
        <v>521</v>
      </c>
      <c r="D17" s="586" t="s">
        <v>225</v>
      </c>
      <c r="E17" s="587" t="s">
        <v>228</v>
      </c>
      <c r="F17" s="588" t="s">
        <v>624</v>
      </c>
      <c r="G17" s="589" t="s">
        <v>225</v>
      </c>
    </row>
    <row r="18" spans="1:9" s="48" customFormat="1" ht="20" customHeight="1" x14ac:dyDescent="0.2">
      <c r="A18" s="1020"/>
      <c r="B18" s="619"/>
      <c r="C18" s="206" t="s">
        <v>522</v>
      </c>
      <c r="D18" s="586" t="s">
        <v>225</v>
      </c>
      <c r="E18" s="587" t="s">
        <v>253</v>
      </c>
      <c r="F18" s="588" t="s">
        <v>497</v>
      </c>
      <c r="G18" s="589" t="s">
        <v>225</v>
      </c>
    </row>
    <row r="19" spans="1:9" s="48" customFormat="1" ht="30.5" customHeight="1" x14ac:dyDescent="0.2">
      <c r="A19" s="1021"/>
      <c r="B19" s="600"/>
      <c r="C19" s="590" t="s">
        <v>523</v>
      </c>
      <c r="D19" s="591" t="s">
        <v>225</v>
      </c>
      <c r="E19" s="592" t="s">
        <v>228</v>
      </c>
      <c r="F19" s="131" t="s">
        <v>498</v>
      </c>
      <c r="G19" s="593" t="s">
        <v>225</v>
      </c>
    </row>
    <row r="20" spans="1:9" s="48" customFormat="1" ht="60" customHeight="1" x14ac:dyDescent="0.2">
      <c r="A20" s="577"/>
      <c r="B20" s="582" t="s">
        <v>524</v>
      </c>
      <c r="C20" s="578" t="s">
        <v>525</v>
      </c>
      <c r="D20" s="579" t="s">
        <v>225</v>
      </c>
      <c r="E20" s="580" t="s">
        <v>228</v>
      </c>
      <c r="F20" s="142" t="s">
        <v>482</v>
      </c>
      <c r="G20" s="581" t="s">
        <v>225</v>
      </c>
    </row>
    <row r="21" spans="1:9" s="25" customFormat="1" ht="18" customHeight="1" x14ac:dyDescent="0.2">
      <c r="A21" s="23"/>
      <c r="B21" s="142" t="s">
        <v>576</v>
      </c>
      <c r="C21" s="143" t="s">
        <v>234</v>
      </c>
      <c r="D21" s="103" t="s">
        <v>215</v>
      </c>
      <c r="E21" s="144" t="s">
        <v>216</v>
      </c>
      <c r="F21" s="145" t="s">
        <v>235</v>
      </c>
      <c r="G21" s="24" t="s">
        <v>215</v>
      </c>
    </row>
    <row r="22" spans="1:9" s="25" customFormat="1" ht="18" customHeight="1" x14ac:dyDescent="0.2">
      <c r="A22" s="23"/>
      <c r="B22" s="142" t="s">
        <v>577</v>
      </c>
      <c r="C22" s="143" t="s">
        <v>236</v>
      </c>
      <c r="D22" s="146" t="s">
        <v>215</v>
      </c>
      <c r="E22" s="144" t="s">
        <v>216</v>
      </c>
      <c r="F22" s="145" t="s">
        <v>235</v>
      </c>
      <c r="G22" s="24" t="s">
        <v>215</v>
      </c>
    </row>
    <row r="23" spans="1:9" s="25" customFormat="1" ht="18" customHeight="1" x14ac:dyDescent="0.2">
      <c r="A23" s="23"/>
      <c r="B23" s="142" t="s">
        <v>578</v>
      </c>
      <c r="C23" s="143" t="s">
        <v>237</v>
      </c>
      <c r="D23" s="103" t="s">
        <v>215</v>
      </c>
      <c r="E23" s="144" t="s">
        <v>216</v>
      </c>
      <c r="F23" s="145" t="s">
        <v>235</v>
      </c>
      <c r="G23" s="24" t="s">
        <v>215</v>
      </c>
    </row>
    <row r="24" spans="1:9" s="25" customFormat="1" ht="21" customHeight="1" x14ac:dyDescent="0.2">
      <c r="A24" s="994"/>
      <c r="B24" s="990" t="s">
        <v>509</v>
      </c>
      <c r="C24" s="96" t="s">
        <v>238</v>
      </c>
      <c r="D24" s="121" t="s">
        <v>215</v>
      </c>
      <c r="E24" s="122" t="s">
        <v>216</v>
      </c>
      <c r="F24" s="123"/>
      <c r="G24" s="27" t="s">
        <v>215</v>
      </c>
    </row>
    <row r="25" spans="1:9" s="25" customFormat="1" ht="21" customHeight="1" x14ac:dyDescent="0.2">
      <c r="A25" s="996"/>
      <c r="B25" s="991"/>
      <c r="C25" s="86" t="s">
        <v>613</v>
      </c>
      <c r="D25" s="147" t="s">
        <v>215</v>
      </c>
      <c r="E25" s="148" t="s">
        <v>216</v>
      </c>
      <c r="F25" s="127"/>
      <c r="G25" s="30" t="s">
        <v>218</v>
      </c>
    </row>
    <row r="26" spans="1:9" s="25" customFormat="1" ht="20" customHeight="1" x14ac:dyDescent="0.2">
      <c r="A26" s="994"/>
      <c r="B26" s="997" t="s">
        <v>239</v>
      </c>
      <c r="C26" s="96" t="s">
        <v>240</v>
      </c>
      <c r="D26" s="121" t="s">
        <v>218</v>
      </c>
      <c r="E26" s="122" t="s">
        <v>220</v>
      </c>
      <c r="F26" s="123"/>
      <c r="G26" s="27" t="s">
        <v>218</v>
      </c>
    </row>
    <row r="27" spans="1:9" s="25" customFormat="1" ht="20" customHeight="1" x14ac:dyDescent="0.2">
      <c r="A27" s="995"/>
      <c r="B27" s="998"/>
      <c r="C27" s="137" t="s">
        <v>241</v>
      </c>
      <c r="D27" s="105" t="s">
        <v>218</v>
      </c>
      <c r="E27" s="106" t="s">
        <v>220</v>
      </c>
      <c r="F27" s="124"/>
      <c r="G27" s="29" t="s">
        <v>218</v>
      </c>
      <c r="I27" s="603"/>
    </row>
    <row r="28" spans="1:9" s="76" customFormat="1" ht="20" customHeight="1" x14ac:dyDescent="0.2">
      <c r="A28" s="996"/>
      <c r="B28" s="999"/>
      <c r="C28" s="207" t="s">
        <v>242</v>
      </c>
      <c r="D28" s="149" t="s">
        <v>215</v>
      </c>
      <c r="E28" s="70" t="s">
        <v>216</v>
      </c>
      <c r="F28" s="94"/>
      <c r="G28" s="30" t="s">
        <v>215</v>
      </c>
    </row>
    <row r="29" spans="1:9" s="25" customFormat="1" ht="44.5" customHeight="1" x14ac:dyDescent="0.2">
      <c r="A29" s="23"/>
      <c r="B29" s="602" t="s">
        <v>526</v>
      </c>
      <c r="C29" s="143" t="s">
        <v>625</v>
      </c>
      <c r="D29" s="146" t="s">
        <v>215</v>
      </c>
      <c r="E29" s="144" t="s">
        <v>216</v>
      </c>
      <c r="F29" s="145"/>
      <c r="G29" s="24" t="s">
        <v>215</v>
      </c>
    </row>
    <row r="30" spans="1:9" s="25" customFormat="1" ht="30" customHeight="1" x14ac:dyDescent="0.2">
      <c r="A30" s="994"/>
      <c r="B30" s="594" t="s">
        <v>518</v>
      </c>
      <c r="C30" s="109" t="s">
        <v>527</v>
      </c>
      <c r="D30" s="110" t="s">
        <v>215</v>
      </c>
      <c r="E30" s="111" t="s">
        <v>216</v>
      </c>
      <c r="F30" s="129" t="s">
        <v>528</v>
      </c>
      <c r="G30" s="112" t="s">
        <v>215</v>
      </c>
    </row>
    <row r="31" spans="1:9" s="25" customFormat="1" ht="30" customHeight="1" x14ac:dyDescent="0.2">
      <c r="A31" s="995"/>
      <c r="B31" s="632" t="s">
        <v>519</v>
      </c>
      <c r="C31" s="206" t="s">
        <v>529</v>
      </c>
      <c r="D31" s="105" t="s">
        <v>218</v>
      </c>
      <c r="E31" s="106" t="s">
        <v>220</v>
      </c>
      <c r="F31" s="130" t="s">
        <v>221</v>
      </c>
      <c r="G31" s="107" t="s">
        <v>218</v>
      </c>
    </row>
    <row r="32" spans="1:9" s="25" customFormat="1" ht="30" customHeight="1" x14ac:dyDescent="0.2">
      <c r="A32" s="996"/>
      <c r="B32" s="131"/>
      <c r="C32" s="86" t="s">
        <v>579</v>
      </c>
      <c r="D32" s="125" t="s">
        <v>215</v>
      </c>
      <c r="E32" s="126" t="s">
        <v>220</v>
      </c>
      <c r="F32" s="132" t="s">
        <v>222</v>
      </c>
      <c r="G32" s="444" t="s">
        <v>218</v>
      </c>
    </row>
    <row r="33" spans="1:9" s="46" customFormat="1" ht="30" customHeight="1" x14ac:dyDescent="0.2">
      <c r="A33" s="23"/>
      <c r="B33" s="633" t="s">
        <v>530</v>
      </c>
      <c r="C33" s="150" t="s">
        <v>243</v>
      </c>
      <c r="D33" s="151" t="s">
        <v>215</v>
      </c>
      <c r="E33" s="152" t="s">
        <v>216</v>
      </c>
      <c r="F33" s="153"/>
      <c r="G33" s="39" t="s">
        <v>215</v>
      </c>
    </row>
    <row r="34" spans="1:9" s="31" customFormat="1" ht="45" customHeight="1" x14ac:dyDescent="0.2">
      <c r="A34" s="47"/>
      <c r="B34" s="142" t="s">
        <v>531</v>
      </c>
      <c r="C34" s="154" t="s">
        <v>244</v>
      </c>
      <c r="D34" s="155" t="s">
        <v>215</v>
      </c>
      <c r="E34" s="156" t="s">
        <v>216</v>
      </c>
      <c r="F34" s="157"/>
      <c r="G34" s="24" t="s">
        <v>215</v>
      </c>
    </row>
    <row r="35" spans="1:9" s="31" customFormat="1" ht="45" customHeight="1" x14ac:dyDescent="0.2">
      <c r="A35" s="47"/>
      <c r="B35" s="142" t="s">
        <v>532</v>
      </c>
      <c r="C35" s="154" t="s">
        <v>243</v>
      </c>
      <c r="D35" s="155" t="s">
        <v>215</v>
      </c>
      <c r="E35" s="156" t="s">
        <v>216</v>
      </c>
      <c r="F35" s="157"/>
      <c r="G35" s="24" t="s">
        <v>215</v>
      </c>
    </row>
    <row r="36" spans="1:9" s="31" customFormat="1" ht="35" customHeight="1" x14ac:dyDescent="0.2">
      <c r="A36" s="988"/>
      <c r="B36" s="990" t="s">
        <v>533</v>
      </c>
      <c r="C36" s="219" t="s">
        <v>503</v>
      </c>
      <c r="D36" s="220" t="s">
        <v>215</v>
      </c>
      <c r="E36" s="217" t="s">
        <v>245</v>
      </c>
      <c r="F36" s="123" t="s">
        <v>581</v>
      </c>
      <c r="G36" s="27" t="s">
        <v>215</v>
      </c>
    </row>
    <row r="37" spans="1:9" s="31" customFormat="1" ht="35" customHeight="1" x14ac:dyDescent="0.2">
      <c r="A37" s="989"/>
      <c r="B37" s="991"/>
      <c r="C37" s="118" t="s">
        <v>504</v>
      </c>
      <c r="D37" s="601" t="s">
        <v>215</v>
      </c>
      <c r="E37" s="159" t="s">
        <v>245</v>
      </c>
      <c r="F37" s="127"/>
      <c r="G37" s="30" t="s">
        <v>215</v>
      </c>
    </row>
    <row r="38" spans="1:9" s="31" customFormat="1" ht="65.5" customHeight="1" x14ac:dyDescent="0.2">
      <c r="A38" s="47"/>
      <c r="B38" s="602" t="s">
        <v>534</v>
      </c>
      <c r="C38" s="208" t="s">
        <v>503</v>
      </c>
      <c r="D38" s="209" t="s">
        <v>215</v>
      </c>
      <c r="E38" s="210" t="s">
        <v>245</v>
      </c>
      <c r="F38" s="145" t="s">
        <v>581</v>
      </c>
      <c r="G38" s="24" t="s">
        <v>215</v>
      </c>
    </row>
    <row r="39" spans="1:9" s="25" customFormat="1" ht="60" customHeight="1" x14ac:dyDescent="0.2">
      <c r="A39" s="1022"/>
      <c r="B39" s="158" t="s">
        <v>535</v>
      </c>
      <c r="C39" s="96" t="s">
        <v>537</v>
      </c>
      <c r="D39" s="160" t="s">
        <v>215</v>
      </c>
      <c r="E39" s="161" t="s">
        <v>216</v>
      </c>
      <c r="F39" s="123" t="s">
        <v>539</v>
      </c>
      <c r="G39" s="27" t="s">
        <v>215</v>
      </c>
    </row>
    <row r="40" spans="1:9" s="25" customFormat="1" ht="19" customHeight="1" x14ac:dyDescent="0.2">
      <c r="A40" s="1023"/>
      <c r="B40" s="136"/>
      <c r="C40" s="139" t="s">
        <v>249</v>
      </c>
      <c r="D40" s="162" t="s">
        <v>215</v>
      </c>
      <c r="E40" s="163" t="s">
        <v>245</v>
      </c>
      <c r="F40" s="140" t="s">
        <v>250</v>
      </c>
      <c r="G40" s="28" t="s">
        <v>215</v>
      </c>
    </row>
    <row r="41" spans="1:9" s="25" customFormat="1" ht="18" customHeight="1" x14ac:dyDescent="0.2">
      <c r="A41" s="1023"/>
      <c r="B41" s="136"/>
      <c r="C41" s="165" t="s">
        <v>247</v>
      </c>
      <c r="D41" s="437" t="s">
        <v>215</v>
      </c>
      <c r="E41" s="438" t="s">
        <v>248</v>
      </c>
      <c r="F41" s="167"/>
      <c r="G41" s="32" t="s">
        <v>215</v>
      </c>
    </row>
    <row r="42" spans="1:9" s="25" customFormat="1" ht="30" customHeight="1" x14ac:dyDescent="0.2">
      <c r="A42" s="1024"/>
      <c r="B42" s="141" t="s">
        <v>251</v>
      </c>
      <c r="C42" s="86" t="s">
        <v>252</v>
      </c>
      <c r="D42" s="164" t="s">
        <v>215</v>
      </c>
      <c r="E42" s="148" t="s">
        <v>245</v>
      </c>
      <c r="F42" s="127"/>
      <c r="G42" s="30" t="s">
        <v>215</v>
      </c>
    </row>
    <row r="43" spans="1:9" s="25" customFormat="1" ht="75.5" customHeight="1" x14ac:dyDescent="0.2">
      <c r="A43" s="994"/>
      <c r="B43" s="158" t="s">
        <v>536</v>
      </c>
      <c r="C43" s="139" t="s">
        <v>582</v>
      </c>
      <c r="D43" s="162" t="s">
        <v>215</v>
      </c>
      <c r="E43" s="163" t="s">
        <v>216</v>
      </c>
      <c r="F43" s="140" t="s">
        <v>539</v>
      </c>
      <c r="G43" s="28" t="s">
        <v>215</v>
      </c>
    </row>
    <row r="44" spans="1:9" s="25" customFormat="1" ht="20" customHeight="1" x14ac:dyDescent="0.2">
      <c r="A44" s="995"/>
      <c r="B44" s="158"/>
      <c r="C44" s="165" t="s">
        <v>583</v>
      </c>
      <c r="D44" s="147" t="s">
        <v>215</v>
      </c>
      <c r="E44" s="166" t="s">
        <v>216</v>
      </c>
      <c r="F44" s="167" t="s">
        <v>510</v>
      </c>
      <c r="G44" s="32" t="s">
        <v>215</v>
      </c>
    </row>
    <row r="45" spans="1:9" s="25" customFormat="1" ht="18" customHeight="1" x14ac:dyDescent="0.2">
      <c r="A45" s="995"/>
      <c r="B45" s="136"/>
      <c r="C45" s="137" t="s">
        <v>584</v>
      </c>
      <c r="D45" s="105" t="s">
        <v>215</v>
      </c>
      <c r="E45" s="106" t="s">
        <v>216</v>
      </c>
      <c r="F45" s="124" t="s">
        <v>540</v>
      </c>
      <c r="G45" s="29" t="s">
        <v>215</v>
      </c>
      <c r="I45" s="224"/>
    </row>
    <row r="46" spans="1:9" s="25" customFormat="1" ht="19" customHeight="1" x14ac:dyDescent="0.2">
      <c r="A46" s="995"/>
      <c r="B46" s="136"/>
      <c r="C46" s="137" t="s">
        <v>585</v>
      </c>
      <c r="D46" s="105" t="s">
        <v>215</v>
      </c>
      <c r="E46" s="106" t="s">
        <v>216</v>
      </c>
      <c r="F46" s="124" t="s">
        <v>510</v>
      </c>
      <c r="G46" s="29" t="s">
        <v>215</v>
      </c>
      <c r="I46" s="222"/>
    </row>
    <row r="47" spans="1:9" s="25" customFormat="1" ht="19.5" customHeight="1" x14ac:dyDescent="0.2">
      <c r="A47" s="995"/>
      <c r="B47" s="136"/>
      <c r="C47" s="139" t="s">
        <v>249</v>
      </c>
      <c r="D47" s="162" t="s">
        <v>215</v>
      </c>
      <c r="E47" s="163" t="s">
        <v>245</v>
      </c>
      <c r="F47" s="140" t="s">
        <v>250</v>
      </c>
      <c r="G47" s="28" t="s">
        <v>215</v>
      </c>
    </row>
    <row r="48" spans="1:9" s="25" customFormat="1" ht="18" customHeight="1" x14ac:dyDescent="0.2">
      <c r="A48" s="995"/>
      <c r="B48" s="136"/>
      <c r="C48" s="137" t="s">
        <v>247</v>
      </c>
      <c r="D48" s="168" t="s">
        <v>215</v>
      </c>
      <c r="E48" s="138" t="s">
        <v>248</v>
      </c>
      <c r="F48" s="124"/>
      <c r="G48" s="29" t="s">
        <v>215</v>
      </c>
    </row>
    <row r="49" spans="1:9" s="25" customFormat="1" ht="30" customHeight="1" x14ac:dyDescent="0.2">
      <c r="A49" s="996"/>
      <c r="B49" s="169"/>
      <c r="C49" s="86" t="s">
        <v>252</v>
      </c>
      <c r="D49" s="164" t="s">
        <v>215</v>
      </c>
      <c r="E49" s="148" t="s">
        <v>245</v>
      </c>
      <c r="F49" s="127"/>
      <c r="G49" s="30" t="s">
        <v>215</v>
      </c>
      <c r="I49" s="224"/>
    </row>
    <row r="50" spans="1:9" ht="31.5" customHeight="1" x14ac:dyDescent="0.2">
      <c r="A50" s="1025"/>
      <c r="B50" s="553" t="s">
        <v>538</v>
      </c>
      <c r="C50" s="554" t="s">
        <v>541</v>
      </c>
      <c r="D50" s="564" t="s">
        <v>218</v>
      </c>
      <c r="E50" s="566" t="s">
        <v>220</v>
      </c>
      <c r="F50" s="554" t="s">
        <v>488</v>
      </c>
      <c r="G50" s="559" t="s">
        <v>218</v>
      </c>
    </row>
    <row r="51" spans="1:9" ht="70" customHeight="1" x14ac:dyDescent="0.2">
      <c r="A51" s="1026"/>
      <c r="B51" s="555"/>
      <c r="C51" s="558" t="s">
        <v>485</v>
      </c>
      <c r="D51" s="565" t="s">
        <v>215</v>
      </c>
      <c r="E51" s="567" t="s">
        <v>220</v>
      </c>
      <c r="F51" s="558" t="s">
        <v>250</v>
      </c>
      <c r="G51" s="560" t="s">
        <v>215</v>
      </c>
    </row>
    <row r="52" spans="1:9" ht="20" customHeight="1" x14ac:dyDescent="0.2">
      <c r="A52" s="1026"/>
      <c r="B52" s="663"/>
      <c r="C52" s="558" t="s">
        <v>542</v>
      </c>
      <c r="D52" s="565" t="s">
        <v>215</v>
      </c>
      <c r="E52" s="567" t="s">
        <v>220</v>
      </c>
      <c r="F52" s="558" t="s">
        <v>488</v>
      </c>
      <c r="G52" s="560" t="s">
        <v>215</v>
      </c>
    </row>
    <row r="53" spans="1:9" ht="110" customHeight="1" x14ac:dyDescent="0.2">
      <c r="A53" s="1027"/>
      <c r="B53" s="557"/>
      <c r="C53" s="557" t="s">
        <v>486</v>
      </c>
      <c r="D53" s="562" t="s">
        <v>215</v>
      </c>
      <c r="E53" s="568" t="s">
        <v>220</v>
      </c>
      <c r="F53" s="557" t="s">
        <v>250</v>
      </c>
      <c r="G53" s="561" t="s">
        <v>215</v>
      </c>
    </row>
    <row r="54" spans="1:9" s="25" customFormat="1" ht="175.5" customHeight="1" x14ac:dyDescent="0.2">
      <c r="A54" s="1022"/>
      <c r="B54" s="170" t="s">
        <v>543</v>
      </c>
      <c r="C54" s="171" t="s">
        <v>614</v>
      </c>
      <c r="D54" s="172" t="s">
        <v>225</v>
      </c>
      <c r="E54" s="173" t="s">
        <v>253</v>
      </c>
      <c r="F54" s="123"/>
      <c r="G54" s="27" t="s">
        <v>218</v>
      </c>
    </row>
    <row r="55" spans="1:9" s="25" customFormat="1" ht="45" customHeight="1" x14ac:dyDescent="0.2">
      <c r="A55" s="1023"/>
      <c r="B55" s="174"/>
      <c r="C55" s="175" t="s">
        <v>544</v>
      </c>
      <c r="D55" s="176" t="s">
        <v>225</v>
      </c>
      <c r="E55" s="177" t="s">
        <v>253</v>
      </c>
      <c r="F55" s="140"/>
      <c r="G55" s="28" t="s">
        <v>218</v>
      </c>
    </row>
    <row r="56" spans="1:9" s="25" customFormat="1" ht="19" customHeight="1" x14ac:dyDescent="0.2">
      <c r="A56" s="1023"/>
      <c r="B56" s="174"/>
      <c r="C56" s="137" t="s">
        <v>545</v>
      </c>
      <c r="D56" s="168" t="s">
        <v>215</v>
      </c>
      <c r="E56" s="138" t="s">
        <v>245</v>
      </c>
      <c r="F56" s="124"/>
      <c r="G56" s="29" t="s">
        <v>215</v>
      </c>
    </row>
    <row r="57" spans="1:9" s="25" customFormat="1" ht="30" customHeight="1" x14ac:dyDescent="0.2">
      <c r="A57" s="1023"/>
      <c r="B57" s="174"/>
      <c r="C57" s="139" t="s">
        <v>546</v>
      </c>
      <c r="D57" s="162" t="s">
        <v>215</v>
      </c>
      <c r="E57" s="163" t="s">
        <v>245</v>
      </c>
      <c r="F57" s="640" t="s">
        <v>254</v>
      </c>
      <c r="G57" s="28" t="s">
        <v>215</v>
      </c>
    </row>
    <row r="58" spans="1:9" s="25" customFormat="1" ht="19.5" customHeight="1" x14ac:dyDescent="0.2">
      <c r="A58" s="1023"/>
      <c r="B58" s="174"/>
      <c r="C58" s="165" t="s">
        <v>255</v>
      </c>
      <c r="D58" s="437" t="s">
        <v>218</v>
      </c>
      <c r="E58" s="438" t="s">
        <v>245</v>
      </c>
      <c r="F58" s="167"/>
      <c r="G58" s="32" t="s">
        <v>215</v>
      </c>
    </row>
    <row r="59" spans="1:9" s="25" customFormat="1" ht="60" customHeight="1" x14ac:dyDescent="0.2">
      <c r="A59" s="1023"/>
      <c r="B59" s="174"/>
      <c r="C59" s="137" t="s">
        <v>615</v>
      </c>
      <c r="D59" s="168" t="s">
        <v>215</v>
      </c>
      <c r="E59" s="138" t="s">
        <v>245</v>
      </c>
      <c r="F59" s="124" t="s">
        <v>492</v>
      </c>
      <c r="G59" s="33" t="s">
        <v>215</v>
      </c>
    </row>
    <row r="60" spans="1:9" s="46" customFormat="1" ht="18" customHeight="1" x14ac:dyDescent="0.2">
      <c r="A60" s="1023"/>
      <c r="B60" s="174"/>
      <c r="C60" s="181" t="s">
        <v>547</v>
      </c>
      <c r="D60" s="178" t="s">
        <v>215</v>
      </c>
      <c r="E60" s="179" t="s">
        <v>226</v>
      </c>
      <c r="F60" s="180"/>
      <c r="G60" s="34" t="s">
        <v>215</v>
      </c>
    </row>
    <row r="61" spans="1:9" s="46" customFormat="1" ht="18" customHeight="1" x14ac:dyDescent="0.2">
      <c r="A61" s="1024"/>
      <c r="B61" s="169"/>
      <c r="C61" s="569" t="s">
        <v>256</v>
      </c>
      <c r="D61" s="570" t="s">
        <v>215</v>
      </c>
      <c r="E61" s="571" t="s">
        <v>248</v>
      </c>
      <c r="F61" s="572"/>
      <c r="G61" s="573" t="s">
        <v>215</v>
      </c>
    </row>
    <row r="62" spans="1:9" ht="31.5" customHeight="1" x14ac:dyDescent="0.2">
      <c r="A62" s="1025"/>
      <c r="B62" s="553" t="s">
        <v>548</v>
      </c>
      <c r="C62" s="554" t="s">
        <v>493</v>
      </c>
      <c r="D62" s="564" t="s">
        <v>218</v>
      </c>
      <c r="E62" s="566" t="s">
        <v>220</v>
      </c>
      <c r="F62" s="554" t="s">
        <v>488</v>
      </c>
      <c r="G62" s="559" t="s">
        <v>218</v>
      </c>
    </row>
    <row r="63" spans="1:9" ht="45.5" customHeight="1" x14ac:dyDescent="0.2">
      <c r="A63" s="1027"/>
      <c r="B63" s="557"/>
      <c r="C63" s="574" t="s">
        <v>494</v>
      </c>
      <c r="D63" s="575" t="s">
        <v>218</v>
      </c>
      <c r="E63" s="576" t="s">
        <v>220</v>
      </c>
      <c r="F63" s="574" t="s">
        <v>495</v>
      </c>
      <c r="G63" s="477" t="s">
        <v>218</v>
      </c>
    </row>
    <row r="64" spans="1:9" s="36" customFormat="1" ht="18.5" customHeight="1" x14ac:dyDescent="0.2">
      <c r="A64" s="1006"/>
      <c r="B64" s="182" t="s">
        <v>257</v>
      </c>
      <c r="C64" s="183" t="s">
        <v>258</v>
      </c>
      <c r="D64" s="134" t="s">
        <v>225</v>
      </c>
      <c r="E64" s="135" t="s">
        <v>226</v>
      </c>
      <c r="F64" s="184"/>
      <c r="G64" s="35" t="s">
        <v>215</v>
      </c>
    </row>
    <row r="65" spans="1:8" s="36" customFormat="1" ht="30" customHeight="1" x14ac:dyDescent="0.2">
      <c r="A65" s="1007"/>
      <c r="B65" s="634" t="s">
        <v>549</v>
      </c>
      <c r="C65" s="185" t="s">
        <v>616</v>
      </c>
      <c r="D65" s="186" t="s">
        <v>225</v>
      </c>
      <c r="E65" s="187" t="s">
        <v>226</v>
      </c>
      <c r="F65" s="188"/>
      <c r="G65" s="37" t="s">
        <v>215</v>
      </c>
    </row>
    <row r="66" spans="1:8" s="25" customFormat="1" ht="31.5" customHeight="1" x14ac:dyDescent="0.2">
      <c r="A66" s="994"/>
      <c r="B66" s="997" t="s">
        <v>550</v>
      </c>
      <c r="C66" s="620" t="s">
        <v>507</v>
      </c>
      <c r="D66" s="103" t="s">
        <v>218</v>
      </c>
      <c r="E66" s="104" t="s">
        <v>216</v>
      </c>
      <c r="F66" s="441"/>
      <c r="G66" s="40" t="s">
        <v>215</v>
      </c>
    </row>
    <row r="67" spans="1:8" s="25" customFormat="1" ht="31.5" customHeight="1" x14ac:dyDescent="0.2">
      <c r="A67" s="996"/>
      <c r="B67" s="999"/>
      <c r="C67" s="86" t="s">
        <v>508</v>
      </c>
      <c r="D67" s="125" t="s">
        <v>218</v>
      </c>
      <c r="E67" s="126" t="s">
        <v>216</v>
      </c>
      <c r="F67" s="127"/>
      <c r="G67" s="30" t="s">
        <v>215</v>
      </c>
    </row>
    <row r="68" spans="1:8" ht="45" customHeight="1" x14ac:dyDescent="0.2">
      <c r="A68" s="556"/>
      <c r="B68" s="563" t="s">
        <v>551</v>
      </c>
      <c r="C68" s="557" t="s">
        <v>489</v>
      </c>
      <c r="D68" s="562" t="s">
        <v>218</v>
      </c>
      <c r="E68" s="568" t="s">
        <v>220</v>
      </c>
      <c r="F68" s="189" t="s">
        <v>491</v>
      </c>
      <c r="G68" s="561" t="s">
        <v>218</v>
      </c>
    </row>
    <row r="69" spans="1:8" s="31" customFormat="1" ht="46.5" customHeight="1" x14ac:dyDescent="0.2">
      <c r="A69" s="47"/>
      <c r="B69" s="635" t="s">
        <v>552</v>
      </c>
      <c r="C69" s="154" t="s">
        <v>490</v>
      </c>
      <c r="D69" s="155" t="s">
        <v>215</v>
      </c>
      <c r="E69" s="156" t="s">
        <v>216</v>
      </c>
      <c r="F69" s="189" t="s">
        <v>491</v>
      </c>
      <c r="G69" s="24" t="s">
        <v>215</v>
      </c>
    </row>
    <row r="70" spans="1:8" s="31" customFormat="1" ht="30" customHeight="1" x14ac:dyDescent="0.2">
      <c r="A70" s="988"/>
      <c r="B70" s="60" t="s">
        <v>553</v>
      </c>
      <c r="C70" s="61" t="s">
        <v>259</v>
      </c>
      <c r="D70" s="113" t="s">
        <v>215</v>
      </c>
      <c r="E70" s="62" t="s">
        <v>230</v>
      </c>
      <c r="F70" s="95"/>
      <c r="G70" s="27" t="s">
        <v>215</v>
      </c>
    </row>
    <row r="71" spans="1:8" s="31" customFormat="1" ht="18" customHeight="1" x14ac:dyDescent="0.2">
      <c r="A71" s="1003"/>
      <c r="B71" s="65"/>
      <c r="C71" s="66" t="s">
        <v>505</v>
      </c>
      <c r="D71" s="114" t="s">
        <v>215</v>
      </c>
      <c r="E71" s="100" t="s">
        <v>230</v>
      </c>
      <c r="F71" s="93"/>
      <c r="G71" s="29" t="s">
        <v>215</v>
      </c>
    </row>
    <row r="72" spans="1:8" s="31" customFormat="1" ht="18" customHeight="1" x14ac:dyDescent="0.2">
      <c r="A72" s="989"/>
      <c r="B72" s="185"/>
      <c r="C72" s="185" t="s">
        <v>506</v>
      </c>
      <c r="D72" s="186" t="s">
        <v>225</v>
      </c>
      <c r="E72" s="187" t="s">
        <v>226</v>
      </c>
      <c r="F72" s="190"/>
      <c r="G72" s="26" t="s">
        <v>215</v>
      </c>
    </row>
    <row r="73" spans="1:8" s="31" customFormat="1" ht="30" customHeight="1" x14ac:dyDescent="0.2">
      <c r="A73" s="988"/>
      <c r="B73" s="60" t="s">
        <v>554</v>
      </c>
      <c r="C73" s="60" t="s">
        <v>260</v>
      </c>
      <c r="D73" s="113" t="s">
        <v>215</v>
      </c>
      <c r="E73" s="62" t="s">
        <v>230</v>
      </c>
      <c r="F73" s="95"/>
      <c r="G73" s="27" t="s">
        <v>215</v>
      </c>
    </row>
    <row r="74" spans="1:8" s="36" customFormat="1" ht="45" customHeight="1" x14ac:dyDescent="0.2">
      <c r="A74" s="1003"/>
      <c r="B74" s="636" t="s">
        <v>555</v>
      </c>
      <c r="C74" s="192" t="s">
        <v>617</v>
      </c>
      <c r="D74" s="176" t="s">
        <v>225</v>
      </c>
      <c r="E74" s="177" t="s">
        <v>226</v>
      </c>
      <c r="F74" s="193"/>
      <c r="G74" s="38" t="s">
        <v>215</v>
      </c>
      <c r="H74" s="31"/>
    </row>
    <row r="75" spans="1:8" s="36" customFormat="1" ht="18" customHeight="1" x14ac:dyDescent="0.2">
      <c r="A75" s="1003"/>
      <c r="B75" s="191"/>
      <c r="C75" s="194" t="s">
        <v>261</v>
      </c>
      <c r="D75" s="195" t="s">
        <v>225</v>
      </c>
      <c r="E75" s="196" t="s">
        <v>226</v>
      </c>
      <c r="F75" s="197" t="s">
        <v>262</v>
      </c>
      <c r="G75" s="38" t="s">
        <v>215</v>
      </c>
      <c r="H75" s="31"/>
    </row>
    <row r="76" spans="1:8" s="36" customFormat="1" ht="18" customHeight="1" x14ac:dyDescent="0.2">
      <c r="A76" s="989"/>
      <c r="B76" s="198"/>
      <c r="C76" s="199" t="s">
        <v>263</v>
      </c>
      <c r="D76" s="200" t="s">
        <v>225</v>
      </c>
      <c r="E76" s="201" t="s">
        <v>226</v>
      </c>
      <c r="F76" s="202" t="s">
        <v>264</v>
      </c>
      <c r="G76" s="37" t="s">
        <v>215</v>
      </c>
      <c r="H76" s="31"/>
    </row>
    <row r="77" spans="1:8" s="36" customFormat="1" ht="30" customHeight="1" x14ac:dyDescent="0.2">
      <c r="A77" s="988"/>
      <c r="B77" s="1008" t="s">
        <v>556</v>
      </c>
      <c r="C77" s="183" t="s">
        <v>557</v>
      </c>
      <c r="D77" s="134" t="s">
        <v>215</v>
      </c>
      <c r="E77" s="135" t="s">
        <v>265</v>
      </c>
      <c r="F77" s="184"/>
      <c r="G77" s="35" t="s">
        <v>218</v>
      </c>
      <c r="H77" s="31"/>
    </row>
    <row r="78" spans="1:8" s="36" customFormat="1" ht="30" customHeight="1" x14ac:dyDescent="0.2">
      <c r="A78" s="1003"/>
      <c r="B78" s="1009"/>
      <c r="C78" s="194" t="s">
        <v>558</v>
      </c>
      <c r="D78" s="195" t="s">
        <v>215</v>
      </c>
      <c r="E78" s="196" t="s">
        <v>266</v>
      </c>
      <c r="F78" s="197"/>
      <c r="G78" s="33" t="s">
        <v>215</v>
      </c>
      <c r="H78" s="31"/>
    </row>
    <row r="79" spans="1:8" s="36" customFormat="1" ht="30" customHeight="1" x14ac:dyDescent="0.2">
      <c r="A79" s="1003"/>
      <c r="B79" s="1009"/>
      <c r="C79" s="203" t="s">
        <v>618</v>
      </c>
      <c r="D79" s="204" t="s">
        <v>215</v>
      </c>
      <c r="E79" s="205" t="s">
        <v>267</v>
      </c>
      <c r="F79" s="316"/>
      <c r="G79" s="38" t="s">
        <v>215</v>
      </c>
      <c r="H79" s="31"/>
    </row>
    <row r="80" spans="1:8" s="36" customFormat="1" ht="58" customHeight="1" x14ac:dyDescent="0.2">
      <c r="A80" s="1003"/>
      <c r="B80" s="436"/>
      <c r="C80" s="194" t="s">
        <v>562</v>
      </c>
      <c r="D80" s="195" t="s">
        <v>215</v>
      </c>
      <c r="E80" s="196" t="s">
        <v>220</v>
      </c>
      <c r="F80" s="197" t="s">
        <v>619</v>
      </c>
      <c r="G80" s="33" t="s">
        <v>215</v>
      </c>
      <c r="H80" s="31"/>
    </row>
    <row r="81" spans="1:8" s="36" customFormat="1" ht="32.25" customHeight="1" x14ac:dyDescent="0.2">
      <c r="A81" s="1003"/>
      <c r="B81" s="641"/>
      <c r="C81" s="483" t="s">
        <v>268</v>
      </c>
      <c r="D81" s="604" t="s">
        <v>215</v>
      </c>
      <c r="E81" s="606" t="s">
        <v>220</v>
      </c>
      <c r="F81" s="482"/>
      <c r="G81" s="605" t="s">
        <v>215</v>
      </c>
      <c r="H81" s="31"/>
    </row>
    <row r="82" spans="1:8" s="36" customFormat="1" ht="47" customHeight="1" x14ac:dyDescent="0.2">
      <c r="A82" s="1003"/>
      <c r="B82" s="191"/>
      <c r="C82" s="194" t="s">
        <v>269</v>
      </c>
      <c r="D82" s="195" t="s">
        <v>215</v>
      </c>
      <c r="E82" s="196" t="s">
        <v>226</v>
      </c>
      <c r="F82" s="93"/>
      <c r="G82" s="33" t="s">
        <v>215</v>
      </c>
      <c r="H82" s="31"/>
    </row>
    <row r="83" spans="1:8" s="36" customFormat="1" ht="18" customHeight="1" x14ac:dyDescent="0.2">
      <c r="A83" s="1003"/>
      <c r="B83" s="191"/>
      <c r="C83" s="194" t="s">
        <v>246</v>
      </c>
      <c r="D83" s="195" t="s">
        <v>215</v>
      </c>
      <c r="E83" s="196" t="s">
        <v>226</v>
      </c>
      <c r="F83" s="93" t="s">
        <v>270</v>
      </c>
      <c r="G83" s="33" t="s">
        <v>215</v>
      </c>
      <c r="H83" s="31"/>
    </row>
    <row r="84" spans="1:8" s="36" customFormat="1" ht="18" customHeight="1" x14ac:dyDescent="0.2">
      <c r="A84" s="1003"/>
      <c r="B84" s="191"/>
      <c r="C84" s="203" t="s">
        <v>271</v>
      </c>
      <c r="D84" s="204" t="s">
        <v>218</v>
      </c>
      <c r="E84" s="205" t="s">
        <v>226</v>
      </c>
      <c r="F84" s="98" t="s">
        <v>272</v>
      </c>
      <c r="G84" s="38" t="s">
        <v>218</v>
      </c>
      <c r="H84" s="31"/>
    </row>
    <row r="85" spans="1:8" s="36" customFormat="1" ht="18" customHeight="1" x14ac:dyDescent="0.2">
      <c r="A85" s="989"/>
      <c r="B85" s="198"/>
      <c r="C85" s="199" t="s">
        <v>273</v>
      </c>
      <c r="D85" s="200" t="s">
        <v>218</v>
      </c>
      <c r="E85" s="201" t="s">
        <v>274</v>
      </c>
      <c r="F85" s="202" t="s">
        <v>264</v>
      </c>
      <c r="G85" s="37" t="s">
        <v>218</v>
      </c>
      <c r="H85" s="31"/>
    </row>
    <row r="86" spans="1:8" s="64" customFormat="1" ht="30" customHeight="1" x14ac:dyDescent="0.2">
      <c r="A86" s="1011"/>
      <c r="B86" s="1008" t="s">
        <v>559</v>
      </c>
      <c r="C86" s="61" t="s">
        <v>560</v>
      </c>
      <c r="D86" s="116" t="s">
        <v>215</v>
      </c>
      <c r="E86" s="115" t="s">
        <v>275</v>
      </c>
      <c r="F86" s="92"/>
      <c r="G86" s="63" t="s">
        <v>218</v>
      </c>
    </row>
    <row r="87" spans="1:8" s="64" customFormat="1" ht="30" customHeight="1" x14ac:dyDescent="0.2">
      <c r="A87" s="1012"/>
      <c r="B87" s="1009"/>
      <c r="C87" s="66" t="s">
        <v>561</v>
      </c>
      <c r="D87" s="67" t="s">
        <v>215</v>
      </c>
      <c r="E87" s="68" t="s">
        <v>276</v>
      </c>
      <c r="F87" s="93"/>
      <c r="G87" s="69" t="s">
        <v>215</v>
      </c>
    </row>
    <row r="88" spans="1:8" s="64" customFormat="1" ht="30" customHeight="1" x14ac:dyDescent="0.2">
      <c r="A88" s="1012"/>
      <c r="B88" s="1009"/>
      <c r="C88" s="97" t="s">
        <v>620</v>
      </c>
      <c r="D88" s="67" t="s">
        <v>215</v>
      </c>
      <c r="E88" s="68" t="s">
        <v>277</v>
      </c>
      <c r="F88" s="98"/>
      <c r="G88" s="69" t="s">
        <v>215</v>
      </c>
    </row>
    <row r="89" spans="1:8" s="64" customFormat="1" ht="55" customHeight="1" x14ac:dyDescent="0.2">
      <c r="A89" s="1012"/>
      <c r="B89" s="1009"/>
      <c r="C89" s="97" t="s">
        <v>562</v>
      </c>
      <c r="D89" s="89" t="s">
        <v>215</v>
      </c>
      <c r="E89" s="467" t="s">
        <v>220</v>
      </c>
      <c r="F89" s="484" t="s">
        <v>619</v>
      </c>
      <c r="G89" s="69" t="s">
        <v>215</v>
      </c>
    </row>
    <row r="90" spans="1:8" s="64" customFormat="1" ht="31.5" customHeight="1" x14ac:dyDescent="0.2">
      <c r="A90" s="1012"/>
      <c r="B90" s="1009"/>
      <c r="C90" s="97" t="s">
        <v>621</v>
      </c>
      <c r="D90" s="99" t="s">
        <v>215</v>
      </c>
      <c r="E90" s="467" t="s">
        <v>220</v>
      </c>
      <c r="F90" s="484"/>
      <c r="G90" s="69" t="s">
        <v>215</v>
      </c>
    </row>
    <row r="91" spans="1:8" s="36" customFormat="1" ht="46" customHeight="1" x14ac:dyDescent="0.2">
      <c r="A91" s="1012"/>
      <c r="B91" s="1009"/>
      <c r="C91" s="194" t="s">
        <v>269</v>
      </c>
      <c r="D91" s="195" t="s">
        <v>215</v>
      </c>
      <c r="E91" s="196" t="s">
        <v>226</v>
      </c>
      <c r="F91" s="93"/>
      <c r="G91" s="101" t="s">
        <v>215</v>
      </c>
      <c r="H91" s="31"/>
    </row>
    <row r="92" spans="1:8" s="64" customFormat="1" ht="18.75" customHeight="1" x14ac:dyDescent="0.2">
      <c r="A92" s="1012"/>
      <c r="B92" s="1009"/>
      <c r="C92" s="117" t="s">
        <v>278</v>
      </c>
      <c r="D92" s="99" t="s">
        <v>218</v>
      </c>
      <c r="E92" s="100" t="s">
        <v>226</v>
      </c>
      <c r="F92" s="93" t="s">
        <v>270</v>
      </c>
      <c r="G92" s="101" t="s">
        <v>218</v>
      </c>
    </row>
    <row r="93" spans="1:8" s="64" customFormat="1" ht="18.75" customHeight="1" x14ac:dyDescent="0.2">
      <c r="A93" s="1012"/>
      <c r="B93" s="1009"/>
      <c r="C93" s="119" t="s">
        <v>563</v>
      </c>
      <c r="D93" s="89" t="s">
        <v>218</v>
      </c>
      <c r="E93" s="68" t="s">
        <v>226</v>
      </c>
      <c r="F93" s="98" t="s">
        <v>272</v>
      </c>
      <c r="G93" s="69" t="s">
        <v>218</v>
      </c>
    </row>
    <row r="94" spans="1:8" s="64" customFormat="1" ht="18.75" customHeight="1" x14ac:dyDescent="0.2">
      <c r="A94" s="1028"/>
      <c r="B94" s="1010"/>
      <c r="C94" s="118" t="s">
        <v>279</v>
      </c>
      <c r="D94" s="90" t="s">
        <v>218</v>
      </c>
      <c r="E94" s="70" t="s">
        <v>274</v>
      </c>
      <c r="F94" s="94" t="s">
        <v>264</v>
      </c>
      <c r="G94" s="71" t="s">
        <v>218</v>
      </c>
    </row>
    <row r="95" spans="1:8" s="48" customFormat="1" ht="44" customHeight="1" x14ac:dyDescent="0.2">
      <c r="A95" s="1019"/>
      <c r="B95" s="594" t="s">
        <v>564</v>
      </c>
      <c r="C95" s="595" t="s">
        <v>499</v>
      </c>
      <c r="D95" s="596" t="s">
        <v>225</v>
      </c>
      <c r="E95" s="597" t="s">
        <v>228</v>
      </c>
      <c r="F95" s="637" t="s">
        <v>500</v>
      </c>
      <c r="G95" s="598" t="s">
        <v>225</v>
      </c>
    </row>
    <row r="96" spans="1:8" s="48" customFormat="1" ht="54.5" customHeight="1" x14ac:dyDescent="0.2">
      <c r="A96" s="1021"/>
      <c r="B96" s="131"/>
      <c r="C96" s="590" t="s">
        <v>501</v>
      </c>
      <c r="D96" s="591" t="s">
        <v>225</v>
      </c>
      <c r="E96" s="599" t="s">
        <v>228</v>
      </c>
      <c r="F96" s="131" t="s">
        <v>502</v>
      </c>
      <c r="G96" s="593" t="s">
        <v>225</v>
      </c>
    </row>
    <row r="97" spans="1:7" s="31" customFormat="1" ht="18.5" customHeight="1" x14ac:dyDescent="0.2">
      <c r="A97" s="988"/>
      <c r="B97" s="1008" t="s">
        <v>565</v>
      </c>
      <c r="C97" s="61" t="s">
        <v>569</v>
      </c>
      <c r="D97" s="459" t="s">
        <v>215</v>
      </c>
      <c r="E97" s="62" t="s">
        <v>216</v>
      </c>
      <c r="F97" s="92"/>
      <c r="G97" s="63" t="s">
        <v>215</v>
      </c>
    </row>
    <row r="98" spans="1:7" s="31" customFormat="1" ht="18.5" customHeight="1" x14ac:dyDescent="0.2">
      <c r="A98" s="1003"/>
      <c r="B98" s="1009"/>
      <c r="C98" s="66" t="s">
        <v>570</v>
      </c>
      <c r="D98" s="67" t="s">
        <v>215</v>
      </c>
      <c r="E98" s="460" t="s">
        <v>280</v>
      </c>
      <c r="F98" s="93" t="s">
        <v>574</v>
      </c>
      <c r="G98" s="69" t="s">
        <v>215</v>
      </c>
    </row>
    <row r="99" spans="1:7" s="31" customFormat="1" ht="18" customHeight="1" x14ac:dyDescent="0.2">
      <c r="A99" s="1003"/>
      <c r="B99" s="1009"/>
      <c r="C99" s="66" t="s">
        <v>571</v>
      </c>
      <c r="D99" s="67" t="s">
        <v>215</v>
      </c>
      <c r="E99" s="68" t="s">
        <v>281</v>
      </c>
      <c r="F99" s="93"/>
      <c r="G99" s="69" t="s">
        <v>215</v>
      </c>
    </row>
    <row r="100" spans="1:7" s="31" customFormat="1" ht="42.5" customHeight="1" x14ac:dyDescent="0.2">
      <c r="A100" s="989"/>
      <c r="B100" s="485" t="s">
        <v>566</v>
      </c>
      <c r="C100" s="212" t="s">
        <v>572</v>
      </c>
      <c r="D100" s="149" t="s">
        <v>215</v>
      </c>
      <c r="E100" s="70" t="s">
        <v>282</v>
      </c>
      <c r="F100" s="190" t="s">
        <v>283</v>
      </c>
      <c r="G100" s="71" t="s">
        <v>215</v>
      </c>
    </row>
    <row r="101" spans="1:7" ht="19.5" customHeight="1" x14ac:dyDescent="0.2">
      <c r="A101" s="988"/>
      <c r="B101" s="1004" t="s">
        <v>567</v>
      </c>
      <c r="C101" s="61" t="s">
        <v>569</v>
      </c>
      <c r="D101" s="459" t="s">
        <v>215</v>
      </c>
      <c r="E101" s="62" t="s">
        <v>216</v>
      </c>
      <c r="F101" s="92"/>
      <c r="G101" s="63" t="s">
        <v>215</v>
      </c>
    </row>
    <row r="102" spans="1:7" ht="19" customHeight="1" x14ac:dyDescent="0.2">
      <c r="A102" s="1003"/>
      <c r="B102" s="1005"/>
      <c r="C102" s="66" t="s">
        <v>570</v>
      </c>
      <c r="D102" s="67" t="s">
        <v>215</v>
      </c>
      <c r="E102" s="460" t="s">
        <v>280</v>
      </c>
      <c r="F102" s="93" t="s">
        <v>574</v>
      </c>
      <c r="G102" s="69" t="s">
        <v>215</v>
      </c>
    </row>
    <row r="103" spans="1:7" ht="43" customHeight="1" x14ac:dyDescent="0.2">
      <c r="A103" s="1003"/>
      <c r="B103" s="221" t="s">
        <v>568</v>
      </c>
      <c r="C103" s="66" t="s">
        <v>571</v>
      </c>
      <c r="D103" s="67" t="s">
        <v>215</v>
      </c>
      <c r="E103" s="68" t="s">
        <v>281</v>
      </c>
      <c r="F103" s="93"/>
      <c r="G103" s="69" t="s">
        <v>215</v>
      </c>
    </row>
    <row r="104" spans="1:7" ht="20.5" customHeight="1" x14ac:dyDescent="0.2">
      <c r="A104" s="989"/>
      <c r="B104" s="212"/>
      <c r="C104" s="212" t="s">
        <v>573</v>
      </c>
      <c r="D104" s="149" t="s">
        <v>215</v>
      </c>
      <c r="E104" s="70" t="s">
        <v>282</v>
      </c>
      <c r="F104" s="190" t="s">
        <v>283</v>
      </c>
      <c r="G104" s="71" t="s">
        <v>215</v>
      </c>
    </row>
  </sheetData>
  <mergeCells count="34">
    <mergeCell ref="A39:A42"/>
    <mergeCell ref="A50:A53"/>
    <mergeCell ref="A54:A61"/>
    <mergeCell ref="A62:A63"/>
    <mergeCell ref="A77:A85"/>
    <mergeCell ref="A43:A49"/>
    <mergeCell ref="B97:B99"/>
    <mergeCell ref="A97:A100"/>
    <mergeCell ref="A70:A72"/>
    <mergeCell ref="A73:A76"/>
    <mergeCell ref="A66:A67"/>
    <mergeCell ref="B66:B67"/>
    <mergeCell ref="A86:A94"/>
    <mergeCell ref="A95:A96"/>
    <mergeCell ref="A101:A104"/>
    <mergeCell ref="B101:B102"/>
    <mergeCell ref="A64:A65"/>
    <mergeCell ref="B77:B79"/>
    <mergeCell ref="B86:B94"/>
    <mergeCell ref="A36:A37"/>
    <mergeCell ref="B36:B37"/>
    <mergeCell ref="A1:G1"/>
    <mergeCell ref="D4:E4"/>
    <mergeCell ref="A6:A9"/>
    <mergeCell ref="A30:A32"/>
    <mergeCell ref="B6:B9"/>
    <mergeCell ref="A10:A15"/>
    <mergeCell ref="B10:B12"/>
    <mergeCell ref="B16:B17"/>
    <mergeCell ref="A24:A25"/>
    <mergeCell ref="B24:B25"/>
    <mergeCell ref="A26:A28"/>
    <mergeCell ref="B26:B28"/>
    <mergeCell ref="A16:A19"/>
  </mergeCells>
  <phoneticPr fontId="4"/>
  <printOptions horizontalCentered="1"/>
  <pageMargins left="0.39370078740157483" right="0.39370078740157483" top="0.59055118110236227" bottom="0.59055118110236227" header="0.39370078740157483" footer="0.19685039370078741"/>
  <pageSetup paperSize="9" scale="90" fitToHeight="4" orientation="landscape" r:id="rId1"/>
  <headerFooter alignWithMargins="0">
    <oddFooter>&amp;R&amp;10&amp;A（&amp;P/&amp;N）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2"/>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78" customWidth="1"/>
    <col min="2" max="2" width="22.6328125" style="79" customWidth="1"/>
    <col min="3" max="3" width="54.6328125" style="79" customWidth="1"/>
    <col min="4" max="4" width="4.08984375" style="78" customWidth="1"/>
    <col min="5" max="5" width="15.08984375" style="80" customWidth="1"/>
    <col min="6" max="6" width="30.6328125" style="81" customWidth="1"/>
    <col min="7" max="7" width="7.6328125" style="82" customWidth="1"/>
    <col min="8" max="16384" width="9" style="81"/>
  </cols>
  <sheetData>
    <row r="1" spans="1:7" s="64" customFormat="1" ht="30" customHeight="1" x14ac:dyDescent="0.2">
      <c r="A1" s="1013" t="s">
        <v>284</v>
      </c>
      <c r="B1" s="1013"/>
      <c r="C1" s="1013"/>
      <c r="D1" s="1013"/>
      <c r="E1" s="1013"/>
      <c r="F1" s="1013"/>
      <c r="G1" s="1013"/>
    </row>
    <row r="2" spans="1:7" s="53" customFormat="1" ht="18" customHeight="1" x14ac:dyDescent="0.2">
      <c r="A2" s="48" t="s">
        <v>207</v>
      </c>
      <c r="B2" s="49"/>
      <c r="C2" s="50"/>
      <c r="D2" s="51"/>
      <c r="E2" s="52"/>
      <c r="F2" s="49"/>
    </row>
    <row r="3" spans="1:7" s="53" customFormat="1" ht="18" customHeight="1" x14ac:dyDescent="0.2">
      <c r="A3" s="48" t="s">
        <v>208</v>
      </c>
      <c r="B3" s="49"/>
      <c r="C3" s="50"/>
      <c r="D3" s="51"/>
      <c r="E3" s="52"/>
      <c r="F3" s="49"/>
    </row>
    <row r="4" spans="1:7" s="59" customFormat="1" ht="24" customHeight="1" x14ac:dyDescent="0.2">
      <c r="A4" s="54" t="s">
        <v>209</v>
      </c>
      <c r="B4" s="55" t="s">
        <v>210</v>
      </c>
      <c r="C4" s="56" t="s">
        <v>211</v>
      </c>
      <c r="D4" s="993" t="s">
        <v>212</v>
      </c>
      <c r="E4" s="993"/>
      <c r="F4" s="57" t="s">
        <v>213</v>
      </c>
      <c r="G4" s="75" t="s">
        <v>214</v>
      </c>
    </row>
    <row r="5" spans="1:7" s="25" customFormat="1" ht="30" customHeight="1" x14ac:dyDescent="0.2">
      <c r="A5" s="23"/>
      <c r="B5" s="638" t="s">
        <v>516</v>
      </c>
      <c r="C5" s="13"/>
      <c r="D5" s="14" t="s">
        <v>215</v>
      </c>
      <c r="E5" s="15" t="s">
        <v>216</v>
      </c>
      <c r="F5" s="91"/>
      <c r="G5" s="24" t="s">
        <v>215</v>
      </c>
    </row>
    <row r="6" spans="1:7" s="25" customFormat="1" ht="18.75" customHeight="1" x14ac:dyDescent="0.2">
      <c r="A6" s="994"/>
      <c r="B6" s="997" t="s">
        <v>575</v>
      </c>
      <c r="C6" s="96" t="s">
        <v>217</v>
      </c>
      <c r="D6" s="121" t="s">
        <v>218</v>
      </c>
      <c r="E6" s="122" t="s">
        <v>216</v>
      </c>
      <c r="F6" s="123"/>
      <c r="G6" s="27" t="s">
        <v>215</v>
      </c>
    </row>
    <row r="7" spans="1:7" s="25" customFormat="1" ht="82.5" customHeight="1" x14ac:dyDescent="0.2">
      <c r="A7" s="995"/>
      <c r="B7" s="998"/>
      <c r="C7" s="137" t="s">
        <v>622</v>
      </c>
      <c r="D7" s="105" t="s">
        <v>218</v>
      </c>
      <c r="E7" s="106" t="s">
        <v>216</v>
      </c>
      <c r="F7" s="124"/>
      <c r="G7" s="29" t="s">
        <v>215</v>
      </c>
    </row>
    <row r="8" spans="1:7" s="25" customFormat="1" ht="45" customHeight="1" x14ac:dyDescent="0.2">
      <c r="A8" s="995"/>
      <c r="B8" s="998"/>
      <c r="C8" s="137" t="s">
        <v>623</v>
      </c>
      <c r="D8" s="105" t="s">
        <v>218</v>
      </c>
      <c r="E8" s="106" t="s">
        <v>216</v>
      </c>
      <c r="F8" s="124"/>
      <c r="G8" s="29" t="s">
        <v>215</v>
      </c>
    </row>
    <row r="9" spans="1:7" s="25" customFormat="1" ht="60" customHeight="1" x14ac:dyDescent="0.2">
      <c r="A9" s="996"/>
      <c r="B9" s="999"/>
      <c r="C9" s="86" t="s">
        <v>219</v>
      </c>
      <c r="D9" s="125" t="s">
        <v>218</v>
      </c>
      <c r="E9" s="126" t="s">
        <v>216</v>
      </c>
      <c r="F9" s="127"/>
      <c r="G9" s="30" t="s">
        <v>215</v>
      </c>
    </row>
    <row r="10" spans="1:7" s="48" customFormat="1" ht="30" customHeight="1" x14ac:dyDescent="0.2">
      <c r="A10" s="1019"/>
      <c r="B10" s="1001" t="s">
        <v>520</v>
      </c>
      <c r="C10" s="102" t="s">
        <v>612</v>
      </c>
      <c r="D10" s="583" t="s">
        <v>225</v>
      </c>
      <c r="E10" s="584" t="s">
        <v>228</v>
      </c>
      <c r="F10" s="128" t="s">
        <v>496</v>
      </c>
      <c r="G10" s="585" t="s">
        <v>225</v>
      </c>
    </row>
    <row r="11" spans="1:7" s="48" customFormat="1" ht="20" customHeight="1" x14ac:dyDescent="0.2">
      <c r="A11" s="1020"/>
      <c r="B11" s="1002"/>
      <c r="C11" s="206" t="s">
        <v>521</v>
      </c>
      <c r="D11" s="586" t="s">
        <v>225</v>
      </c>
      <c r="E11" s="587" t="s">
        <v>228</v>
      </c>
      <c r="F11" s="588" t="s">
        <v>624</v>
      </c>
      <c r="G11" s="589" t="s">
        <v>225</v>
      </c>
    </row>
    <row r="12" spans="1:7" s="48" customFormat="1" ht="20" customHeight="1" x14ac:dyDescent="0.2">
      <c r="A12" s="1020"/>
      <c r="B12" s="619"/>
      <c r="C12" s="206" t="s">
        <v>522</v>
      </c>
      <c r="D12" s="586" t="s">
        <v>225</v>
      </c>
      <c r="E12" s="587" t="s">
        <v>253</v>
      </c>
      <c r="F12" s="588" t="s">
        <v>497</v>
      </c>
      <c r="G12" s="589" t="s">
        <v>225</v>
      </c>
    </row>
    <row r="13" spans="1:7" s="48" customFormat="1" ht="30.5" customHeight="1" x14ac:dyDescent="0.2">
      <c r="A13" s="1021"/>
      <c r="B13" s="600"/>
      <c r="C13" s="590" t="s">
        <v>523</v>
      </c>
      <c r="D13" s="591" t="s">
        <v>225</v>
      </c>
      <c r="E13" s="592" t="s">
        <v>228</v>
      </c>
      <c r="F13" s="131" t="s">
        <v>498</v>
      </c>
      <c r="G13" s="593" t="s">
        <v>225</v>
      </c>
    </row>
    <row r="14" spans="1:7" s="48" customFormat="1" ht="60" customHeight="1" x14ac:dyDescent="0.2">
      <c r="A14" s="577"/>
      <c r="B14" s="582" t="s">
        <v>524</v>
      </c>
      <c r="C14" s="578" t="s">
        <v>525</v>
      </c>
      <c r="D14" s="579" t="s">
        <v>225</v>
      </c>
      <c r="E14" s="580" t="s">
        <v>228</v>
      </c>
      <c r="F14" s="142" t="s">
        <v>482</v>
      </c>
      <c r="G14" s="581" t="s">
        <v>225</v>
      </c>
    </row>
    <row r="15" spans="1:7" s="31" customFormat="1" ht="18" customHeight="1" x14ac:dyDescent="0.2">
      <c r="A15" s="47"/>
      <c r="B15" s="142" t="s">
        <v>576</v>
      </c>
      <c r="C15" s="208" t="s">
        <v>234</v>
      </c>
      <c r="D15" s="209" t="s">
        <v>215</v>
      </c>
      <c r="E15" s="210" t="s">
        <v>216</v>
      </c>
      <c r="F15" s="211"/>
      <c r="G15" s="24" t="s">
        <v>215</v>
      </c>
    </row>
    <row r="16" spans="1:7" s="31" customFormat="1" ht="18" customHeight="1" x14ac:dyDescent="0.2">
      <c r="A16" s="47"/>
      <c r="B16" s="142" t="s">
        <v>577</v>
      </c>
      <c r="C16" s="208" t="s">
        <v>236</v>
      </c>
      <c r="D16" s="209" t="s">
        <v>215</v>
      </c>
      <c r="E16" s="210" t="s">
        <v>216</v>
      </c>
      <c r="F16" s="211"/>
      <c r="G16" s="24" t="s">
        <v>215</v>
      </c>
    </row>
    <row r="17" spans="1:7" s="31" customFormat="1" ht="18" customHeight="1" x14ac:dyDescent="0.2">
      <c r="A17" s="47"/>
      <c r="B17" s="142" t="s">
        <v>578</v>
      </c>
      <c r="C17" s="208" t="s">
        <v>237</v>
      </c>
      <c r="D17" s="209" t="s">
        <v>215</v>
      </c>
      <c r="E17" s="210" t="s">
        <v>216</v>
      </c>
      <c r="F17" s="211"/>
      <c r="G17" s="24" t="s">
        <v>215</v>
      </c>
    </row>
    <row r="18" spans="1:7" s="25" customFormat="1" ht="21" customHeight="1" x14ac:dyDescent="0.2">
      <c r="A18" s="994"/>
      <c r="B18" s="990" t="s">
        <v>509</v>
      </c>
      <c r="C18" s="96" t="s">
        <v>238</v>
      </c>
      <c r="D18" s="121" t="s">
        <v>215</v>
      </c>
      <c r="E18" s="122" t="s">
        <v>216</v>
      </c>
      <c r="F18" s="123"/>
      <c r="G18" s="27" t="s">
        <v>215</v>
      </c>
    </row>
    <row r="19" spans="1:7" s="25" customFormat="1" ht="21" customHeight="1" x14ac:dyDescent="0.2">
      <c r="A19" s="996"/>
      <c r="B19" s="991"/>
      <c r="C19" s="86" t="s">
        <v>613</v>
      </c>
      <c r="D19" s="125" t="s">
        <v>215</v>
      </c>
      <c r="E19" s="148" t="s">
        <v>216</v>
      </c>
      <c r="F19" s="127"/>
      <c r="G19" s="30" t="s">
        <v>218</v>
      </c>
    </row>
    <row r="20" spans="1:7" s="25" customFormat="1" ht="20" customHeight="1" x14ac:dyDescent="0.2">
      <c r="A20" s="1022"/>
      <c r="B20" s="997" t="s">
        <v>239</v>
      </c>
      <c r="C20" s="96" t="s">
        <v>240</v>
      </c>
      <c r="D20" s="121" t="s">
        <v>218</v>
      </c>
      <c r="E20" s="122" t="s">
        <v>220</v>
      </c>
      <c r="F20" s="123"/>
      <c r="G20" s="27" t="s">
        <v>218</v>
      </c>
    </row>
    <row r="21" spans="1:7" s="25" customFormat="1" ht="20" customHeight="1" x14ac:dyDescent="0.2">
      <c r="A21" s="1023"/>
      <c r="B21" s="998"/>
      <c r="C21" s="139" t="s">
        <v>241</v>
      </c>
      <c r="D21" s="84" t="s">
        <v>218</v>
      </c>
      <c r="E21" s="85" t="s">
        <v>220</v>
      </c>
      <c r="F21" s="140"/>
      <c r="G21" s="28" t="s">
        <v>218</v>
      </c>
    </row>
    <row r="22" spans="1:7" s="76" customFormat="1" ht="20" customHeight="1" x14ac:dyDescent="0.2">
      <c r="A22" s="1024"/>
      <c r="B22" s="999"/>
      <c r="C22" s="207" t="s">
        <v>242</v>
      </c>
      <c r="D22" s="149" t="s">
        <v>215</v>
      </c>
      <c r="E22" s="70" t="s">
        <v>216</v>
      </c>
      <c r="F22" s="94"/>
      <c r="G22" s="30" t="s">
        <v>215</v>
      </c>
    </row>
    <row r="23" spans="1:7" s="76" customFormat="1" ht="45" customHeight="1" x14ac:dyDescent="0.2">
      <c r="A23" s="622"/>
      <c r="B23" s="602" t="s">
        <v>526</v>
      </c>
      <c r="C23" s="212" t="s">
        <v>625</v>
      </c>
      <c r="D23" s="213" t="s">
        <v>215</v>
      </c>
      <c r="E23" s="214" t="s">
        <v>216</v>
      </c>
      <c r="F23" s="190"/>
      <c r="G23" s="26" t="s">
        <v>215</v>
      </c>
    </row>
    <row r="24" spans="1:7" s="25" customFormat="1" ht="30" customHeight="1" x14ac:dyDescent="0.2">
      <c r="A24" s="994"/>
      <c r="B24" s="594" t="s">
        <v>518</v>
      </c>
      <c r="C24" s="102" t="s">
        <v>527</v>
      </c>
      <c r="D24" s="103" t="s">
        <v>215</v>
      </c>
      <c r="E24" s="104" t="s">
        <v>216</v>
      </c>
      <c r="F24" s="129" t="s">
        <v>528</v>
      </c>
      <c r="G24" s="87" t="s">
        <v>218</v>
      </c>
    </row>
    <row r="25" spans="1:7" s="25" customFormat="1" ht="30" customHeight="1" x14ac:dyDescent="0.2">
      <c r="A25" s="995"/>
      <c r="B25" s="632" t="s">
        <v>519</v>
      </c>
      <c r="C25" s="206" t="s">
        <v>529</v>
      </c>
      <c r="D25" s="105" t="s">
        <v>218</v>
      </c>
      <c r="E25" s="106" t="s">
        <v>220</v>
      </c>
      <c r="F25" s="130" t="s">
        <v>221</v>
      </c>
      <c r="G25" s="108" t="s">
        <v>218</v>
      </c>
    </row>
    <row r="26" spans="1:7" s="25" customFormat="1" ht="30" customHeight="1" x14ac:dyDescent="0.2">
      <c r="A26" s="996"/>
      <c r="B26" s="131"/>
      <c r="C26" s="86" t="s">
        <v>579</v>
      </c>
      <c r="D26" s="84" t="s">
        <v>215</v>
      </c>
      <c r="E26" s="85" t="s">
        <v>220</v>
      </c>
      <c r="F26" s="132" t="s">
        <v>222</v>
      </c>
      <c r="G26" s="88" t="s">
        <v>225</v>
      </c>
    </row>
    <row r="27" spans="1:7" s="31" customFormat="1" ht="45" customHeight="1" x14ac:dyDescent="0.2">
      <c r="A27" s="72"/>
      <c r="B27" s="142" t="s">
        <v>580</v>
      </c>
      <c r="C27" s="215" t="s">
        <v>243</v>
      </c>
      <c r="D27" s="216" t="s">
        <v>215</v>
      </c>
      <c r="E27" s="217" t="s">
        <v>216</v>
      </c>
      <c r="F27" s="218"/>
      <c r="G27" s="40" t="s">
        <v>215</v>
      </c>
    </row>
    <row r="28" spans="1:7" s="76" customFormat="1" ht="45" customHeight="1" x14ac:dyDescent="0.2">
      <c r="A28" s="77"/>
      <c r="B28" s="142" t="s">
        <v>531</v>
      </c>
      <c r="C28" s="154" t="s">
        <v>244</v>
      </c>
      <c r="D28" s="155" t="s">
        <v>215</v>
      </c>
      <c r="E28" s="156" t="s">
        <v>216</v>
      </c>
      <c r="F28" s="157"/>
      <c r="G28" s="24" t="s">
        <v>215</v>
      </c>
    </row>
    <row r="29" spans="1:7" s="76" customFormat="1" ht="45" customHeight="1" x14ac:dyDescent="0.2">
      <c r="A29" s="77"/>
      <c r="B29" s="142" t="s">
        <v>532</v>
      </c>
      <c r="C29" s="154" t="s">
        <v>243</v>
      </c>
      <c r="D29" s="155" t="s">
        <v>215</v>
      </c>
      <c r="E29" s="156" t="s">
        <v>216</v>
      </c>
      <c r="F29" s="157"/>
      <c r="G29" s="24" t="s">
        <v>215</v>
      </c>
    </row>
    <row r="30" spans="1:7" s="31" customFormat="1" ht="35" customHeight="1" x14ac:dyDescent="0.2">
      <c r="A30" s="988"/>
      <c r="B30" s="990" t="s">
        <v>533</v>
      </c>
      <c r="C30" s="219" t="s">
        <v>503</v>
      </c>
      <c r="D30" s="220" t="s">
        <v>215</v>
      </c>
      <c r="E30" s="217" t="s">
        <v>245</v>
      </c>
      <c r="F30" s="123" t="s">
        <v>581</v>
      </c>
      <c r="G30" s="27" t="s">
        <v>215</v>
      </c>
    </row>
    <row r="31" spans="1:7" s="31" customFormat="1" ht="35" customHeight="1" x14ac:dyDescent="0.2">
      <c r="A31" s="989"/>
      <c r="B31" s="991"/>
      <c r="C31" s="118" t="s">
        <v>504</v>
      </c>
      <c r="D31" s="601" t="s">
        <v>215</v>
      </c>
      <c r="E31" s="159" t="s">
        <v>245</v>
      </c>
      <c r="F31" s="127"/>
      <c r="G31" s="30" t="s">
        <v>215</v>
      </c>
    </row>
    <row r="32" spans="1:7" s="31" customFormat="1" ht="65.5" customHeight="1" x14ac:dyDescent="0.2">
      <c r="A32" s="47"/>
      <c r="B32" s="602" t="s">
        <v>534</v>
      </c>
      <c r="C32" s="208" t="s">
        <v>503</v>
      </c>
      <c r="D32" s="209" t="s">
        <v>215</v>
      </c>
      <c r="E32" s="210" t="s">
        <v>245</v>
      </c>
      <c r="F32" s="145" t="s">
        <v>581</v>
      </c>
      <c r="G32" s="24" t="s">
        <v>215</v>
      </c>
    </row>
    <row r="33" spans="1:9" s="25" customFormat="1" ht="60" customHeight="1" x14ac:dyDescent="0.2">
      <c r="A33" s="1022"/>
      <c r="B33" s="158" t="s">
        <v>535</v>
      </c>
      <c r="C33" s="96" t="s">
        <v>537</v>
      </c>
      <c r="D33" s="160" t="s">
        <v>215</v>
      </c>
      <c r="E33" s="161" t="s">
        <v>216</v>
      </c>
      <c r="F33" s="123" t="s">
        <v>539</v>
      </c>
      <c r="G33" s="27" t="s">
        <v>215</v>
      </c>
    </row>
    <row r="34" spans="1:9" s="25" customFormat="1" ht="19" customHeight="1" x14ac:dyDescent="0.2">
      <c r="A34" s="1023"/>
      <c r="B34" s="621"/>
      <c r="C34" s="139" t="s">
        <v>249</v>
      </c>
      <c r="D34" s="162" t="s">
        <v>215</v>
      </c>
      <c r="E34" s="163" t="s">
        <v>245</v>
      </c>
      <c r="F34" s="140" t="s">
        <v>250</v>
      </c>
      <c r="G34" s="28" t="s">
        <v>215</v>
      </c>
    </row>
    <row r="35" spans="1:9" s="25" customFormat="1" ht="18" customHeight="1" x14ac:dyDescent="0.2">
      <c r="A35" s="1023"/>
      <c r="B35" s="621"/>
      <c r="C35" s="137" t="s">
        <v>247</v>
      </c>
      <c r="D35" s="168" t="s">
        <v>215</v>
      </c>
      <c r="E35" s="138" t="s">
        <v>248</v>
      </c>
      <c r="F35" s="124"/>
      <c r="G35" s="29" t="s">
        <v>215</v>
      </c>
    </row>
    <row r="36" spans="1:9" s="25" customFormat="1" ht="30" customHeight="1" x14ac:dyDescent="0.2">
      <c r="A36" s="1024"/>
      <c r="B36" s="143" t="s">
        <v>251</v>
      </c>
      <c r="C36" s="141" t="s">
        <v>252</v>
      </c>
      <c r="D36" s="478" t="s">
        <v>215</v>
      </c>
      <c r="E36" s="479" t="s">
        <v>245</v>
      </c>
      <c r="F36" s="480"/>
      <c r="G36" s="26" t="s">
        <v>215</v>
      </c>
    </row>
    <row r="37" spans="1:9" s="25" customFormat="1" ht="75.5" customHeight="1" x14ac:dyDescent="0.2">
      <c r="A37" s="994"/>
      <c r="B37" s="158" t="s">
        <v>536</v>
      </c>
      <c r="C37" s="139" t="s">
        <v>582</v>
      </c>
      <c r="D37" s="162" t="s">
        <v>215</v>
      </c>
      <c r="E37" s="163" t="s">
        <v>216</v>
      </c>
      <c r="F37" s="140" t="s">
        <v>539</v>
      </c>
      <c r="G37" s="28" t="s">
        <v>215</v>
      </c>
    </row>
    <row r="38" spans="1:9" s="25" customFormat="1" ht="20" customHeight="1" x14ac:dyDescent="0.2">
      <c r="A38" s="995"/>
      <c r="B38" s="158"/>
      <c r="C38" s="165" t="s">
        <v>583</v>
      </c>
      <c r="D38" s="147" t="s">
        <v>215</v>
      </c>
      <c r="E38" s="166" t="s">
        <v>216</v>
      </c>
      <c r="F38" s="167" t="s">
        <v>510</v>
      </c>
      <c r="G38" s="32" t="s">
        <v>215</v>
      </c>
    </row>
    <row r="39" spans="1:9" s="25" customFormat="1" ht="18" customHeight="1" x14ac:dyDescent="0.2">
      <c r="A39" s="995"/>
      <c r="B39" s="621"/>
      <c r="C39" s="137" t="s">
        <v>584</v>
      </c>
      <c r="D39" s="105" t="s">
        <v>215</v>
      </c>
      <c r="E39" s="106" t="s">
        <v>216</v>
      </c>
      <c r="F39" s="124" t="s">
        <v>540</v>
      </c>
      <c r="G39" s="29" t="s">
        <v>215</v>
      </c>
      <c r="I39" s="224"/>
    </row>
    <row r="40" spans="1:9" s="25" customFormat="1" ht="19" customHeight="1" x14ac:dyDescent="0.2">
      <c r="A40" s="995"/>
      <c r="B40" s="621"/>
      <c r="C40" s="137" t="s">
        <v>585</v>
      </c>
      <c r="D40" s="105" t="s">
        <v>215</v>
      </c>
      <c r="E40" s="106" t="s">
        <v>216</v>
      </c>
      <c r="F40" s="124" t="s">
        <v>510</v>
      </c>
      <c r="G40" s="29" t="s">
        <v>215</v>
      </c>
      <c r="I40" s="222"/>
    </row>
    <row r="41" spans="1:9" s="25" customFormat="1" ht="19.5" customHeight="1" x14ac:dyDescent="0.2">
      <c r="A41" s="995"/>
      <c r="B41" s="621"/>
      <c r="C41" s="139" t="s">
        <v>249</v>
      </c>
      <c r="D41" s="162" t="s">
        <v>215</v>
      </c>
      <c r="E41" s="163" t="s">
        <v>245</v>
      </c>
      <c r="F41" s="140" t="s">
        <v>250</v>
      </c>
      <c r="G41" s="28" t="s">
        <v>215</v>
      </c>
    </row>
    <row r="42" spans="1:9" s="25" customFormat="1" ht="18" customHeight="1" x14ac:dyDescent="0.2">
      <c r="A42" s="995"/>
      <c r="B42" s="621"/>
      <c r="C42" s="137" t="s">
        <v>247</v>
      </c>
      <c r="D42" s="168" t="s">
        <v>215</v>
      </c>
      <c r="E42" s="138" t="s">
        <v>248</v>
      </c>
      <c r="F42" s="124"/>
      <c r="G42" s="29" t="s">
        <v>215</v>
      </c>
    </row>
    <row r="43" spans="1:9" s="25" customFormat="1" ht="30" customHeight="1" x14ac:dyDescent="0.2">
      <c r="A43" s="996"/>
      <c r="B43" s="169"/>
      <c r="C43" s="86" t="s">
        <v>252</v>
      </c>
      <c r="D43" s="164" t="s">
        <v>215</v>
      </c>
      <c r="E43" s="148" t="s">
        <v>245</v>
      </c>
      <c r="F43" s="127"/>
      <c r="G43" s="30" t="s">
        <v>215</v>
      </c>
      <c r="I43" s="224"/>
    </row>
    <row r="44" spans="1:9" s="42" customFormat="1" ht="31.5" customHeight="1" x14ac:dyDescent="0.2">
      <c r="A44" s="1025"/>
      <c r="B44" s="553" t="s">
        <v>538</v>
      </c>
      <c r="C44" s="554" t="s">
        <v>541</v>
      </c>
      <c r="D44" s="564" t="s">
        <v>218</v>
      </c>
      <c r="E44" s="566" t="s">
        <v>220</v>
      </c>
      <c r="F44" s="554" t="s">
        <v>488</v>
      </c>
      <c r="G44" s="559" t="s">
        <v>218</v>
      </c>
    </row>
    <row r="45" spans="1:9" s="42" customFormat="1" ht="70" customHeight="1" x14ac:dyDescent="0.2">
      <c r="A45" s="1026"/>
      <c r="B45" s="555"/>
      <c r="C45" s="558" t="s">
        <v>485</v>
      </c>
      <c r="D45" s="565" t="s">
        <v>215</v>
      </c>
      <c r="E45" s="567" t="s">
        <v>220</v>
      </c>
      <c r="F45" s="558" t="s">
        <v>250</v>
      </c>
      <c r="G45" s="560" t="s">
        <v>215</v>
      </c>
    </row>
    <row r="46" spans="1:9" s="42" customFormat="1" ht="20" customHeight="1" x14ac:dyDescent="0.2">
      <c r="A46" s="1026"/>
      <c r="B46" s="663"/>
      <c r="C46" s="558" t="s">
        <v>542</v>
      </c>
      <c r="D46" s="565" t="s">
        <v>215</v>
      </c>
      <c r="E46" s="567" t="s">
        <v>220</v>
      </c>
      <c r="F46" s="558" t="s">
        <v>488</v>
      </c>
      <c r="G46" s="560" t="s">
        <v>215</v>
      </c>
    </row>
    <row r="47" spans="1:9" s="42" customFormat="1" ht="110" customHeight="1" x14ac:dyDescent="0.2">
      <c r="A47" s="1027"/>
      <c r="B47" s="557"/>
      <c r="C47" s="557" t="s">
        <v>486</v>
      </c>
      <c r="D47" s="562" t="s">
        <v>215</v>
      </c>
      <c r="E47" s="568" t="s">
        <v>220</v>
      </c>
      <c r="F47" s="557" t="s">
        <v>250</v>
      </c>
      <c r="G47" s="561" t="s">
        <v>215</v>
      </c>
    </row>
    <row r="48" spans="1:9" s="25" customFormat="1" ht="31.5" customHeight="1" x14ac:dyDescent="0.2">
      <c r="A48" s="994"/>
      <c r="B48" s="997" t="s">
        <v>550</v>
      </c>
      <c r="C48" s="620" t="s">
        <v>507</v>
      </c>
      <c r="D48" s="103" t="s">
        <v>218</v>
      </c>
      <c r="E48" s="104" t="s">
        <v>216</v>
      </c>
      <c r="F48" s="441"/>
      <c r="G48" s="40" t="s">
        <v>215</v>
      </c>
    </row>
    <row r="49" spans="1:9" s="25" customFormat="1" ht="31.5" customHeight="1" x14ac:dyDescent="0.2">
      <c r="A49" s="996"/>
      <c r="B49" s="999"/>
      <c r="C49" s="86" t="s">
        <v>508</v>
      </c>
      <c r="D49" s="125" t="s">
        <v>218</v>
      </c>
      <c r="E49" s="126" t="s">
        <v>216</v>
      </c>
      <c r="F49" s="127"/>
      <c r="G49" s="30" t="s">
        <v>215</v>
      </c>
    </row>
    <row r="50" spans="1:9" s="25" customFormat="1" ht="55.5" customHeight="1" x14ac:dyDescent="0.2">
      <c r="A50" s="120"/>
      <c r="B50" s="616" t="s">
        <v>587</v>
      </c>
      <c r="C50" s="141" t="s">
        <v>588</v>
      </c>
      <c r="D50" s="478" t="s">
        <v>215</v>
      </c>
      <c r="E50" s="479" t="s">
        <v>228</v>
      </c>
      <c r="F50" s="480" t="s">
        <v>491</v>
      </c>
      <c r="G50" s="481" t="s">
        <v>215</v>
      </c>
    </row>
    <row r="51" spans="1:9" s="25" customFormat="1" ht="55.5" customHeight="1" x14ac:dyDescent="0.2">
      <c r="A51" s="120"/>
      <c r="B51" s="616" t="s">
        <v>586</v>
      </c>
      <c r="C51" s="141" t="s">
        <v>626</v>
      </c>
      <c r="D51" s="478" t="s">
        <v>215</v>
      </c>
      <c r="E51" s="479" t="s">
        <v>228</v>
      </c>
      <c r="F51" s="480" t="s">
        <v>491</v>
      </c>
      <c r="G51" s="481" t="s">
        <v>215</v>
      </c>
    </row>
    <row r="52" spans="1:9" s="42" customFormat="1" ht="45" customHeight="1" x14ac:dyDescent="0.2">
      <c r="A52" s="556"/>
      <c r="B52" s="563" t="s">
        <v>551</v>
      </c>
      <c r="C52" s="557" t="s">
        <v>489</v>
      </c>
      <c r="D52" s="562" t="s">
        <v>218</v>
      </c>
      <c r="E52" s="568" t="s">
        <v>220</v>
      </c>
      <c r="F52" s="189" t="s">
        <v>491</v>
      </c>
      <c r="G52" s="561" t="s">
        <v>218</v>
      </c>
    </row>
    <row r="53" spans="1:9" s="31" customFormat="1" ht="46.5" customHeight="1" x14ac:dyDescent="0.2">
      <c r="A53" s="47"/>
      <c r="B53" s="635" t="s">
        <v>552</v>
      </c>
      <c r="C53" s="154" t="s">
        <v>490</v>
      </c>
      <c r="D53" s="155" t="s">
        <v>215</v>
      </c>
      <c r="E53" s="156" t="s">
        <v>216</v>
      </c>
      <c r="F53" s="189" t="s">
        <v>491</v>
      </c>
      <c r="G53" s="24" t="s">
        <v>215</v>
      </c>
    </row>
    <row r="54" spans="1:9" s="31" customFormat="1" ht="30" customHeight="1" x14ac:dyDescent="0.2">
      <c r="A54" s="988"/>
      <c r="B54" s="617" t="s">
        <v>553</v>
      </c>
      <c r="C54" s="61" t="s">
        <v>259</v>
      </c>
      <c r="D54" s="113" t="s">
        <v>215</v>
      </c>
      <c r="E54" s="62" t="s">
        <v>230</v>
      </c>
      <c r="F54" s="95"/>
      <c r="G54" s="27" t="s">
        <v>215</v>
      </c>
    </row>
    <row r="55" spans="1:9" s="31" customFormat="1" ht="19" customHeight="1" x14ac:dyDescent="0.2">
      <c r="A55" s="1003"/>
      <c r="B55" s="618"/>
      <c r="C55" s="66" t="s">
        <v>505</v>
      </c>
      <c r="D55" s="114" t="s">
        <v>215</v>
      </c>
      <c r="E55" s="100" t="s">
        <v>230</v>
      </c>
      <c r="F55" s="93"/>
      <c r="G55" s="29" t="s">
        <v>215</v>
      </c>
    </row>
    <row r="56" spans="1:9" s="31" customFormat="1" ht="19" customHeight="1" x14ac:dyDescent="0.2">
      <c r="A56" s="989"/>
      <c r="B56" s="185"/>
      <c r="C56" s="185" t="s">
        <v>506</v>
      </c>
      <c r="D56" s="186" t="s">
        <v>225</v>
      </c>
      <c r="E56" s="187" t="s">
        <v>226</v>
      </c>
      <c r="F56" s="190"/>
      <c r="G56" s="26" t="s">
        <v>215</v>
      </c>
    </row>
    <row r="57" spans="1:9" s="76" customFormat="1" ht="30" customHeight="1" x14ac:dyDescent="0.2">
      <c r="A57" s="1014"/>
      <c r="B57" s="639" t="s">
        <v>589</v>
      </c>
      <c r="C57" s="61" t="s">
        <v>560</v>
      </c>
      <c r="D57" s="113" t="s">
        <v>215</v>
      </c>
      <c r="E57" s="62" t="s">
        <v>275</v>
      </c>
      <c r="F57" s="95"/>
      <c r="G57" s="27" t="s">
        <v>215</v>
      </c>
    </row>
    <row r="58" spans="1:9" s="76" customFormat="1" ht="30" customHeight="1" x14ac:dyDescent="0.2">
      <c r="A58" s="1015"/>
      <c r="B58" s="65"/>
      <c r="C58" s="66" t="s">
        <v>561</v>
      </c>
      <c r="D58" s="114" t="s">
        <v>215</v>
      </c>
      <c r="E58" s="100" t="s">
        <v>276</v>
      </c>
      <c r="F58" s="93"/>
      <c r="G58" s="33" t="s">
        <v>215</v>
      </c>
      <c r="I58" s="223"/>
    </row>
    <row r="59" spans="1:9" s="76" customFormat="1" ht="30" customHeight="1" x14ac:dyDescent="0.2">
      <c r="A59" s="1015"/>
      <c r="B59" s="65"/>
      <c r="C59" s="66" t="s">
        <v>590</v>
      </c>
      <c r="D59" s="114" t="s">
        <v>215</v>
      </c>
      <c r="E59" s="100" t="s">
        <v>285</v>
      </c>
      <c r="F59" s="93"/>
      <c r="G59" s="33" t="s">
        <v>487</v>
      </c>
    </row>
    <row r="60" spans="1:9" s="36" customFormat="1" ht="45.5" customHeight="1" x14ac:dyDescent="0.2">
      <c r="A60" s="1015"/>
      <c r="B60" s="191"/>
      <c r="C60" s="607" t="s">
        <v>269</v>
      </c>
      <c r="D60" s="608" t="s">
        <v>215</v>
      </c>
      <c r="E60" s="609" t="s">
        <v>226</v>
      </c>
      <c r="F60" s="610"/>
      <c r="G60" s="34" t="s">
        <v>215</v>
      </c>
      <c r="H60" s="31"/>
    </row>
    <row r="61" spans="1:9" s="76" customFormat="1" ht="21" customHeight="1" x14ac:dyDescent="0.2">
      <c r="A61" s="1015"/>
      <c r="B61" s="65"/>
      <c r="C61" s="117" t="s">
        <v>246</v>
      </c>
      <c r="D61" s="114" t="s">
        <v>218</v>
      </c>
      <c r="E61" s="100" t="s">
        <v>230</v>
      </c>
      <c r="F61" s="93" t="s">
        <v>270</v>
      </c>
      <c r="G61" s="33" t="s">
        <v>218</v>
      </c>
    </row>
    <row r="62" spans="1:9" s="76" customFormat="1" ht="21" customHeight="1" x14ac:dyDescent="0.2">
      <c r="A62" s="1018"/>
      <c r="B62" s="65"/>
      <c r="C62" s="118" t="s">
        <v>286</v>
      </c>
      <c r="D62" s="90" t="s">
        <v>218</v>
      </c>
      <c r="E62" s="70" t="s">
        <v>230</v>
      </c>
      <c r="F62" s="94" t="s">
        <v>287</v>
      </c>
      <c r="G62" s="37" t="s">
        <v>218</v>
      </c>
    </row>
    <row r="63" spans="1:9" s="48" customFormat="1" ht="44.5" customHeight="1" x14ac:dyDescent="0.2">
      <c r="A63" s="1019"/>
      <c r="B63" s="594" t="s">
        <v>564</v>
      </c>
      <c r="C63" s="595" t="s">
        <v>499</v>
      </c>
      <c r="D63" s="596" t="s">
        <v>225</v>
      </c>
      <c r="E63" s="597" t="s">
        <v>228</v>
      </c>
      <c r="F63" s="637" t="s">
        <v>500</v>
      </c>
      <c r="G63" s="598" t="s">
        <v>225</v>
      </c>
    </row>
    <row r="64" spans="1:9" s="48" customFormat="1" ht="55.5" customHeight="1" x14ac:dyDescent="0.2">
      <c r="A64" s="1021"/>
      <c r="B64" s="131"/>
      <c r="C64" s="590" t="s">
        <v>501</v>
      </c>
      <c r="D64" s="591" t="s">
        <v>225</v>
      </c>
      <c r="E64" s="599" t="s">
        <v>228</v>
      </c>
      <c r="F64" s="131" t="s">
        <v>502</v>
      </c>
      <c r="G64" s="593" t="s">
        <v>225</v>
      </c>
    </row>
    <row r="65" spans="1:7" s="76" customFormat="1" ht="20" customHeight="1" x14ac:dyDescent="0.2">
      <c r="A65" s="1014"/>
      <c r="B65" s="1004" t="s">
        <v>565</v>
      </c>
      <c r="C65" s="61" t="s">
        <v>569</v>
      </c>
      <c r="D65" s="459" t="s">
        <v>215</v>
      </c>
      <c r="E65" s="62" t="s">
        <v>216</v>
      </c>
      <c r="F65" s="92"/>
      <c r="G65" s="63" t="s">
        <v>215</v>
      </c>
    </row>
    <row r="66" spans="1:7" s="76" customFormat="1" ht="20" customHeight="1" x14ac:dyDescent="0.2">
      <c r="A66" s="1015"/>
      <c r="B66" s="1005"/>
      <c r="C66" s="66" t="s">
        <v>570</v>
      </c>
      <c r="D66" s="67" t="s">
        <v>215</v>
      </c>
      <c r="E66" s="460" t="s">
        <v>280</v>
      </c>
      <c r="F66" s="93" t="s">
        <v>574</v>
      </c>
      <c r="G66" s="69" t="s">
        <v>215</v>
      </c>
    </row>
    <row r="67" spans="1:7" s="76" customFormat="1" ht="20" customHeight="1" x14ac:dyDescent="0.2">
      <c r="A67" s="1015"/>
      <c r="B67" s="1005"/>
      <c r="C67" s="66" t="s">
        <v>571</v>
      </c>
      <c r="D67" s="67" t="s">
        <v>215</v>
      </c>
      <c r="E67" s="68" t="s">
        <v>281</v>
      </c>
      <c r="F67" s="93"/>
      <c r="G67" s="69" t="s">
        <v>215</v>
      </c>
    </row>
    <row r="68" spans="1:7" s="76" customFormat="1" ht="20" customHeight="1" x14ac:dyDescent="0.2">
      <c r="A68" s="1018"/>
      <c r="B68" s="212"/>
      <c r="C68" s="212" t="s">
        <v>591</v>
      </c>
      <c r="D68" s="149" t="s">
        <v>215</v>
      </c>
      <c r="E68" s="70" t="s">
        <v>282</v>
      </c>
      <c r="F68" s="190" t="s">
        <v>283</v>
      </c>
      <c r="G68" s="71" t="s">
        <v>215</v>
      </c>
    </row>
    <row r="69" spans="1:7" ht="20" customHeight="1" x14ac:dyDescent="0.2">
      <c r="A69" s="1029"/>
      <c r="B69" s="1016" t="s">
        <v>567</v>
      </c>
      <c r="C69" s="461" t="s">
        <v>627</v>
      </c>
      <c r="D69" s="462" t="s">
        <v>215</v>
      </c>
      <c r="E69" s="463" t="s">
        <v>216</v>
      </c>
      <c r="F69" s="464"/>
      <c r="G69" s="465" t="s">
        <v>215</v>
      </c>
    </row>
    <row r="70" spans="1:7" ht="20" customHeight="1" x14ac:dyDescent="0.2">
      <c r="A70" s="1030"/>
      <c r="B70" s="1017"/>
      <c r="C70" s="466" t="s">
        <v>628</v>
      </c>
      <c r="D70" s="89" t="s">
        <v>215</v>
      </c>
      <c r="E70" s="467" t="s">
        <v>280</v>
      </c>
      <c r="F70" s="98" t="s">
        <v>574</v>
      </c>
      <c r="G70" s="468" t="s">
        <v>215</v>
      </c>
    </row>
    <row r="71" spans="1:7" ht="20" customHeight="1" x14ac:dyDescent="0.2">
      <c r="A71" s="1030"/>
      <c r="B71" s="469"/>
      <c r="C71" s="470" t="s">
        <v>629</v>
      </c>
      <c r="D71" s="99" t="s">
        <v>215</v>
      </c>
      <c r="E71" s="471" t="s">
        <v>281</v>
      </c>
      <c r="F71" s="472"/>
      <c r="G71" s="468" t="s">
        <v>215</v>
      </c>
    </row>
    <row r="72" spans="1:7" ht="20" customHeight="1" x14ac:dyDescent="0.2">
      <c r="A72" s="1031"/>
      <c r="B72" s="473"/>
      <c r="C72" s="474" t="s">
        <v>630</v>
      </c>
      <c r="D72" s="475" t="s">
        <v>215</v>
      </c>
      <c r="E72" s="476" t="s">
        <v>282</v>
      </c>
      <c r="F72" s="190" t="s">
        <v>283</v>
      </c>
      <c r="G72" s="477" t="s">
        <v>215</v>
      </c>
    </row>
  </sheetData>
  <mergeCells count="25">
    <mergeCell ref="B69:B70"/>
    <mergeCell ref="D4:E4"/>
    <mergeCell ref="A30:A31"/>
    <mergeCell ref="A65:A68"/>
    <mergeCell ref="B65:B67"/>
    <mergeCell ref="A10:A13"/>
    <mergeCell ref="A20:A22"/>
    <mergeCell ref="A33:A36"/>
    <mergeCell ref="A44:A47"/>
    <mergeCell ref="A57:A62"/>
    <mergeCell ref="A63:A64"/>
    <mergeCell ref="A69:A72"/>
    <mergeCell ref="A1:G1"/>
    <mergeCell ref="A24:A26"/>
    <mergeCell ref="A6:A9"/>
    <mergeCell ref="B6:B9"/>
    <mergeCell ref="B10:B11"/>
    <mergeCell ref="A18:A19"/>
    <mergeCell ref="A48:A49"/>
    <mergeCell ref="B48:B49"/>
    <mergeCell ref="A54:A56"/>
    <mergeCell ref="B18:B19"/>
    <mergeCell ref="B20:B22"/>
    <mergeCell ref="B30:B31"/>
    <mergeCell ref="A37:A43"/>
  </mergeCells>
  <phoneticPr fontId="4"/>
  <printOptions horizontalCentered="1"/>
  <pageMargins left="0.39370078740157483" right="0.39370078740157483" top="0.59055118110236227" bottom="0.59055118110236227" header="0.39370078740157483" footer="0.19685039370078741"/>
  <pageSetup paperSize="9" scale="90" fitToHeight="4" orientation="landscape" r:id="rId1"/>
  <headerFooter alignWithMargins="0">
    <oddFooter>&amp;R&amp;10&amp;A（&amp;P/&amp;N）</oddFooter>
  </headerFooter>
  <rowBreaks count="1" manualBreakCount="1">
    <brk id="6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844A-9B4D-4E94-AD03-8A7573B65D92}">
  <dimension ref="A1:M27"/>
  <sheetViews>
    <sheetView view="pageBreakPreview" zoomScaleNormal="100" workbookViewId="0"/>
  </sheetViews>
  <sheetFormatPr defaultRowHeight="16.5" customHeight="1" x14ac:dyDescent="0.2"/>
  <cols>
    <col min="1" max="1" width="4" customWidth="1"/>
    <col min="2" max="2" width="3.36328125" customWidth="1"/>
  </cols>
  <sheetData>
    <row r="1" spans="1:13" ht="16.5" customHeight="1" x14ac:dyDescent="0.2">
      <c r="A1" s="10" t="s">
        <v>592</v>
      </c>
      <c r="E1" s="10"/>
    </row>
    <row r="2" spans="1:13" ht="16.5" customHeight="1" x14ac:dyDescent="0.2">
      <c r="A2" s="10"/>
      <c r="B2" s="315" t="s">
        <v>593</v>
      </c>
      <c r="C2" s="315"/>
      <c r="D2" s="315"/>
      <c r="E2" s="314"/>
      <c r="F2" s="315"/>
      <c r="G2" s="315"/>
      <c r="H2" s="315"/>
      <c r="I2" s="315"/>
      <c r="J2" s="315"/>
      <c r="K2" s="315"/>
      <c r="L2" s="315"/>
      <c r="M2" s="315"/>
    </row>
    <row r="3" spans="1:13" ht="16.5" customHeight="1" x14ac:dyDescent="0.2">
      <c r="A3" s="10"/>
      <c r="B3" s="315" t="s">
        <v>594</v>
      </c>
      <c r="C3" s="315"/>
      <c r="D3" s="315"/>
      <c r="E3" s="314"/>
      <c r="F3" s="315"/>
      <c r="G3" s="315"/>
      <c r="H3" s="315"/>
      <c r="I3" s="315"/>
      <c r="J3" s="315"/>
      <c r="K3" s="315"/>
      <c r="L3" s="315"/>
      <c r="M3" s="315"/>
    </row>
    <row r="4" spans="1:13" ht="16.5" customHeight="1" x14ac:dyDescent="0.2">
      <c r="A4" s="10"/>
      <c r="B4" s="315" t="s">
        <v>11</v>
      </c>
      <c r="C4" s="315"/>
      <c r="D4" s="315"/>
      <c r="E4" s="314"/>
      <c r="F4" s="315"/>
      <c r="G4" s="315"/>
      <c r="H4" s="315"/>
      <c r="I4" s="315"/>
      <c r="J4" s="315"/>
      <c r="K4" s="315"/>
      <c r="L4" s="315"/>
      <c r="M4" s="315"/>
    </row>
    <row r="5" spans="1:13" ht="16.5" customHeight="1" x14ac:dyDescent="0.2">
      <c r="A5" s="10"/>
      <c r="B5" s="315" t="s">
        <v>595</v>
      </c>
      <c r="C5" s="315"/>
      <c r="D5" s="315"/>
      <c r="E5" s="314"/>
      <c r="F5" s="315"/>
      <c r="G5" s="315"/>
      <c r="H5" s="315"/>
      <c r="I5" s="315"/>
      <c r="J5" s="315"/>
      <c r="K5" s="315"/>
      <c r="L5" s="315"/>
      <c r="M5" s="315"/>
    </row>
    <row r="6" spans="1:13" s="8" customFormat="1" ht="19.5" customHeight="1" x14ac:dyDescent="0.2">
      <c r="A6" s="9"/>
      <c r="B6" s="9" t="s">
        <v>596</v>
      </c>
      <c r="C6" t="s">
        <v>597</v>
      </c>
      <c r="D6"/>
      <c r="E6"/>
    </row>
    <row r="7" spans="1:13" s="8" customFormat="1" ht="19.5" customHeight="1" x14ac:dyDescent="0.2">
      <c r="A7"/>
      <c r="B7"/>
      <c r="C7" s="315" t="s">
        <v>598</v>
      </c>
      <c r="D7" s="315"/>
      <c r="E7" s="315"/>
      <c r="F7" s="486"/>
      <c r="G7" s="486"/>
      <c r="H7" s="486"/>
      <c r="I7" s="486"/>
      <c r="J7" s="486"/>
      <c r="K7" s="486"/>
      <c r="L7" s="486"/>
      <c r="M7" s="486"/>
    </row>
    <row r="8" spans="1:13" ht="16.5" customHeight="1" x14ac:dyDescent="0.2">
      <c r="A8" s="9"/>
      <c r="B8" s="9" t="s">
        <v>599</v>
      </c>
      <c r="C8" t="s">
        <v>600</v>
      </c>
    </row>
    <row r="10" spans="1:13" ht="16.5" customHeight="1" x14ac:dyDescent="0.2">
      <c r="A10" s="10" t="s">
        <v>601</v>
      </c>
    </row>
    <row r="11" spans="1:13" ht="16.5" customHeight="1" x14ac:dyDescent="0.2">
      <c r="B11" s="9">
        <v>1</v>
      </c>
      <c r="C11" t="s">
        <v>14</v>
      </c>
    </row>
    <row r="12" spans="1:13" ht="16.5" customHeight="1" x14ac:dyDescent="0.2">
      <c r="B12" s="9">
        <v>2</v>
      </c>
      <c r="C12" t="s">
        <v>15</v>
      </c>
    </row>
    <row r="13" spans="1:13" ht="16.5" customHeight="1" x14ac:dyDescent="0.2">
      <c r="B13" s="9">
        <v>3</v>
      </c>
      <c r="C13" t="s">
        <v>16</v>
      </c>
    </row>
    <row r="14" spans="1:13" ht="16.5" customHeight="1" x14ac:dyDescent="0.2">
      <c r="B14" s="9">
        <v>4</v>
      </c>
      <c r="C14" t="s">
        <v>17</v>
      </c>
    </row>
    <row r="15" spans="1:13" ht="16.5" customHeight="1" x14ac:dyDescent="0.2">
      <c r="B15" s="9">
        <v>5</v>
      </c>
      <c r="C15" t="s">
        <v>602</v>
      </c>
    </row>
    <row r="16" spans="1:13" ht="16.5" customHeight="1" x14ac:dyDescent="0.2">
      <c r="B16" s="9">
        <v>6</v>
      </c>
      <c r="C16" t="s">
        <v>18</v>
      </c>
    </row>
    <row r="17" spans="2:3" ht="16.5" customHeight="1" x14ac:dyDescent="0.2">
      <c r="B17" s="9">
        <v>7</v>
      </c>
      <c r="C17" t="s">
        <v>603</v>
      </c>
    </row>
    <row r="18" spans="2:3" ht="16.5" customHeight="1" x14ac:dyDescent="0.2">
      <c r="B18" s="9">
        <v>8</v>
      </c>
      <c r="C18" t="s">
        <v>19</v>
      </c>
    </row>
    <row r="19" spans="2:3" ht="16.5" customHeight="1" x14ac:dyDescent="0.2">
      <c r="B19" s="9">
        <v>9</v>
      </c>
      <c r="C19" t="s">
        <v>20</v>
      </c>
    </row>
    <row r="20" spans="2:3" ht="16.5" customHeight="1" x14ac:dyDescent="0.2">
      <c r="B20" s="9">
        <v>10</v>
      </c>
      <c r="C20" t="s">
        <v>604</v>
      </c>
    </row>
    <row r="21" spans="2:3" ht="16.5" customHeight="1" x14ac:dyDescent="0.2">
      <c r="B21" s="9">
        <v>11</v>
      </c>
      <c r="C21" t="s">
        <v>605</v>
      </c>
    </row>
    <row r="22" spans="2:3" ht="16.5" customHeight="1" x14ac:dyDescent="0.2">
      <c r="B22" s="9">
        <v>12</v>
      </c>
      <c r="C22" t="s">
        <v>606</v>
      </c>
    </row>
    <row r="23" spans="2:3" ht="16.5" customHeight="1" x14ac:dyDescent="0.2">
      <c r="B23" s="9">
        <v>13</v>
      </c>
      <c r="C23" t="s">
        <v>21</v>
      </c>
    </row>
    <row r="24" spans="2:3" ht="16.5" customHeight="1" x14ac:dyDescent="0.2">
      <c r="B24" s="9">
        <v>14</v>
      </c>
      <c r="C24" t="s">
        <v>22</v>
      </c>
    </row>
    <row r="25" spans="2:3" ht="16.5" customHeight="1" x14ac:dyDescent="0.2">
      <c r="B25" s="9"/>
      <c r="C25" t="s">
        <v>607</v>
      </c>
    </row>
    <row r="26" spans="2:3" ht="16.5" customHeight="1" x14ac:dyDescent="0.2">
      <c r="B26" s="9"/>
      <c r="C26" t="s">
        <v>608</v>
      </c>
    </row>
    <row r="27" spans="2:3" ht="16.5" customHeight="1" x14ac:dyDescent="0.2">
      <c r="B27" s="9"/>
    </row>
  </sheetData>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6DE8-97FC-4FA7-BDB6-604B47C2E777}">
  <dimension ref="B1:BF56"/>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36328125" style="348" customWidth="1"/>
    <col min="2" max="56" width="5.6328125" style="348" customWidth="1"/>
    <col min="57" max="16384" width="4.453125" style="348"/>
  </cols>
  <sheetData>
    <row r="1" spans="2:57" s="317" customFormat="1" ht="20.25" customHeight="1" x14ac:dyDescent="0.2">
      <c r="C1" s="319" t="s">
        <v>23</v>
      </c>
      <c r="D1" s="318"/>
      <c r="J1" s="318"/>
      <c r="K1" s="318"/>
      <c r="L1" s="318"/>
      <c r="M1" s="318"/>
      <c r="AK1" s="320" t="s">
        <v>24</v>
      </c>
      <c r="AL1" s="320" t="s">
        <v>25</v>
      </c>
      <c r="AM1" s="768" t="s">
        <v>26</v>
      </c>
      <c r="AN1" s="768"/>
      <c r="AO1" s="768"/>
      <c r="AP1" s="768"/>
      <c r="AQ1" s="768"/>
      <c r="AR1" s="768"/>
      <c r="AS1" s="768"/>
      <c r="AT1" s="768"/>
      <c r="AU1" s="768"/>
      <c r="AV1" s="768"/>
      <c r="AW1" s="768"/>
      <c r="AX1" s="768"/>
      <c r="AY1" s="768"/>
      <c r="AZ1" s="768"/>
      <c r="BA1" s="768"/>
      <c r="BB1" s="321" t="s">
        <v>27</v>
      </c>
    </row>
    <row r="2" spans="2:57" s="323" customFormat="1" ht="20.25" customHeight="1" x14ac:dyDescent="0.2">
      <c r="D2" s="319"/>
      <c r="H2" s="319"/>
      <c r="I2" s="320"/>
      <c r="J2" s="320"/>
      <c r="K2" s="320"/>
      <c r="L2" s="320"/>
      <c r="M2" s="320"/>
      <c r="T2" s="320" t="s">
        <v>28</v>
      </c>
      <c r="U2" s="769">
        <v>7</v>
      </c>
      <c r="V2" s="769"/>
      <c r="W2" s="320" t="s">
        <v>25</v>
      </c>
      <c r="X2" s="770">
        <f>IF(U2=0,"",YEAR(DATE(2018+U2,1,1)))</f>
        <v>2025</v>
      </c>
      <c r="Y2" s="770"/>
      <c r="Z2" s="323" t="s">
        <v>29</v>
      </c>
      <c r="AA2" s="323" t="s">
        <v>30</v>
      </c>
      <c r="AB2" s="769">
        <v>4</v>
      </c>
      <c r="AC2" s="769"/>
      <c r="AD2" s="323" t="s">
        <v>31</v>
      </c>
      <c r="AJ2" s="321"/>
      <c r="AK2" s="320" t="s">
        <v>32</v>
      </c>
      <c r="AL2" s="320" t="s">
        <v>25</v>
      </c>
      <c r="AM2" s="769"/>
      <c r="AN2" s="769"/>
      <c r="AO2" s="769"/>
      <c r="AP2" s="769"/>
      <c r="AQ2" s="769"/>
      <c r="AR2" s="769"/>
      <c r="AS2" s="769"/>
      <c r="AT2" s="769"/>
      <c r="AU2" s="769"/>
      <c r="AV2" s="769"/>
      <c r="AW2" s="769"/>
      <c r="AX2" s="769"/>
      <c r="AY2" s="769"/>
      <c r="AZ2" s="769"/>
      <c r="BA2" s="769"/>
      <c r="BB2" s="321" t="s">
        <v>27</v>
      </c>
      <c r="BC2" s="320"/>
      <c r="BD2" s="320"/>
      <c r="BE2" s="320"/>
    </row>
    <row r="3" spans="2:57" s="323" customFormat="1" ht="20.25" customHeight="1" x14ac:dyDescent="0.2">
      <c r="D3" s="319"/>
      <c r="H3" s="319"/>
      <c r="I3" s="320"/>
      <c r="J3" s="320"/>
      <c r="K3" s="320"/>
      <c r="L3" s="320"/>
      <c r="M3" s="320"/>
      <c r="T3" s="326"/>
      <c r="U3" s="327"/>
      <c r="V3" s="327"/>
      <c r="W3" s="328"/>
      <c r="X3" s="327"/>
      <c r="Y3" s="327"/>
      <c r="Z3" s="329"/>
      <c r="AA3" s="329"/>
      <c r="AB3" s="327"/>
      <c r="AC3" s="327"/>
      <c r="AD3" s="330"/>
      <c r="AJ3" s="321"/>
      <c r="AK3" s="320"/>
      <c r="AL3" s="320"/>
      <c r="AM3" s="331"/>
      <c r="AN3" s="331"/>
      <c r="AO3" s="331"/>
      <c r="AP3" s="331"/>
      <c r="AQ3" s="331"/>
      <c r="AR3" s="331"/>
      <c r="AS3" s="331"/>
      <c r="AT3" s="331"/>
      <c r="AU3" s="331"/>
      <c r="AV3" s="331"/>
      <c r="AW3" s="331"/>
      <c r="AX3" s="331"/>
      <c r="AY3" s="332" t="s">
        <v>33</v>
      </c>
      <c r="AZ3" s="771" t="s">
        <v>34</v>
      </c>
      <c r="BA3" s="771"/>
      <c r="BB3" s="771"/>
      <c r="BC3" s="771"/>
      <c r="BD3" s="320"/>
      <c r="BE3" s="320"/>
    </row>
    <row r="4" spans="2:57" s="323" customFormat="1" ht="20.25" customHeight="1" x14ac:dyDescent="0.2">
      <c r="B4" s="487" t="s">
        <v>35</v>
      </c>
      <c r="C4" s="487"/>
      <c r="D4" s="487"/>
      <c r="E4" s="487"/>
      <c r="F4" s="487"/>
      <c r="G4" s="487"/>
      <c r="H4" s="487"/>
      <c r="I4" s="487"/>
      <c r="J4" s="488"/>
      <c r="K4" s="489"/>
      <c r="L4" s="489"/>
      <c r="M4" s="489"/>
      <c r="N4" s="489"/>
      <c r="O4" s="489"/>
      <c r="P4" s="490"/>
      <c r="Q4" s="489"/>
      <c r="R4" s="335"/>
      <c r="Z4" s="329"/>
      <c r="AA4" s="329"/>
      <c r="AB4" s="327"/>
      <c r="AC4" s="327"/>
      <c r="AD4" s="330"/>
      <c r="AJ4" s="321"/>
      <c r="AK4" s="320"/>
      <c r="AL4" s="320"/>
      <c r="AM4" s="331"/>
      <c r="AN4" s="331"/>
      <c r="AO4" s="331"/>
      <c r="AP4" s="331"/>
      <c r="AQ4" s="331"/>
      <c r="AR4" s="331"/>
      <c r="AS4" s="331"/>
      <c r="AT4" s="331"/>
      <c r="AU4" s="331"/>
      <c r="AV4" s="331"/>
      <c r="AW4" s="331"/>
      <c r="AX4" s="331"/>
      <c r="AY4" s="332" t="s">
        <v>36</v>
      </c>
      <c r="AZ4" s="771" t="s">
        <v>37</v>
      </c>
      <c r="BA4" s="771"/>
      <c r="BB4" s="771"/>
      <c r="BC4" s="771"/>
      <c r="BD4" s="320"/>
      <c r="BE4" s="320"/>
    </row>
    <row r="5" spans="2:57" s="323" customFormat="1" ht="20.25" customHeight="1" x14ac:dyDescent="0.2">
      <c r="B5" s="337"/>
      <c r="C5" s="337"/>
      <c r="D5" s="337"/>
      <c r="E5" s="337"/>
      <c r="F5" s="337"/>
      <c r="G5" s="337"/>
      <c r="H5" s="337"/>
      <c r="I5" s="337"/>
      <c r="J5" s="335"/>
      <c r="K5" s="338"/>
      <c r="L5" s="339"/>
      <c r="M5" s="339"/>
      <c r="N5" s="339"/>
      <c r="O5" s="339"/>
      <c r="P5" s="337"/>
      <c r="Q5" s="333"/>
      <c r="R5" s="333"/>
      <c r="S5" s="317"/>
      <c r="Z5" s="329"/>
      <c r="AA5" s="329"/>
      <c r="AB5" s="327"/>
      <c r="AC5" s="327"/>
      <c r="AD5" s="317"/>
      <c r="AE5" s="317"/>
      <c r="AF5" s="317"/>
      <c r="AG5" s="317"/>
      <c r="AJ5" s="317" t="s">
        <v>38</v>
      </c>
      <c r="AK5" s="317"/>
      <c r="AL5" s="317"/>
      <c r="AM5" s="317"/>
      <c r="AN5" s="317"/>
      <c r="AO5" s="317"/>
      <c r="AP5" s="317"/>
      <c r="AQ5" s="317"/>
      <c r="AR5" s="333"/>
      <c r="AS5" s="333"/>
      <c r="AT5" s="340"/>
      <c r="AU5" s="317"/>
      <c r="AV5" s="785"/>
      <c r="AW5" s="786"/>
      <c r="AX5" s="340" t="s">
        <v>39</v>
      </c>
      <c r="AY5" s="317"/>
      <c r="AZ5" s="785"/>
      <c r="BA5" s="786"/>
      <c r="BB5" s="340" t="s">
        <v>40</v>
      </c>
      <c r="BC5" s="317"/>
      <c r="BE5" s="320"/>
    </row>
    <row r="6" spans="2:57" s="323" customFormat="1" ht="20.25" customHeight="1" x14ac:dyDescent="0.2">
      <c r="B6" s="337"/>
      <c r="C6" s="337"/>
      <c r="D6" s="337"/>
      <c r="E6" s="337"/>
      <c r="F6" s="337"/>
      <c r="G6" s="337"/>
      <c r="H6" s="337"/>
      <c r="I6" s="337"/>
      <c r="J6" s="337"/>
      <c r="K6" s="341"/>
      <c r="L6" s="341"/>
      <c r="M6" s="341"/>
      <c r="N6" s="337"/>
      <c r="O6" s="342"/>
      <c r="P6" s="343"/>
      <c r="Q6" s="343"/>
      <c r="R6" s="344"/>
      <c r="S6" s="345"/>
      <c r="Z6" s="329"/>
      <c r="AA6" s="329"/>
      <c r="AB6" s="327"/>
      <c r="AC6" s="327"/>
      <c r="AD6" s="340"/>
      <c r="AE6" s="317"/>
      <c r="AF6" s="317"/>
      <c r="AG6" s="317"/>
      <c r="AL6" s="317"/>
      <c r="AM6" s="317"/>
      <c r="AN6" s="346"/>
      <c r="AO6" s="347"/>
      <c r="AP6" s="347"/>
      <c r="AQ6" s="345"/>
      <c r="AR6" s="345"/>
      <c r="AS6" s="345"/>
      <c r="AT6" s="345"/>
      <c r="AU6" s="345"/>
      <c r="AV6" s="345"/>
      <c r="AW6" s="317" t="s">
        <v>41</v>
      </c>
      <c r="AX6" s="317"/>
      <c r="AY6" s="317"/>
      <c r="AZ6" s="787">
        <f>DAY(EOMONTH(DATE(X2,AB2,1),0))</f>
        <v>30</v>
      </c>
      <c r="BA6" s="788"/>
      <c r="BB6" s="340" t="s">
        <v>42</v>
      </c>
      <c r="BE6" s="320"/>
    </row>
    <row r="7" spans="2:57" ht="20.25" customHeight="1" thickBot="1" x14ac:dyDescent="0.25">
      <c r="C7" s="349"/>
      <c r="D7" s="349"/>
      <c r="S7" s="349"/>
      <c r="AJ7" s="349"/>
      <c r="BC7" s="350"/>
      <c r="BD7" s="350"/>
      <c r="BE7" s="350"/>
    </row>
    <row r="8" spans="2:57" ht="20.25" customHeight="1" thickBot="1" x14ac:dyDescent="0.25">
      <c r="B8" s="751" t="s">
        <v>43</v>
      </c>
      <c r="C8" s="754" t="s">
        <v>44</v>
      </c>
      <c r="D8" s="755"/>
      <c r="E8" s="760" t="s">
        <v>45</v>
      </c>
      <c r="F8" s="755"/>
      <c r="G8" s="760" t="s">
        <v>46</v>
      </c>
      <c r="H8" s="754"/>
      <c r="I8" s="754"/>
      <c r="J8" s="754"/>
      <c r="K8" s="755"/>
      <c r="L8" s="760" t="s">
        <v>47</v>
      </c>
      <c r="M8" s="754"/>
      <c r="N8" s="754"/>
      <c r="O8" s="763"/>
      <c r="P8" s="766" t="s">
        <v>48</v>
      </c>
      <c r="Q8" s="767"/>
      <c r="R8" s="767"/>
      <c r="S8" s="767"/>
      <c r="T8" s="767"/>
      <c r="U8" s="767"/>
      <c r="V8" s="767"/>
      <c r="W8" s="767"/>
      <c r="X8" s="767"/>
      <c r="Y8" s="767"/>
      <c r="Z8" s="767"/>
      <c r="AA8" s="767"/>
      <c r="AB8" s="767"/>
      <c r="AC8" s="767"/>
      <c r="AD8" s="767"/>
      <c r="AE8" s="767"/>
      <c r="AF8" s="767"/>
      <c r="AG8" s="767"/>
      <c r="AH8" s="767"/>
      <c r="AI8" s="767"/>
      <c r="AJ8" s="767"/>
      <c r="AK8" s="767"/>
      <c r="AL8" s="767"/>
      <c r="AM8" s="767"/>
      <c r="AN8" s="767"/>
      <c r="AO8" s="767"/>
      <c r="AP8" s="767"/>
      <c r="AQ8" s="767"/>
      <c r="AR8" s="767"/>
      <c r="AS8" s="767"/>
      <c r="AT8" s="767"/>
      <c r="AU8" s="772" t="str">
        <f>IF(AZ3="４週","(9)1～4週目の勤務時間数合計","(9)1か月の勤務時間数合計")</f>
        <v>(9)1～4週目の勤務時間数合計</v>
      </c>
      <c r="AV8" s="773"/>
      <c r="AW8" s="772" t="s">
        <v>49</v>
      </c>
      <c r="AX8" s="773"/>
      <c r="AY8" s="780" t="s">
        <v>50</v>
      </c>
      <c r="AZ8" s="780"/>
      <c r="BA8" s="780"/>
      <c r="BB8" s="780"/>
      <c r="BC8" s="780"/>
      <c r="BD8" s="780"/>
    </row>
    <row r="9" spans="2:57" ht="20.25" customHeight="1" thickBot="1" x14ac:dyDescent="0.25">
      <c r="B9" s="752"/>
      <c r="C9" s="756"/>
      <c r="D9" s="757"/>
      <c r="E9" s="761"/>
      <c r="F9" s="757"/>
      <c r="G9" s="761"/>
      <c r="H9" s="756"/>
      <c r="I9" s="756"/>
      <c r="J9" s="756"/>
      <c r="K9" s="757"/>
      <c r="L9" s="761"/>
      <c r="M9" s="756"/>
      <c r="N9" s="756"/>
      <c r="O9" s="764"/>
      <c r="P9" s="782" t="s">
        <v>51</v>
      </c>
      <c r="Q9" s="783"/>
      <c r="R9" s="783"/>
      <c r="S9" s="783"/>
      <c r="T9" s="783"/>
      <c r="U9" s="783"/>
      <c r="V9" s="784"/>
      <c r="W9" s="782" t="s">
        <v>52</v>
      </c>
      <c r="X9" s="783"/>
      <c r="Y9" s="783"/>
      <c r="Z9" s="783"/>
      <c r="AA9" s="783"/>
      <c r="AB9" s="783"/>
      <c r="AC9" s="784"/>
      <c r="AD9" s="782" t="s">
        <v>53</v>
      </c>
      <c r="AE9" s="783"/>
      <c r="AF9" s="783"/>
      <c r="AG9" s="783"/>
      <c r="AH9" s="783"/>
      <c r="AI9" s="783"/>
      <c r="AJ9" s="784"/>
      <c r="AK9" s="782" t="s">
        <v>54</v>
      </c>
      <c r="AL9" s="783"/>
      <c r="AM9" s="783"/>
      <c r="AN9" s="783"/>
      <c r="AO9" s="783"/>
      <c r="AP9" s="783"/>
      <c r="AQ9" s="784"/>
      <c r="AR9" s="782" t="s">
        <v>55</v>
      </c>
      <c r="AS9" s="783"/>
      <c r="AT9" s="784"/>
      <c r="AU9" s="774"/>
      <c r="AV9" s="775"/>
      <c r="AW9" s="774"/>
      <c r="AX9" s="775"/>
      <c r="AY9" s="780"/>
      <c r="AZ9" s="780"/>
      <c r="BA9" s="780"/>
      <c r="BB9" s="780"/>
      <c r="BC9" s="780"/>
      <c r="BD9" s="780"/>
    </row>
    <row r="10" spans="2:57" ht="20.25" customHeight="1" thickBot="1" x14ac:dyDescent="0.25">
      <c r="B10" s="752"/>
      <c r="C10" s="756"/>
      <c r="D10" s="757"/>
      <c r="E10" s="761"/>
      <c r="F10" s="757"/>
      <c r="G10" s="761"/>
      <c r="H10" s="756"/>
      <c r="I10" s="756"/>
      <c r="J10" s="756"/>
      <c r="K10" s="757"/>
      <c r="L10" s="761"/>
      <c r="M10" s="756"/>
      <c r="N10" s="756"/>
      <c r="O10" s="764"/>
      <c r="P10" s="353">
        <f>DAY(DATE($X$2,$AB$2,1))</f>
        <v>1</v>
      </c>
      <c r="Q10" s="354">
        <f>DAY(DATE($X$2,$AB$2,2))</f>
        <v>2</v>
      </c>
      <c r="R10" s="354">
        <f>DAY(DATE($X$2,$AB$2,3))</f>
        <v>3</v>
      </c>
      <c r="S10" s="354">
        <f>DAY(DATE($X$2,$AB$2,4))</f>
        <v>4</v>
      </c>
      <c r="T10" s="354">
        <f>DAY(DATE($X$2,$AB$2,5))</f>
        <v>5</v>
      </c>
      <c r="U10" s="354">
        <f>DAY(DATE($X$2,$AB$2,6))</f>
        <v>6</v>
      </c>
      <c r="V10" s="355">
        <f>DAY(DATE($X$2,$AB$2,7))</f>
        <v>7</v>
      </c>
      <c r="W10" s="353">
        <f>DAY(DATE($X$2,$AB$2,8))</f>
        <v>8</v>
      </c>
      <c r="X10" s="354">
        <f>DAY(DATE($X$2,$AB$2,9))</f>
        <v>9</v>
      </c>
      <c r="Y10" s="354">
        <f>DAY(DATE($X$2,$AB$2,10))</f>
        <v>10</v>
      </c>
      <c r="Z10" s="354">
        <f>DAY(DATE($X$2,$AB$2,11))</f>
        <v>11</v>
      </c>
      <c r="AA10" s="354">
        <f>DAY(DATE($X$2,$AB$2,12))</f>
        <v>12</v>
      </c>
      <c r="AB10" s="354">
        <f>DAY(DATE($X$2,$AB$2,13))</f>
        <v>13</v>
      </c>
      <c r="AC10" s="355">
        <f>DAY(DATE($X$2,$AB$2,14))</f>
        <v>14</v>
      </c>
      <c r="AD10" s="353">
        <f>DAY(DATE($X$2,$AB$2,15))</f>
        <v>15</v>
      </c>
      <c r="AE10" s="354">
        <f>DAY(DATE($X$2,$AB$2,16))</f>
        <v>16</v>
      </c>
      <c r="AF10" s="354">
        <f>DAY(DATE($X$2,$AB$2,17))</f>
        <v>17</v>
      </c>
      <c r="AG10" s="354">
        <f>DAY(DATE($X$2,$AB$2,18))</f>
        <v>18</v>
      </c>
      <c r="AH10" s="354">
        <f>DAY(DATE($X$2,$AB$2,19))</f>
        <v>19</v>
      </c>
      <c r="AI10" s="354">
        <f>DAY(DATE($X$2,$AB$2,20))</f>
        <v>20</v>
      </c>
      <c r="AJ10" s="355">
        <f>DAY(DATE($X$2,$AB$2,21))</f>
        <v>21</v>
      </c>
      <c r="AK10" s="353">
        <f>DAY(DATE($X$2,$AB$2,22))</f>
        <v>22</v>
      </c>
      <c r="AL10" s="354">
        <f>DAY(DATE($X$2,$AB$2,23))</f>
        <v>23</v>
      </c>
      <c r="AM10" s="354">
        <f>DAY(DATE($X$2,$AB$2,24))</f>
        <v>24</v>
      </c>
      <c r="AN10" s="354">
        <f>DAY(DATE($X$2,$AB$2,25))</f>
        <v>25</v>
      </c>
      <c r="AO10" s="354">
        <f>DAY(DATE($X$2,$AB$2,26))</f>
        <v>26</v>
      </c>
      <c r="AP10" s="354">
        <f>DAY(DATE($X$2,$AB$2,27))</f>
        <v>27</v>
      </c>
      <c r="AQ10" s="355">
        <f>DAY(DATE($X$2,$AB$2,28))</f>
        <v>28</v>
      </c>
      <c r="AR10" s="353" t="str">
        <f>IF(AZ3="暦月",IF(DAY(DATE($X$2,$AB$2,29))=29,29,""),"")</f>
        <v/>
      </c>
      <c r="AS10" s="354" t="str">
        <f>IF(AZ3="暦月",IF(DAY(DATE($X$2,$AB$2,30))=30,30,""),"")</f>
        <v/>
      </c>
      <c r="AT10" s="392" t="str">
        <f>IF(AZ3="暦月",IF(DAY(DATE($X$2,$AB$2,31))=31,31,""),"")</f>
        <v/>
      </c>
      <c r="AU10" s="774"/>
      <c r="AV10" s="775"/>
      <c r="AW10" s="774"/>
      <c r="AX10" s="775"/>
      <c r="AY10" s="780"/>
      <c r="AZ10" s="780"/>
      <c r="BA10" s="780"/>
      <c r="BB10" s="780"/>
      <c r="BC10" s="780"/>
      <c r="BD10" s="780"/>
    </row>
    <row r="11" spans="2:57" ht="20.25" hidden="1" customHeight="1" thickBot="1" x14ac:dyDescent="0.25">
      <c r="B11" s="752"/>
      <c r="C11" s="756"/>
      <c r="D11" s="757"/>
      <c r="E11" s="761"/>
      <c r="F11" s="757"/>
      <c r="G11" s="761"/>
      <c r="H11" s="756"/>
      <c r="I11" s="756"/>
      <c r="J11" s="756"/>
      <c r="K11" s="757"/>
      <c r="L11" s="761"/>
      <c r="M11" s="756"/>
      <c r="N11" s="756"/>
      <c r="O11" s="764"/>
      <c r="P11" s="353">
        <f>WEEKDAY(DATE($X$2,$AB$2,1))</f>
        <v>3</v>
      </c>
      <c r="Q11" s="354">
        <f>WEEKDAY(DATE($X$2,$AB$2,2))</f>
        <v>4</v>
      </c>
      <c r="R11" s="354">
        <f>WEEKDAY(DATE($X$2,$AB$2,3))</f>
        <v>5</v>
      </c>
      <c r="S11" s="354">
        <f>WEEKDAY(DATE($X$2,$AB$2,4))</f>
        <v>6</v>
      </c>
      <c r="T11" s="354">
        <f>WEEKDAY(DATE($X$2,$AB$2,5))</f>
        <v>7</v>
      </c>
      <c r="U11" s="354">
        <f>WEEKDAY(DATE($X$2,$AB$2,6))</f>
        <v>1</v>
      </c>
      <c r="V11" s="355">
        <f>WEEKDAY(DATE($X$2,$AB$2,7))</f>
        <v>2</v>
      </c>
      <c r="W11" s="353">
        <f>WEEKDAY(DATE($X$2,$AB$2,8))</f>
        <v>3</v>
      </c>
      <c r="X11" s="354">
        <f>WEEKDAY(DATE($X$2,$AB$2,9))</f>
        <v>4</v>
      </c>
      <c r="Y11" s="354">
        <f>WEEKDAY(DATE($X$2,$AB$2,10))</f>
        <v>5</v>
      </c>
      <c r="Z11" s="354">
        <f>WEEKDAY(DATE($X$2,$AB$2,11))</f>
        <v>6</v>
      </c>
      <c r="AA11" s="354">
        <f>WEEKDAY(DATE($X$2,$AB$2,12))</f>
        <v>7</v>
      </c>
      <c r="AB11" s="354">
        <f>WEEKDAY(DATE($X$2,$AB$2,13))</f>
        <v>1</v>
      </c>
      <c r="AC11" s="355">
        <f>WEEKDAY(DATE($X$2,$AB$2,14))</f>
        <v>2</v>
      </c>
      <c r="AD11" s="353">
        <f>WEEKDAY(DATE($X$2,$AB$2,15))</f>
        <v>3</v>
      </c>
      <c r="AE11" s="354">
        <f>WEEKDAY(DATE($X$2,$AB$2,16))</f>
        <v>4</v>
      </c>
      <c r="AF11" s="354">
        <f>WEEKDAY(DATE($X$2,$AB$2,17))</f>
        <v>5</v>
      </c>
      <c r="AG11" s="354">
        <f>WEEKDAY(DATE($X$2,$AB$2,18))</f>
        <v>6</v>
      </c>
      <c r="AH11" s="354">
        <f>WEEKDAY(DATE($X$2,$AB$2,19))</f>
        <v>7</v>
      </c>
      <c r="AI11" s="354">
        <f>WEEKDAY(DATE($X$2,$AB$2,20))</f>
        <v>1</v>
      </c>
      <c r="AJ11" s="355">
        <f>WEEKDAY(DATE($X$2,$AB$2,21))</f>
        <v>2</v>
      </c>
      <c r="AK11" s="353">
        <f>WEEKDAY(DATE($X$2,$AB$2,22))</f>
        <v>3</v>
      </c>
      <c r="AL11" s="354">
        <f>WEEKDAY(DATE($X$2,$AB$2,23))</f>
        <v>4</v>
      </c>
      <c r="AM11" s="354">
        <f>WEEKDAY(DATE($X$2,$AB$2,24))</f>
        <v>5</v>
      </c>
      <c r="AN11" s="354">
        <f>WEEKDAY(DATE($X$2,$AB$2,25))</f>
        <v>6</v>
      </c>
      <c r="AO11" s="354">
        <f>WEEKDAY(DATE($X$2,$AB$2,26))</f>
        <v>7</v>
      </c>
      <c r="AP11" s="354">
        <f>WEEKDAY(DATE($X$2,$AB$2,27))</f>
        <v>1</v>
      </c>
      <c r="AQ11" s="355">
        <f>WEEKDAY(DATE($X$2,$AB$2,28))</f>
        <v>2</v>
      </c>
      <c r="AR11" s="353">
        <f>IF(AR10=29,WEEKDAY(DATE($X$2,$AB$2,29)),0)</f>
        <v>0</v>
      </c>
      <c r="AS11" s="354">
        <f>IF(AS10=30,WEEKDAY(DATE($X$2,$AB$2,30)),0)</f>
        <v>0</v>
      </c>
      <c r="AT11" s="392">
        <f>IF(AT10=31,WEEKDAY(DATE($X$2,$AB$2,31)),0)</f>
        <v>0</v>
      </c>
      <c r="AU11" s="776"/>
      <c r="AV11" s="777"/>
      <c r="AW11" s="776"/>
      <c r="AX11" s="777"/>
      <c r="AY11" s="781"/>
      <c r="AZ11" s="781"/>
      <c r="BA11" s="781"/>
      <c r="BB11" s="781"/>
      <c r="BC11" s="781"/>
      <c r="BD11" s="781"/>
    </row>
    <row r="12" spans="2:57" ht="20.25" customHeight="1" thickBot="1" x14ac:dyDescent="0.25">
      <c r="B12" s="753"/>
      <c r="C12" s="758"/>
      <c r="D12" s="759"/>
      <c r="E12" s="762"/>
      <c r="F12" s="759"/>
      <c r="G12" s="762"/>
      <c r="H12" s="758"/>
      <c r="I12" s="758"/>
      <c r="J12" s="758"/>
      <c r="K12" s="759"/>
      <c r="L12" s="762"/>
      <c r="M12" s="758"/>
      <c r="N12" s="758"/>
      <c r="O12" s="765"/>
      <c r="P12" s="356" t="str">
        <f>IF(P11=1,"日",IF(P11=2,"月",IF(P11=3,"火",IF(P11=4,"水",IF(P11=5,"木",IF(P11=6,"金","土"))))))</f>
        <v>火</v>
      </c>
      <c r="Q12" s="357" t="str">
        <f t="shared" ref="Q12:AQ12" si="0">IF(Q11=1,"日",IF(Q11=2,"月",IF(Q11=3,"火",IF(Q11=4,"水",IF(Q11=5,"木",IF(Q11=6,"金","土"))))))</f>
        <v>水</v>
      </c>
      <c r="R12" s="357" t="str">
        <f t="shared" si="0"/>
        <v>木</v>
      </c>
      <c r="S12" s="357" t="str">
        <f t="shared" si="0"/>
        <v>金</v>
      </c>
      <c r="T12" s="357" t="str">
        <f t="shared" si="0"/>
        <v>土</v>
      </c>
      <c r="U12" s="357" t="str">
        <f t="shared" si="0"/>
        <v>日</v>
      </c>
      <c r="V12" s="358" t="str">
        <f t="shared" si="0"/>
        <v>月</v>
      </c>
      <c r="W12" s="356" t="str">
        <f t="shared" si="0"/>
        <v>火</v>
      </c>
      <c r="X12" s="357" t="str">
        <f t="shared" si="0"/>
        <v>水</v>
      </c>
      <c r="Y12" s="357" t="str">
        <f t="shared" si="0"/>
        <v>木</v>
      </c>
      <c r="Z12" s="357" t="str">
        <f t="shared" si="0"/>
        <v>金</v>
      </c>
      <c r="AA12" s="357" t="str">
        <f t="shared" si="0"/>
        <v>土</v>
      </c>
      <c r="AB12" s="357" t="str">
        <f t="shared" si="0"/>
        <v>日</v>
      </c>
      <c r="AC12" s="358" t="str">
        <f t="shared" si="0"/>
        <v>月</v>
      </c>
      <c r="AD12" s="356" t="str">
        <f t="shared" si="0"/>
        <v>火</v>
      </c>
      <c r="AE12" s="357" t="str">
        <f t="shared" si="0"/>
        <v>水</v>
      </c>
      <c r="AF12" s="357" t="str">
        <f t="shared" si="0"/>
        <v>木</v>
      </c>
      <c r="AG12" s="357" t="str">
        <f t="shared" si="0"/>
        <v>金</v>
      </c>
      <c r="AH12" s="357" t="str">
        <f t="shared" si="0"/>
        <v>土</v>
      </c>
      <c r="AI12" s="357" t="str">
        <f t="shared" si="0"/>
        <v>日</v>
      </c>
      <c r="AJ12" s="358" t="str">
        <f t="shared" si="0"/>
        <v>月</v>
      </c>
      <c r="AK12" s="356" t="str">
        <f t="shared" si="0"/>
        <v>火</v>
      </c>
      <c r="AL12" s="357" t="str">
        <f t="shared" si="0"/>
        <v>水</v>
      </c>
      <c r="AM12" s="357" t="str">
        <f t="shared" si="0"/>
        <v>木</v>
      </c>
      <c r="AN12" s="357" t="str">
        <f t="shared" si="0"/>
        <v>金</v>
      </c>
      <c r="AO12" s="357" t="str">
        <f t="shared" si="0"/>
        <v>土</v>
      </c>
      <c r="AP12" s="357" t="str">
        <f t="shared" si="0"/>
        <v>日</v>
      </c>
      <c r="AQ12" s="358" t="str">
        <f t="shared" si="0"/>
        <v>月</v>
      </c>
      <c r="AR12" s="357" t="str">
        <f>IF(AR11=1,"日",IF(AR11=2,"月",IF(AR11=3,"火",IF(AR11=4,"水",IF(AR11=5,"木",IF(AR11=6,"金",IF(AR11=0,"","土")))))))</f>
        <v/>
      </c>
      <c r="AS12" s="357" t="str">
        <f>IF(AS11=1,"日",IF(AS11=2,"月",IF(AS11=3,"火",IF(AS11=4,"水",IF(AS11=5,"木",IF(AS11=6,"金",IF(AS11=0,"","土")))))))</f>
        <v/>
      </c>
      <c r="AT12" s="393" t="str">
        <f>IF(AT11=1,"日",IF(AT11=2,"月",IF(AT11=3,"火",IF(AT11=4,"水",IF(AT11=5,"木",IF(AT11=6,"金",IF(AT11=0,"","土")))))))</f>
        <v/>
      </c>
      <c r="AU12" s="778"/>
      <c r="AV12" s="779"/>
      <c r="AW12" s="778"/>
      <c r="AX12" s="779"/>
      <c r="AY12" s="781"/>
      <c r="AZ12" s="781"/>
      <c r="BA12" s="781"/>
      <c r="BB12" s="781"/>
      <c r="BC12" s="781"/>
      <c r="BD12" s="781"/>
    </row>
    <row r="13" spans="2:57" ht="38" customHeight="1" x14ac:dyDescent="0.2">
      <c r="B13" s="359">
        <v>1</v>
      </c>
      <c r="C13" s="737"/>
      <c r="D13" s="738"/>
      <c r="E13" s="739"/>
      <c r="F13" s="740"/>
      <c r="G13" s="741"/>
      <c r="H13" s="742"/>
      <c r="I13" s="742"/>
      <c r="J13" s="742"/>
      <c r="K13" s="743"/>
      <c r="L13" s="744"/>
      <c r="M13" s="745"/>
      <c r="N13" s="745"/>
      <c r="O13" s="746"/>
      <c r="P13" s="360"/>
      <c r="Q13" s="361"/>
      <c r="R13" s="361"/>
      <c r="S13" s="361"/>
      <c r="T13" s="361"/>
      <c r="U13" s="361"/>
      <c r="V13" s="362"/>
      <c r="W13" s="360"/>
      <c r="X13" s="361"/>
      <c r="Y13" s="361"/>
      <c r="Z13" s="361"/>
      <c r="AA13" s="361"/>
      <c r="AB13" s="361"/>
      <c r="AC13" s="362"/>
      <c r="AD13" s="360"/>
      <c r="AE13" s="361"/>
      <c r="AF13" s="361"/>
      <c r="AG13" s="361"/>
      <c r="AH13" s="361"/>
      <c r="AI13" s="361"/>
      <c r="AJ13" s="362"/>
      <c r="AK13" s="360"/>
      <c r="AL13" s="361"/>
      <c r="AM13" s="361"/>
      <c r="AN13" s="361"/>
      <c r="AO13" s="361"/>
      <c r="AP13" s="361"/>
      <c r="AQ13" s="362"/>
      <c r="AR13" s="360"/>
      <c r="AS13" s="361"/>
      <c r="AT13" s="362"/>
      <c r="AU13" s="747">
        <f>IF($AZ$3="４週",SUM(P13:AQ13),IF($AZ$3="暦月",SUM(P13:AT13),""))</f>
        <v>0</v>
      </c>
      <c r="AV13" s="748"/>
      <c r="AW13" s="749">
        <f t="shared" ref="AW13:AW30" si="1">IF($AZ$3="４週",AU13/4,IF($AZ$3="暦月",AU13/($AZ$6/7),""))</f>
        <v>0</v>
      </c>
      <c r="AX13" s="750"/>
      <c r="AY13" s="734"/>
      <c r="AZ13" s="735"/>
      <c r="BA13" s="735"/>
      <c r="BB13" s="735"/>
      <c r="BC13" s="735"/>
      <c r="BD13" s="736"/>
    </row>
    <row r="14" spans="2:57" ht="38" customHeight="1" x14ac:dyDescent="0.2">
      <c r="B14" s="363">
        <f t="shared" ref="B14:B30" si="2">B13+1</f>
        <v>2</v>
      </c>
      <c r="C14" s="720"/>
      <c r="D14" s="721"/>
      <c r="E14" s="722"/>
      <c r="F14" s="723"/>
      <c r="G14" s="724"/>
      <c r="H14" s="725"/>
      <c r="I14" s="725"/>
      <c r="J14" s="725"/>
      <c r="K14" s="726"/>
      <c r="L14" s="727"/>
      <c r="M14" s="728"/>
      <c r="N14" s="728"/>
      <c r="O14" s="729"/>
      <c r="P14" s="364"/>
      <c r="Q14" s="365"/>
      <c r="R14" s="365"/>
      <c r="S14" s="365"/>
      <c r="T14" s="365"/>
      <c r="U14" s="365"/>
      <c r="V14" s="366"/>
      <c r="W14" s="364"/>
      <c r="X14" s="365"/>
      <c r="Y14" s="365"/>
      <c r="Z14" s="365"/>
      <c r="AA14" s="365"/>
      <c r="AB14" s="365"/>
      <c r="AC14" s="366"/>
      <c r="AD14" s="364"/>
      <c r="AE14" s="365"/>
      <c r="AF14" s="365"/>
      <c r="AG14" s="365"/>
      <c r="AH14" s="365"/>
      <c r="AI14" s="365"/>
      <c r="AJ14" s="366"/>
      <c r="AK14" s="364"/>
      <c r="AL14" s="365"/>
      <c r="AM14" s="365"/>
      <c r="AN14" s="365"/>
      <c r="AO14" s="365"/>
      <c r="AP14" s="365"/>
      <c r="AQ14" s="366"/>
      <c r="AR14" s="364"/>
      <c r="AS14" s="365"/>
      <c r="AT14" s="366"/>
      <c r="AU14" s="730">
        <f>IF($AZ$3="４週",SUM(P14:AQ14),IF($AZ$3="暦月",SUM(P14:AT14),""))</f>
        <v>0</v>
      </c>
      <c r="AV14" s="731"/>
      <c r="AW14" s="732">
        <f t="shared" si="1"/>
        <v>0</v>
      </c>
      <c r="AX14" s="733"/>
      <c r="AY14" s="700"/>
      <c r="AZ14" s="701"/>
      <c r="BA14" s="701"/>
      <c r="BB14" s="701"/>
      <c r="BC14" s="701"/>
      <c r="BD14" s="702"/>
    </row>
    <row r="15" spans="2:57" ht="38" customHeight="1" x14ac:dyDescent="0.2">
      <c r="B15" s="363">
        <f t="shared" si="2"/>
        <v>3</v>
      </c>
      <c r="C15" s="720"/>
      <c r="D15" s="721"/>
      <c r="E15" s="722"/>
      <c r="F15" s="723"/>
      <c r="G15" s="724"/>
      <c r="H15" s="725"/>
      <c r="I15" s="725"/>
      <c r="J15" s="725"/>
      <c r="K15" s="726"/>
      <c r="L15" s="727"/>
      <c r="M15" s="728"/>
      <c r="N15" s="728"/>
      <c r="O15" s="729"/>
      <c r="P15" s="364"/>
      <c r="Q15" s="365"/>
      <c r="R15" s="365"/>
      <c r="S15" s="365"/>
      <c r="T15" s="365"/>
      <c r="U15" s="365"/>
      <c r="V15" s="366"/>
      <c r="W15" s="364"/>
      <c r="X15" s="365"/>
      <c r="Y15" s="365"/>
      <c r="Z15" s="365"/>
      <c r="AA15" s="365"/>
      <c r="AB15" s="365"/>
      <c r="AC15" s="366"/>
      <c r="AD15" s="364"/>
      <c r="AE15" s="365"/>
      <c r="AF15" s="365"/>
      <c r="AG15" s="365"/>
      <c r="AH15" s="365"/>
      <c r="AI15" s="365"/>
      <c r="AJ15" s="366"/>
      <c r="AK15" s="364"/>
      <c r="AL15" s="365"/>
      <c r="AM15" s="365"/>
      <c r="AN15" s="365"/>
      <c r="AO15" s="365"/>
      <c r="AP15" s="365"/>
      <c r="AQ15" s="366"/>
      <c r="AR15" s="364"/>
      <c r="AS15" s="365"/>
      <c r="AT15" s="366"/>
      <c r="AU15" s="730">
        <f>IF($AZ$3="４週",SUM(P15:AQ15),IF($AZ$3="暦月",SUM(P15:AT15),""))</f>
        <v>0</v>
      </c>
      <c r="AV15" s="731"/>
      <c r="AW15" s="732">
        <f t="shared" si="1"/>
        <v>0</v>
      </c>
      <c r="AX15" s="733"/>
      <c r="AY15" s="700"/>
      <c r="AZ15" s="701"/>
      <c r="BA15" s="701"/>
      <c r="BB15" s="701"/>
      <c r="BC15" s="701"/>
      <c r="BD15" s="702"/>
    </row>
    <row r="16" spans="2:57" ht="38" customHeight="1" x14ac:dyDescent="0.2">
      <c r="B16" s="363">
        <f t="shared" si="2"/>
        <v>4</v>
      </c>
      <c r="C16" s="720"/>
      <c r="D16" s="721"/>
      <c r="E16" s="722"/>
      <c r="F16" s="723"/>
      <c r="G16" s="724"/>
      <c r="H16" s="725"/>
      <c r="I16" s="725"/>
      <c r="J16" s="725"/>
      <c r="K16" s="726"/>
      <c r="L16" s="727"/>
      <c r="M16" s="728"/>
      <c r="N16" s="728"/>
      <c r="O16" s="729"/>
      <c r="P16" s="364"/>
      <c r="Q16" s="365"/>
      <c r="R16" s="365"/>
      <c r="S16" s="365"/>
      <c r="T16" s="365"/>
      <c r="U16" s="365"/>
      <c r="V16" s="366"/>
      <c r="W16" s="364"/>
      <c r="X16" s="365"/>
      <c r="Y16" s="365"/>
      <c r="Z16" s="365"/>
      <c r="AA16" s="365"/>
      <c r="AB16" s="365"/>
      <c r="AC16" s="366"/>
      <c r="AD16" s="364"/>
      <c r="AE16" s="365"/>
      <c r="AF16" s="365"/>
      <c r="AG16" s="365"/>
      <c r="AH16" s="365"/>
      <c r="AI16" s="365"/>
      <c r="AJ16" s="366"/>
      <c r="AK16" s="364"/>
      <c r="AL16" s="365"/>
      <c r="AM16" s="365"/>
      <c r="AN16" s="365"/>
      <c r="AO16" s="365"/>
      <c r="AP16" s="365"/>
      <c r="AQ16" s="366"/>
      <c r="AR16" s="364"/>
      <c r="AS16" s="365"/>
      <c r="AT16" s="366"/>
      <c r="AU16" s="730">
        <f>IF($AZ$3="４週",SUM(P16:AQ16),IF($AZ$3="暦月",SUM(P16:AT16),""))</f>
        <v>0</v>
      </c>
      <c r="AV16" s="731"/>
      <c r="AW16" s="732">
        <f t="shared" si="1"/>
        <v>0</v>
      </c>
      <c r="AX16" s="733"/>
      <c r="AY16" s="700"/>
      <c r="AZ16" s="701"/>
      <c r="BA16" s="701"/>
      <c r="BB16" s="701"/>
      <c r="BC16" s="701"/>
      <c r="BD16" s="702"/>
    </row>
    <row r="17" spans="2:56" ht="38" customHeight="1" x14ac:dyDescent="0.2">
      <c r="B17" s="363">
        <f t="shared" si="2"/>
        <v>5</v>
      </c>
      <c r="C17" s="720"/>
      <c r="D17" s="721"/>
      <c r="E17" s="722"/>
      <c r="F17" s="723"/>
      <c r="G17" s="724"/>
      <c r="H17" s="725"/>
      <c r="I17" s="725"/>
      <c r="J17" s="725"/>
      <c r="K17" s="726"/>
      <c r="L17" s="727"/>
      <c r="M17" s="728"/>
      <c r="N17" s="728"/>
      <c r="O17" s="729"/>
      <c r="P17" s="364"/>
      <c r="Q17" s="365"/>
      <c r="R17" s="365"/>
      <c r="S17" s="365"/>
      <c r="T17" s="365"/>
      <c r="U17" s="365"/>
      <c r="V17" s="366"/>
      <c r="W17" s="364"/>
      <c r="X17" s="365"/>
      <c r="Y17" s="365"/>
      <c r="Z17" s="365"/>
      <c r="AA17" s="365"/>
      <c r="AB17" s="365"/>
      <c r="AC17" s="366"/>
      <c r="AD17" s="364"/>
      <c r="AE17" s="365"/>
      <c r="AF17" s="365"/>
      <c r="AG17" s="365"/>
      <c r="AH17" s="365"/>
      <c r="AI17" s="365"/>
      <c r="AJ17" s="366"/>
      <c r="AK17" s="364"/>
      <c r="AL17" s="365"/>
      <c r="AM17" s="365"/>
      <c r="AN17" s="365"/>
      <c r="AO17" s="365"/>
      <c r="AP17" s="365"/>
      <c r="AQ17" s="366"/>
      <c r="AR17" s="364"/>
      <c r="AS17" s="365"/>
      <c r="AT17" s="366"/>
      <c r="AU17" s="730">
        <f t="shared" ref="AU17:AU30" si="3">IF($AZ$3="４週",SUM(P17:AQ17),IF($AZ$3="暦月",SUM(P17:AT17),""))</f>
        <v>0</v>
      </c>
      <c r="AV17" s="731"/>
      <c r="AW17" s="732">
        <f t="shared" si="1"/>
        <v>0</v>
      </c>
      <c r="AX17" s="733"/>
      <c r="AY17" s="700"/>
      <c r="AZ17" s="701"/>
      <c r="BA17" s="701"/>
      <c r="BB17" s="701"/>
      <c r="BC17" s="701"/>
      <c r="BD17" s="702"/>
    </row>
    <row r="18" spans="2:56" ht="38" customHeight="1" x14ac:dyDescent="0.2">
      <c r="B18" s="363">
        <f t="shared" si="2"/>
        <v>6</v>
      </c>
      <c r="C18" s="720"/>
      <c r="D18" s="721"/>
      <c r="E18" s="722"/>
      <c r="F18" s="723"/>
      <c r="G18" s="724"/>
      <c r="H18" s="725"/>
      <c r="I18" s="725"/>
      <c r="J18" s="725"/>
      <c r="K18" s="726"/>
      <c r="L18" s="727"/>
      <c r="M18" s="728"/>
      <c r="N18" s="728"/>
      <c r="O18" s="729"/>
      <c r="P18" s="364"/>
      <c r="Q18" s="365"/>
      <c r="R18" s="365"/>
      <c r="S18" s="365"/>
      <c r="T18" s="365"/>
      <c r="U18" s="365"/>
      <c r="V18" s="366"/>
      <c r="W18" s="364"/>
      <c r="X18" s="365"/>
      <c r="Y18" s="365"/>
      <c r="Z18" s="365"/>
      <c r="AA18" s="365"/>
      <c r="AB18" s="365"/>
      <c r="AC18" s="366"/>
      <c r="AD18" s="364"/>
      <c r="AE18" s="365"/>
      <c r="AF18" s="365"/>
      <c r="AG18" s="365"/>
      <c r="AH18" s="365"/>
      <c r="AI18" s="365"/>
      <c r="AJ18" s="366"/>
      <c r="AK18" s="364"/>
      <c r="AL18" s="365"/>
      <c r="AM18" s="365"/>
      <c r="AN18" s="365"/>
      <c r="AO18" s="365"/>
      <c r="AP18" s="365"/>
      <c r="AQ18" s="366"/>
      <c r="AR18" s="364"/>
      <c r="AS18" s="365"/>
      <c r="AT18" s="366"/>
      <c r="AU18" s="730">
        <f t="shared" si="3"/>
        <v>0</v>
      </c>
      <c r="AV18" s="731"/>
      <c r="AW18" s="732">
        <f t="shared" si="1"/>
        <v>0</v>
      </c>
      <c r="AX18" s="733"/>
      <c r="AY18" s="700"/>
      <c r="AZ18" s="701"/>
      <c r="BA18" s="701"/>
      <c r="BB18" s="701"/>
      <c r="BC18" s="701"/>
      <c r="BD18" s="702"/>
    </row>
    <row r="19" spans="2:56" ht="38" customHeight="1" x14ac:dyDescent="0.2">
      <c r="B19" s="363">
        <f t="shared" si="2"/>
        <v>7</v>
      </c>
      <c r="C19" s="720"/>
      <c r="D19" s="721"/>
      <c r="E19" s="722"/>
      <c r="F19" s="723"/>
      <c r="G19" s="724"/>
      <c r="H19" s="725"/>
      <c r="I19" s="725"/>
      <c r="J19" s="725"/>
      <c r="K19" s="726"/>
      <c r="L19" s="727"/>
      <c r="M19" s="728"/>
      <c r="N19" s="728"/>
      <c r="O19" s="729"/>
      <c r="P19" s="364"/>
      <c r="Q19" s="365"/>
      <c r="R19" s="365"/>
      <c r="S19" s="365"/>
      <c r="T19" s="365"/>
      <c r="U19" s="365"/>
      <c r="V19" s="366"/>
      <c r="W19" s="364"/>
      <c r="X19" s="365"/>
      <c r="Y19" s="365"/>
      <c r="Z19" s="365"/>
      <c r="AA19" s="365"/>
      <c r="AB19" s="365"/>
      <c r="AC19" s="366"/>
      <c r="AD19" s="364"/>
      <c r="AE19" s="365"/>
      <c r="AF19" s="365"/>
      <c r="AG19" s="365"/>
      <c r="AH19" s="365"/>
      <c r="AI19" s="365"/>
      <c r="AJ19" s="366"/>
      <c r="AK19" s="364"/>
      <c r="AL19" s="365"/>
      <c r="AM19" s="365"/>
      <c r="AN19" s="365"/>
      <c r="AO19" s="365"/>
      <c r="AP19" s="365"/>
      <c r="AQ19" s="366"/>
      <c r="AR19" s="364"/>
      <c r="AS19" s="365"/>
      <c r="AT19" s="366"/>
      <c r="AU19" s="730">
        <f>IF($AZ$3="４週",SUM(P19:AQ19),IF($AZ$3="暦月",SUM(P19:AT19),""))</f>
        <v>0</v>
      </c>
      <c r="AV19" s="731"/>
      <c r="AW19" s="732">
        <f t="shared" si="1"/>
        <v>0</v>
      </c>
      <c r="AX19" s="733"/>
      <c r="AY19" s="700"/>
      <c r="AZ19" s="701"/>
      <c r="BA19" s="701"/>
      <c r="BB19" s="701"/>
      <c r="BC19" s="701"/>
      <c r="BD19" s="702"/>
    </row>
    <row r="20" spans="2:56" ht="38" customHeight="1" x14ac:dyDescent="0.2">
      <c r="B20" s="363">
        <f t="shared" si="2"/>
        <v>8</v>
      </c>
      <c r="C20" s="720"/>
      <c r="D20" s="721"/>
      <c r="E20" s="722"/>
      <c r="F20" s="723"/>
      <c r="G20" s="724"/>
      <c r="H20" s="725"/>
      <c r="I20" s="725"/>
      <c r="J20" s="725"/>
      <c r="K20" s="726"/>
      <c r="L20" s="727"/>
      <c r="M20" s="728"/>
      <c r="N20" s="728"/>
      <c r="O20" s="729"/>
      <c r="P20" s="364"/>
      <c r="Q20" s="365"/>
      <c r="R20" s="365"/>
      <c r="S20" s="365"/>
      <c r="T20" s="365"/>
      <c r="U20" s="365"/>
      <c r="V20" s="366"/>
      <c r="W20" s="364"/>
      <c r="X20" s="365"/>
      <c r="Y20" s="365"/>
      <c r="Z20" s="365"/>
      <c r="AA20" s="365"/>
      <c r="AB20" s="365"/>
      <c r="AC20" s="366"/>
      <c r="AD20" s="364"/>
      <c r="AE20" s="365"/>
      <c r="AF20" s="365"/>
      <c r="AG20" s="365"/>
      <c r="AH20" s="365"/>
      <c r="AI20" s="365"/>
      <c r="AJ20" s="366"/>
      <c r="AK20" s="364"/>
      <c r="AL20" s="365"/>
      <c r="AM20" s="365"/>
      <c r="AN20" s="365"/>
      <c r="AO20" s="365"/>
      <c r="AP20" s="365"/>
      <c r="AQ20" s="366"/>
      <c r="AR20" s="364"/>
      <c r="AS20" s="365"/>
      <c r="AT20" s="366"/>
      <c r="AU20" s="730">
        <f t="shared" si="3"/>
        <v>0</v>
      </c>
      <c r="AV20" s="731"/>
      <c r="AW20" s="732">
        <f t="shared" si="1"/>
        <v>0</v>
      </c>
      <c r="AX20" s="733"/>
      <c r="AY20" s="700"/>
      <c r="AZ20" s="701"/>
      <c r="BA20" s="701"/>
      <c r="BB20" s="701"/>
      <c r="BC20" s="701"/>
      <c r="BD20" s="702"/>
    </row>
    <row r="21" spans="2:56" ht="38" customHeight="1" x14ac:dyDescent="0.2">
      <c r="B21" s="363">
        <f t="shared" si="2"/>
        <v>9</v>
      </c>
      <c r="C21" s="720"/>
      <c r="D21" s="721"/>
      <c r="E21" s="722"/>
      <c r="F21" s="723"/>
      <c r="G21" s="724"/>
      <c r="H21" s="725"/>
      <c r="I21" s="725"/>
      <c r="J21" s="725"/>
      <c r="K21" s="726"/>
      <c r="L21" s="727"/>
      <c r="M21" s="728"/>
      <c r="N21" s="728"/>
      <c r="O21" s="729"/>
      <c r="P21" s="364"/>
      <c r="Q21" s="365"/>
      <c r="R21" s="365"/>
      <c r="S21" s="365"/>
      <c r="T21" s="365"/>
      <c r="U21" s="365"/>
      <c r="V21" s="366"/>
      <c r="W21" s="364"/>
      <c r="X21" s="365"/>
      <c r="Y21" s="365"/>
      <c r="Z21" s="365"/>
      <c r="AA21" s="365"/>
      <c r="AB21" s="365"/>
      <c r="AC21" s="366"/>
      <c r="AD21" s="364"/>
      <c r="AE21" s="365"/>
      <c r="AF21" s="365"/>
      <c r="AG21" s="365"/>
      <c r="AH21" s="365"/>
      <c r="AI21" s="365"/>
      <c r="AJ21" s="366"/>
      <c r="AK21" s="364"/>
      <c r="AL21" s="365"/>
      <c r="AM21" s="365"/>
      <c r="AN21" s="365"/>
      <c r="AO21" s="365"/>
      <c r="AP21" s="365"/>
      <c r="AQ21" s="366"/>
      <c r="AR21" s="364"/>
      <c r="AS21" s="365"/>
      <c r="AT21" s="366"/>
      <c r="AU21" s="730">
        <f t="shared" si="3"/>
        <v>0</v>
      </c>
      <c r="AV21" s="731"/>
      <c r="AW21" s="732">
        <f t="shared" si="1"/>
        <v>0</v>
      </c>
      <c r="AX21" s="733"/>
      <c r="AY21" s="700"/>
      <c r="AZ21" s="701"/>
      <c r="BA21" s="701"/>
      <c r="BB21" s="701"/>
      <c r="BC21" s="701"/>
      <c r="BD21" s="702"/>
    </row>
    <row r="22" spans="2:56" ht="38" customHeight="1" x14ac:dyDescent="0.2">
      <c r="B22" s="363">
        <f t="shared" si="2"/>
        <v>10</v>
      </c>
      <c r="C22" s="720"/>
      <c r="D22" s="721"/>
      <c r="E22" s="722"/>
      <c r="F22" s="723"/>
      <c r="G22" s="724"/>
      <c r="H22" s="725"/>
      <c r="I22" s="725"/>
      <c r="J22" s="725"/>
      <c r="K22" s="726"/>
      <c r="L22" s="727"/>
      <c r="M22" s="728"/>
      <c r="N22" s="728"/>
      <c r="O22" s="729"/>
      <c r="P22" s="364"/>
      <c r="Q22" s="365"/>
      <c r="R22" s="365"/>
      <c r="S22" s="365"/>
      <c r="T22" s="365"/>
      <c r="U22" s="365"/>
      <c r="V22" s="366"/>
      <c r="W22" s="364"/>
      <c r="X22" s="365"/>
      <c r="Y22" s="365"/>
      <c r="Z22" s="365"/>
      <c r="AA22" s="365"/>
      <c r="AB22" s="365"/>
      <c r="AC22" s="366"/>
      <c r="AD22" s="364"/>
      <c r="AE22" s="365"/>
      <c r="AF22" s="365"/>
      <c r="AG22" s="365"/>
      <c r="AH22" s="365"/>
      <c r="AI22" s="365"/>
      <c r="AJ22" s="366"/>
      <c r="AK22" s="364"/>
      <c r="AL22" s="365"/>
      <c r="AM22" s="365"/>
      <c r="AN22" s="365"/>
      <c r="AO22" s="365"/>
      <c r="AP22" s="365"/>
      <c r="AQ22" s="366"/>
      <c r="AR22" s="364"/>
      <c r="AS22" s="365"/>
      <c r="AT22" s="366"/>
      <c r="AU22" s="730">
        <f t="shared" si="3"/>
        <v>0</v>
      </c>
      <c r="AV22" s="731"/>
      <c r="AW22" s="732">
        <f t="shared" si="1"/>
        <v>0</v>
      </c>
      <c r="AX22" s="733"/>
      <c r="AY22" s="700"/>
      <c r="AZ22" s="701"/>
      <c r="BA22" s="701"/>
      <c r="BB22" s="701"/>
      <c r="BC22" s="701"/>
      <c r="BD22" s="702"/>
    </row>
    <row r="23" spans="2:56" ht="38" customHeight="1" x14ac:dyDescent="0.2">
      <c r="B23" s="363">
        <f t="shared" si="2"/>
        <v>11</v>
      </c>
      <c r="C23" s="720"/>
      <c r="D23" s="721"/>
      <c r="E23" s="722"/>
      <c r="F23" s="723"/>
      <c r="G23" s="724"/>
      <c r="H23" s="725"/>
      <c r="I23" s="725"/>
      <c r="J23" s="725"/>
      <c r="K23" s="726"/>
      <c r="L23" s="727"/>
      <c r="M23" s="728"/>
      <c r="N23" s="728"/>
      <c r="O23" s="729"/>
      <c r="P23" s="364"/>
      <c r="Q23" s="365"/>
      <c r="R23" s="365"/>
      <c r="S23" s="365"/>
      <c r="T23" s="365"/>
      <c r="U23" s="365"/>
      <c r="V23" s="366"/>
      <c r="W23" s="364"/>
      <c r="X23" s="365"/>
      <c r="Y23" s="365"/>
      <c r="Z23" s="365"/>
      <c r="AA23" s="365"/>
      <c r="AB23" s="365"/>
      <c r="AC23" s="366"/>
      <c r="AD23" s="364"/>
      <c r="AE23" s="365"/>
      <c r="AF23" s="365"/>
      <c r="AG23" s="365"/>
      <c r="AH23" s="365"/>
      <c r="AI23" s="365"/>
      <c r="AJ23" s="366"/>
      <c r="AK23" s="364"/>
      <c r="AL23" s="365"/>
      <c r="AM23" s="365"/>
      <c r="AN23" s="365"/>
      <c r="AO23" s="365"/>
      <c r="AP23" s="365"/>
      <c r="AQ23" s="366"/>
      <c r="AR23" s="364"/>
      <c r="AS23" s="365"/>
      <c r="AT23" s="366"/>
      <c r="AU23" s="730">
        <f t="shared" si="3"/>
        <v>0</v>
      </c>
      <c r="AV23" s="731"/>
      <c r="AW23" s="732">
        <f t="shared" si="1"/>
        <v>0</v>
      </c>
      <c r="AX23" s="733"/>
      <c r="AY23" s="700"/>
      <c r="AZ23" s="701"/>
      <c r="BA23" s="701"/>
      <c r="BB23" s="701"/>
      <c r="BC23" s="701"/>
      <c r="BD23" s="702"/>
    </row>
    <row r="24" spans="2:56" ht="38" customHeight="1" x14ac:dyDescent="0.2">
      <c r="B24" s="363">
        <f t="shared" si="2"/>
        <v>12</v>
      </c>
      <c r="C24" s="720"/>
      <c r="D24" s="721"/>
      <c r="E24" s="722"/>
      <c r="F24" s="723"/>
      <c r="G24" s="724"/>
      <c r="H24" s="725"/>
      <c r="I24" s="725"/>
      <c r="J24" s="725"/>
      <c r="K24" s="726"/>
      <c r="L24" s="727"/>
      <c r="M24" s="728"/>
      <c r="N24" s="728"/>
      <c r="O24" s="729"/>
      <c r="P24" s="364"/>
      <c r="Q24" s="365"/>
      <c r="R24" s="365"/>
      <c r="S24" s="365"/>
      <c r="T24" s="365"/>
      <c r="U24" s="365"/>
      <c r="V24" s="366"/>
      <c r="W24" s="364"/>
      <c r="X24" s="365"/>
      <c r="Y24" s="365"/>
      <c r="Z24" s="365"/>
      <c r="AA24" s="365"/>
      <c r="AB24" s="365"/>
      <c r="AC24" s="366"/>
      <c r="AD24" s="364"/>
      <c r="AE24" s="365"/>
      <c r="AF24" s="365"/>
      <c r="AG24" s="365"/>
      <c r="AH24" s="365"/>
      <c r="AI24" s="365"/>
      <c r="AJ24" s="366"/>
      <c r="AK24" s="364"/>
      <c r="AL24" s="365"/>
      <c r="AM24" s="365"/>
      <c r="AN24" s="365"/>
      <c r="AO24" s="365"/>
      <c r="AP24" s="365"/>
      <c r="AQ24" s="366"/>
      <c r="AR24" s="364"/>
      <c r="AS24" s="365"/>
      <c r="AT24" s="366"/>
      <c r="AU24" s="730">
        <f t="shared" si="3"/>
        <v>0</v>
      </c>
      <c r="AV24" s="731"/>
      <c r="AW24" s="732">
        <f t="shared" si="1"/>
        <v>0</v>
      </c>
      <c r="AX24" s="733"/>
      <c r="AY24" s="700"/>
      <c r="AZ24" s="701"/>
      <c r="BA24" s="701"/>
      <c r="BB24" s="701"/>
      <c r="BC24" s="701"/>
      <c r="BD24" s="702"/>
    </row>
    <row r="25" spans="2:56" ht="38" customHeight="1" x14ac:dyDescent="0.2">
      <c r="B25" s="363">
        <f t="shared" si="2"/>
        <v>13</v>
      </c>
      <c r="C25" s="720"/>
      <c r="D25" s="721"/>
      <c r="E25" s="722"/>
      <c r="F25" s="723"/>
      <c r="G25" s="724"/>
      <c r="H25" s="725"/>
      <c r="I25" s="725"/>
      <c r="J25" s="725"/>
      <c r="K25" s="726"/>
      <c r="L25" s="727"/>
      <c r="M25" s="728"/>
      <c r="N25" s="728"/>
      <c r="O25" s="729"/>
      <c r="P25" s="364"/>
      <c r="Q25" s="365"/>
      <c r="R25" s="365"/>
      <c r="S25" s="365"/>
      <c r="T25" s="365"/>
      <c r="U25" s="365"/>
      <c r="V25" s="366"/>
      <c r="W25" s="364"/>
      <c r="X25" s="365"/>
      <c r="Y25" s="365"/>
      <c r="Z25" s="365"/>
      <c r="AA25" s="365"/>
      <c r="AB25" s="365"/>
      <c r="AC25" s="366"/>
      <c r="AD25" s="364"/>
      <c r="AE25" s="365"/>
      <c r="AF25" s="365"/>
      <c r="AG25" s="365"/>
      <c r="AH25" s="365"/>
      <c r="AI25" s="365"/>
      <c r="AJ25" s="366"/>
      <c r="AK25" s="364"/>
      <c r="AL25" s="365"/>
      <c r="AM25" s="365"/>
      <c r="AN25" s="365"/>
      <c r="AO25" s="365"/>
      <c r="AP25" s="365"/>
      <c r="AQ25" s="366"/>
      <c r="AR25" s="364"/>
      <c r="AS25" s="365"/>
      <c r="AT25" s="366"/>
      <c r="AU25" s="730">
        <f t="shared" si="3"/>
        <v>0</v>
      </c>
      <c r="AV25" s="731"/>
      <c r="AW25" s="732">
        <f t="shared" si="1"/>
        <v>0</v>
      </c>
      <c r="AX25" s="733"/>
      <c r="AY25" s="700"/>
      <c r="AZ25" s="701"/>
      <c r="BA25" s="701"/>
      <c r="BB25" s="701"/>
      <c r="BC25" s="701"/>
      <c r="BD25" s="702"/>
    </row>
    <row r="26" spans="2:56" ht="38" customHeight="1" x14ac:dyDescent="0.2">
      <c r="B26" s="363">
        <f t="shared" si="2"/>
        <v>14</v>
      </c>
      <c r="C26" s="720"/>
      <c r="D26" s="721"/>
      <c r="E26" s="722"/>
      <c r="F26" s="723"/>
      <c r="G26" s="724"/>
      <c r="H26" s="725"/>
      <c r="I26" s="725"/>
      <c r="J26" s="725"/>
      <c r="K26" s="726"/>
      <c r="L26" s="727"/>
      <c r="M26" s="728"/>
      <c r="N26" s="728"/>
      <c r="O26" s="729"/>
      <c r="P26" s="364"/>
      <c r="Q26" s="365"/>
      <c r="R26" s="365"/>
      <c r="S26" s="365"/>
      <c r="T26" s="365"/>
      <c r="U26" s="365"/>
      <c r="V26" s="366"/>
      <c r="W26" s="364"/>
      <c r="X26" s="365"/>
      <c r="Y26" s="365"/>
      <c r="Z26" s="365"/>
      <c r="AA26" s="365"/>
      <c r="AB26" s="365"/>
      <c r="AC26" s="366"/>
      <c r="AD26" s="364"/>
      <c r="AE26" s="365"/>
      <c r="AF26" s="365"/>
      <c r="AG26" s="365"/>
      <c r="AH26" s="365"/>
      <c r="AI26" s="365"/>
      <c r="AJ26" s="366"/>
      <c r="AK26" s="364"/>
      <c r="AL26" s="365"/>
      <c r="AM26" s="365"/>
      <c r="AN26" s="365"/>
      <c r="AO26" s="365"/>
      <c r="AP26" s="365"/>
      <c r="AQ26" s="366"/>
      <c r="AR26" s="364"/>
      <c r="AS26" s="365"/>
      <c r="AT26" s="366"/>
      <c r="AU26" s="730">
        <f t="shared" si="3"/>
        <v>0</v>
      </c>
      <c r="AV26" s="731"/>
      <c r="AW26" s="732">
        <f t="shared" si="1"/>
        <v>0</v>
      </c>
      <c r="AX26" s="733"/>
      <c r="AY26" s="700"/>
      <c r="AZ26" s="701"/>
      <c r="BA26" s="701"/>
      <c r="BB26" s="701"/>
      <c r="BC26" s="701"/>
      <c r="BD26" s="702"/>
    </row>
    <row r="27" spans="2:56" ht="38" customHeight="1" x14ac:dyDescent="0.2">
      <c r="B27" s="363">
        <f t="shared" si="2"/>
        <v>15</v>
      </c>
      <c r="C27" s="720"/>
      <c r="D27" s="721"/>
      <c r="E27" s="722"/>
      <c r="F27" s="723"/>
      <c r="G27" s="724"/>
      <c r="H27" s="725"/>
      <c r="I27" s="725"/>
      <c r="J27" s="725"/>
      <c r="K27" s="726"/>
      <c r="L27" s="727"/>
      <c r="M27" s="728"/>
      <c r="N27" s="728"/>
      <c r="O27" s="729"/>
      <c r="P27" s="364"/>
      <c r="Q27" s="365"/>
      <c r="R27" s="365"/>
      <c r="S27" s="365"/>
      <c r="T27" s="365"/>
      <c r="U27" s="365"/>
      <c r="V27" s="366"/>
      <c r="W27" s="364"/>
      <c r="X27" s="365"/>
      <c r="Y27" s="365"/>
      <c r="Z27" s="365"/>
      <c r="AA27" s="365"/>
      <c r="AB27" s="365"/>
      <c r="AC27" s="366"/>
      <c r="AD27" s="364"/>
      <c r="AE27" s="365"/>
      <c r="AF27" s="365"/>
      <c r="AG27" s="365"/>
      <c r="AH27" s="365"/>
      <c r="AI27" s="365"/>
      <c r="AJ27" s="366"/>
      <c r="AK27" s="364"/>
      <c r="AL27" s="365"/>
      <c r="AM27" s="365"/>
      <c r="AN27" s="365"/>
      <c r="AO27" s="365"/>
      <c r="AP27" s="365"/>
      <c r="AQ27" s="366"/>
      <c r="AR27" s="364"/>
      <c r="AS27" s="365"/>
      <c r="AT27" s="366"/>
      <c r="AU27" s="730">
        <f t="shared" si="3"/>
        <v>0</v>
      </c>
      <c r="AV27" s="731"/>
      <c r="AW27" s="732">
        <f t="shared" si="1"/>
        <v>0</v>
      </c>
      <c r="AX27" s="733"/>
      <c r="AY27" s="700"/>
      <c r="AZ27" s="701"/>
      <c r="BA27" s="701"/>
      <c r="BB27" s="701"/>
      <c r="BC27" s="701"/>
      <c r="BD27" s="702"/>
    </row>
    <row r="28" spans="2:56" ht="38" customHeight="1" x14ac:dyDescent="0.2">
      <c r="B28" s="363">
        <f t="shared" si="2"/>
        <v>16</v>
      </c>
      <c r="C28" s="720"/>
      <c r="D28" s="721"/>
      <c r="E28" s="722"/>
      <c r="F28" s="723"/>
      <c r="G28" s="724"/>
      <c r="H28" s="725"/>
      <c r="I28" s="725"/>
      <c r="J28" s="725"/>
      <c r="K28" s="726"/>
      <c r="L28" s="727"/>
      <c r="M28" s="728"/>
      <c r="N28" s="728"/>
      <c r="O28" s="729"/>
      <c r="P28" s="364"/>
      <c r="Q28" s="365"/>
      <c r="R28" s="365"/>
      <c r="S28" s="365"/>
      <c r="T28" s="365"/>
      <c r="U28" s="365"/>
      <c r="V28" s="366"/>
      <c r="W28" s="364"/>
      <c r="X28" s="365"/>
      <c r="Y28" s="365"/>
      <c r="Z28" s="365"/>
      <c r="AA28" s="365"/>
      <c r="AB28" s="365"/>
      <c r="AC28" s="366"/>
      <c r="AD28" s="364"/>
      <c r="AE28" s="365"/>
      <c r="AF28" s="365"/>
      <c r="AG28" s="365"/>
      <c r="AH28" s="365"/>
      <c r="AI28" s="365"/>
      <c r="AJ28" s="366"/>
      <c r="AK28" s="364"/>
      <c r="AL28" s="365"/>
      <c r="AM28" s="365"/>
      <c r="AN28" s="365"/>
      <c r="AO28" s="365"/>
      <c r="AP28" s="365"/>
      <c r="AQ28" s="366"/>
      <c r="AR28" s="364"/>
      <c r="AS28" s="365"/>
      <c r="AT28" s="366"/>
      <c r="AU28" s="730">
        <f t="shared" si="3"/>
        <v>0</v>
      </c>
      <c r="AV28" s="731"/>
      <c r="AW28" s="732">
        <f t="shared" si="1"/>
        <v>0</v>
      </c>
      <c r="AX28" s="733"/>
      <c r="AY28" s="700"/>
      <c r="AZ28" s="701"/>
      <c r="BA28" s="701"/>
      <c r="BB28" s="701"/>
      <c r="BC28" s="701"/>
      <c r="BD28" s="702"/>
    </row>
    <row r="29" spans="2:56" ht="38" customHeight="1" x14ac:dyDescent="0.2">
      <c r="B29" s="363">
        <f t="shared" si="2"/>
        <v>17</v>
      </c>
      <c r="C29" s="720"/>
      <c r="D29" s="721"/>
      <c r="E29" s="722"/>
      <c r="F29" s="723"/>
      <c r="G29" s="724"/>
      <c r="H29" s="725"/>
      <c r="I29" s="725"/>
      <c r="J29" s="725"/>
      <c r="K29" s="726"/>
      <c r="L29" s="727"/>
      <c r="M29" s="728"/>
      <c r="N29" s="728"/>
      <c r="O29" s="729"/>
      <c r="P29" s="364"/>
      <c r="Q29" s="365"/>
      <c r="R29" s="365"/>
      <c r="S29" s="365"/>
      <c r="T29" s="365"/>
      <c r="U29" s="365"/>
      <c r="V29" s="366"/>
      <c r="W29" s="364"/>
      <c r="X29" s="365"/>
      <c r="Y29" s="365"/>
      <c r="Z29" s="365"/>
      <c r="AA29" s="365"/>
      <c r="AB29" s="365"/>
      <c r="AC29" s="366"/>
      <c r="AD29" s="364"/>
      <c r="AE29" s="365"/>
      <c r="AF29" s="365"/>
      <c r="AG29" s="365"/>
      <c r="AH29" s="365"/>
      <c r="AI29" s="365"/>
      <c r="AJ29" s="366"/>
      <c r="AK29" s="364"/>
      <c r="AL29" s="365"/>
      <c r="AM29" s="365"/>
      <c r="AN29" s="365"/>
      <c r="AO29" s="365"/>
      <c r="AP29" s="365"/>
      <c r="AQ29" s="366"/>
      <c r="AR29" s="364"/>
      <c r="AS29" s="365"/>
      <c r="AT29" s="366"/>
      <c r="AU29" s="730">
        <f t="shared" si="3"/>
        <v>0</v>
      </c>
      <c r="AV29" s="731"/>
      <c r="AW29" s="732">
        <f t="shared" si="1"/>
        <v>0</v>
      </c>
      <c r="AX29" s="733"/>
      <c r="AY29" s="700"/>
      <c r="AZ29" s="701"/>
      <c r="BA29" s="701"/>
      <c r="BB29" s="701"/>
      <c r="BC29" s="701"/>
      <c r="BD29" s="702"/>
    </row>
    <row r="30" spans="2:56" ht="38" customHeight="1" thickBot="1" x14ac:dyDescent="0.25">
      <c r="B30" s="367">
        <f t="shared" si="2"/>
        <v>18</v>
      </c>
      <c r="C30" s="703"/>
      <c r="D30" s="704"/>
      <c r="E30" s="705"/>
      <c r="F30" s="706"/>
      <c r="G30" s="707"/>
      <c r="H30" s="708"/>
      <c r="I30" s="708"/>
      <c r="J30" s="708"/>
      <c r="K30" s="709"/>
      <c r="L30" s="710"/>
      <c r="M30" s="711"/>
      <c r="N30" s="711"/>
      <c r="O30" s="712"/>
      <c r="P30" s="368"/>
      <c r="Q30" s="369"/>
      <c r="R30" s="369"/>
      <c r="S30" s="369"/>
      <c r="T30" s="369"/>
      <c r="U30" s="369"/>
      <c r="V30" s="370"/>
      <c r="W30" s="368"/>
      <c r="X30" s="369"/>
      <c r="Y30" s="369"/>
      <c r="Z30" s="369"/>
      <c r="AA30" s="369"/>
      <c r="AB30" s="369"/>
      <c r="AC30" s="370"/>
      <c r="AD30" s="368"/>
      <c r="AE30" s="369"/>
      <c r="AF30" s="369"/>
      <c r="AG30" s="369"/>
      <c r="AH30" s="369"/>
      <c r="AI30" s="369"/>
      <c r="AJ30" s="370"/>
      <c r="AK30" s="368"/>
      <c r="AL30" s="369"/>
      <c r="AM30" s="369"/>
      <c r="AN30" s="369"/>
      <c r="AO30" s="369"/>
      <c r="AP30" s="369"/>
      <c r="AQ30" s="370"/>
      <c r="AR30" s="368"/>
      <c r="AS30" s="369"/>
      <c r="AT30" s="370"/>
      <c r="AU30" s="713">
        <f t="shared" si="3"/>
        <v>0</v>
      </c>
      <c r="AV30" s="714"/>
      <c r="AW30" s="715">
        <f t="shared" si="1"/>
        <v>0</v>
      </c>
      <c r="AX30" s="716"/>
      <c r="AY30" s="717"/>
      <c r="AZ30" s="718"/>
      <c r="BA30" s="718"/>
      <c r="BB30" s="718"/>
      <c r="BC30" s="718"/>
      <c r="BD30" s="719"/>
    </row>
    <row r="31" spans="2:56" ht="20.25" customHeight="1" x14ac:dyDescent="0.2">
      <c r="C31" s="371"/>
      <c r="D31" s="372"/>
      <c r="E31" s="373"/>
      <c r="AC31" s="349"/>
    </row>
    <row r="32" spans="2:56" ht="20.25" customHeight="1" x14ac:dyDescent="0.2">
      <c r="B32" s="340" t="s">
        <v>56</v>
      </c>
      <c r="C32" s="340"/>
      <c r="D32" s="340"/>
      <c r="E32" s="340"/>
      <c r="F32" s="340"/>
      <c r="G32" s="340"/>
      <c r="H32" s="340"/>
      <c r="I32" s="340"/>
      <c r="J32" s="340"/>
      <c r="K32" s="340"/>
      <c r="L32" s="346"/>
      <c r="M32" s="340"/>
      <c r="N32" s="340"/>
      <c r="O32" s="340"/>
      <c r="P32" s="340"/>
      <c r="Q32" s="340"/>
      <c r="R32" s="340"/>
      <c r="S32" s="340"/>
      <c r="T32" s="340" t="s">
        <v>57</v>
      </c>
      <c r="U32" s="340"/>
      <c r="V32" s="340"/>
      <c r="W32" s="340"/>
      <c r="X32" s="340"/>
      <c r="Y32" s="340"/>
      <c r="Z32" s="375"/>
    </row>
    <row r="33" spans="2:26" ht="20.25" customHeight="1" x14ac:dyDescent="0.2">
      <c r="B33" s="340"/>
      <c r="C33" s="698" t="s">
        <v>58</v>
      </c>
      <c r="D33" s="698"/>
      <c r="E33" s="698" t="s">
        <v>59</v>
      </c>
      <c r="F33" s="698"/>
      <c r="G33" s="698"/>
      <c r="H33" s="698"/>
      <c r="I33" s="340"/>
      <c r="J33" s="699" t="s">
        <v>60</v>
      </c>
      <c r="K33" s="699"/>
      <c r="L33" s="699"/>
      <c r="M33" s="699"/>
      <c r="N33" s="340"/>
      <c r="O33" s="340"/>
      <c r="P33" s="376" t="s">
        <v>61</v>
      </c>
      <c r="Q33" s="376"/>
      <c r="R33" s="340"/>
      <c r="S33" s="340"/>
      <c r="T33" s="673" t="s">
        <v>62</v>
      </c>
      <c r="U33" s="675"/>
      <c r="V33" s="673" t="s">
        <v>63</v>
      </c>
      <c r="W33" s="674"/>
      <c r="X33" s="674"/>
      <c r="Y33" s="675"/>
      <c r="Z33" s="375"/>
    </row>
    <row r="34" spans="2:26" ht="20.25" customHeight="1" x14ac:dyDescent="0.2">
      <c r="B34" s="340"/>
      <c r="C34" s="672"/>
      <c r="D34" s="672"/>
      <c r="E34" s="672" t="s">
        <v>64</v>
      </c>
      <c r="F34" s="672"/>
      <c r="G34" s="672" t="s">
        <v>65</v>
      </c>
      <c r="H34" s="672"/>
      <c r="I34" s="340"/>
      <c r="J34" s="672" t="s">
        <v>64</v>
      </c>
      <c r="K34" s="672"/>
      <c r="L34" s="672" t="s">
        <v>65</v>
      </c>
      <c r="M34" s="672"/>
      <c r="N34" s="340"/>
      <c r="O34" s="340"/>
      <c r="P34" s="376" t="s">
        <v>66</v>
      </c>
      <c r="Q34" s="376"/>
      <c r="R34" s="340"/>
      <c r="S34" s="340"/>
      <c r="T34" s="673" t="s">
        <v>67</v>
      </c>
      <c r="U34" s="675"/>
      <c r="V34" s="673" t="s">
        <v>68</v>
      </c>
      <c r="W34" s="674"/>
      <c r="X34" s="674"/>
      <c r="Y34" s="675"/>
      <c r="Z34" s="377"/>
    </row>
    <row r="35" spans="2:26" ht="20.25" customHeight="1" x14ac:dyDescent="0.2">
      <c r="B35" s="340"/>
      <c r="C35" s="673" t="s">
        <v>67</v>
      </c>
      <c r="D35" s="675"/>
      <c r="E35" s="690">
        <f>SUMIFS($AU$13:$AV$30,$C$13:$D$30,"看護職員",$E$13:$F$30,"A")</f>
        <v>0</v>
      </c>
      <c r="F35" s="691"/>
      <c r="G35" s="692">
        <f>SUMIFS($AW$13:$AX$30,$C$13:$D$30,"看護職員",$E$13:$F$30,"A")</f>
        <v>0</v>
      </c>
      <c r="H35" s="693"/>
      <c r="I35" s="378"/>
      <c r="J35" s="694">
        <v>0</v>
      </c>
      <c r="K35" s="695"/>
      <c r="L35" s="694">
        <v>0</v>
      </c>
      <c r="M35" s="695"/>
      <c r="N35" s="378"/>
      <c r="O35" s="378"/>
      <c r="P35" s="694">
        <v>0</v>
      </c>
      <c r="Q35" s="695"/>
      <c r="R35" s="340"/>
      <c r="S35" s="340"/>
      <c r="T35" s="673" t="s">
        <v>69</v>
      </c>
      <c r="U35" s="675"/>
      <c r="V35" s="673" t="s">
        <v>70</v>
      </c>
      <c r="W35" s="674"/>
      <c r="X35" s="674"/>
      <c r="Y35" s="675"/>
      <c r="Z35" s="379"/>
    </row>
    <row r="36" spans="2:26" ht="20.25" customHeight="1" x14ac:dyDescent="0.2">
      <c r="B36" s="340"/>
      <c r="C36" s="673" t="s">
        <v>69</v>
      </c>
      <c r="D36" s="675"/>
      <c r="E36" s="690">
        <f>SUMIFS($AU$13:$AV$30,$C$13:$D$30,"看護職員",$E$13:$F$30,"B")</f>
        <v>0</v>
      </c>
      <c r="F36" s="691"/>
      <c r="G36" s="692">
        <f>SUMIFS($AW$13:$AX$30,$C$13:$D$30,"看護職員",$E$13:$F$30,"B")</f>
        <v>0</v>
      </c>
      <c r="H36" s="693"/>
      <c r="I36" s="378"/>
      <c r="J36" s="694">
        <v>0</v>
      </c>
      <c r="K36" s="695"/>
      <c r="L36" s="694">
        <v>0</v>
      </c>
      <c r="M36" s="695"/>
      <c r="N36" s="378"/>
      <c r="O36" s="378"/>
      <c r="P36" s="694">
        <v>0</v>
      </c>
      <c r="Q36" s="695"/>
      <c r="R36" s="340"/>
      <c r="S36" s="340"/>
      <c r="T36" s="673" t="s">
        <v>71</v>
      </c>
      <c r="U36" s="675"/>
      <c r="V36" s="673" t="s">
        <v>72</v>
      </c>
      <c r="W36" s="674"/>
      <c r="X36" s="674"/>
      <c r="Y36" s="675"/>
      <c r="Z36" s="379"/>
    </row>
    <row r="37" spans="2:26" ht="20.25" customHeight="1" x14ac:dyDescent="0.2">
      <c r="B37" s="340"/>
      <c r="C37" s="673" t="s">
        <v>71</v>
      </c>
      <c r="D37" s="675"/>
      <c r="E37" s="690">
        <f>SUMIFS($AU$13:$AV$30,$C$13:$D$30,"看護職員",$E$13:$F$30,"C")</f>
        <v>0</v>
      </c>
      <c r="F37" s="691"/>
      <c r="G37" s="692">
        <f>SUMIFS($AW$13:$AX$30,$C$13:$D$30,"看護職員",$E$13:$F$30,"C")</f>
        <v>0</v>
      </c>
      <c r="H37" s="693"/>
      <c r="I37" s="378"/>
      <c r="J37" s="694">
        <v>0</v>
      </c>
      <c r="K37" s="695"/>
      <c r="L37" s="696">
        <v>0</v>
      </c>
      <c r="M37" s="697"/>
      <c r="N37" s="378"/>
      <c r="O37" s="378"/>
      <c r="P37" s="690" t="s">
        <v>73</v>
      </c>
      <c r="Q37" s="691"/>
      <c r="R37" s="340"/>
      <c r="S37" s="340"/>
      <c r="T37" s="673" t="s">
        <v>74</v>
      </c>
      <c r="U37" s="675"/>
      <c r="V37" s="673" t="s">
        <v>75</v>
      </c>
      <c r="W37" s="674"/>
      <c r="X37" s="674"/>
      <c r="Y37" s="675"/>
      <c r="Z37" s="380"/>
    </row>
    <row r="38" spans="2:26" ht="20.25" customHeight="1" x14ac:dyDescent="0.2">
      <c r="B38" s="340"/>
      <c r="C38" s="673" t="s">
        <v>74</v>
      </c>
      <c r="D38" s="675"/>
      <c r="E38" s="690">
        <f>SUMIFS($AU$13:$AV$30,$C$13:$D$30,"看護職員",$E$13:$F$30,"D")</f>
        <v>0</v>
      </c>
      <c r="F38" s="691"/>
      <c r="G38" s="692">
        <f>SUMIFS($AW$13:$AX$30,$C$13:$D$30,"看護職員",$E$13:$F$30,"D")</f>
        <v>0</v>
      </c>
      <c r="H38" s="693"/>
      <c r="I38" s="378"/>
      <c r="J38" s="694">
        <v>0</v>
      </c>
      <c r="K38" s="695"/>
      <c r="L38" s="696">
        <v>0</v>
      </c>
      <c r="M38" s="697"/>
      <c r="N38" s="378"/>
      <c r="O38" s="378"/>
      <c r="P38" s="690" t="s">
        <v>73</v>
      </c>
      <c r="Q38" s="691"/>
      <c r="R38" s="340"/>
      <c r="S38" s="340"/>
      <c r="T38" s="340"/>
      <c r="U38" s="688"/>
      <c r="V38" s="688"/>
      <c r="W38" s="689"/>
      <c r="X38" s="689"/>
      <c r="Y38" s="381"/>
      <c r="Z38" s="381"/>
    </row>
    <row r="39" spans="2:26" ht="20.25" customHeight="1" x14ac:dyDescent="0.2">
      <c r="B39" s="340"/>
      <c r="C39" s="673" t="s">
        <v>76</v>
      </c>
      <c r="D39" s="675"/>
      <c r="E39" s="690">
        <f>SUM(E35:F38)</f>
        <v>0</v>
      </c>
      <c r="F39" s="691"/>
      <c r="G39" s="692">
        <f>SUM(G35:H38)</f>
        <v>0</v>
      </c>
      <c r="H39" s="693"/>
      <c r="I39" s="378"/>
      <c r="J39" s="690">
        <f>SUM(J35:K38)</f>
        <v>0</v>
      </c>
      <c r="K39" s="691"/>
      <c r="L39" s="690">
        <f>SUM(L35:M38)</f>
        <v>0</v>
      </c>
      <c r="M39" s="691"/>
      <c r="N39" s="378"/>
      <c r="O39" s="378"/>
      <c r="P39" s="690">
        <f>SUM(P35:Q36)</f>
        <v>0</v>
      </c>
      <c r="Q39" s="691"/>
      <c r="R39" s="340"/>
      <c r="S39" s="340"/>
      <c r="T39" s="340"/>
      <c r="U39" s="688"/>
      <c r="V39" s="688"/>
      <c r="W39" s="689"/>
      <c r="X39" s="689"/>
      <c r="Y39" s="382"/>
      <c r="Z39" s="382"/>
    </row>
    <row r="40" spans="2:26" ht="20.25" customHeight="1" x14ac:dyDescent="0.2">
      <c r="B40" s="340"/>
      <c r="C40" s="340"/>
      <c r="D40" s="340"/>
      <c r="E40" s="340"/>
      <c r="F40" s="340"/>
      <c r="G40" s="340"/>
      <c r="H40" s="340"/>
      <c r="I40" s="340"/>
      <c r="J40" s="340"/>
      <c r="K40" s="340"/>
      <c r="L40" s="346"/>
      <c r="M40" s="340"/>
      <c r="N40" s="340"/>
      <c r="O40" s="340"/>
      <c r="P40" s="340"/>
      <c r="Q40" s="340"/>
      <c r="R40" s="340"/>
      <c r="S40" s="340"/>
      <c r="T40" s="340"/>
      <c r="U40" s="375"/>
      <c r="V40" s="375"/>
      <c r="W40" s="375"/>
      <c r="X40" s="375"/>
      <c r="Y40" s="375"/>
      <c r="Z40" s="375"/>
    </row>
    <row r="41" spans="2:26" ht="20.25" customHeight="1" x14ac:dyDescent="0.2">
      <c r="B41" s="340"/>
      <c r="C41" s="346" t="s">
        <v>77</v>
      </c>
      <c r="D41" s="340"/>
      <c r="E41" s="340"/>
      <c r="F41" s="340"/>
      <c r="G41" s="340"/>
      <c r="H41" s="340"/>
      <c r="I41" s="383" t="s">
        <v>78</v>
      </c>
      <c r="J41" s="682" t="s">
        <v>79</v>
      </c>
      <c r="K41" s="683"/>
      <c r="L41" s="384"/>
      <c r="M41" s="383"/>
      <c r="N41" s="340"/>
      <c r="O41" s="340"/>
      <c r="P41" s="340"/>
      <c r="Q41" s="340"/>
      <c r="R41" s="340"/>
      <c r="S41" s="340"/>
      <c r="T41" s="340"/>
      <c r="U41" s="385"/>
      <c r="V41" s="375"/>
      <c r="W41" s="375"/>
      <c r="X41" s="375"/>
      <c r="Y41" s="375"/>
      <c r="Z41" s="375"/>
    </row>
    <row r="42" spans="2:26" ht="20.25" customHeight="1" x14ac:dyDescent="0.2">
      <c r="B42" s="340"/>
      <c r="C42" s="340" t="s">
        <v>80</v>
      </c>
      <c r="D42" s="340"/>
      <c r="E42" s="340"/>
      <c r="F42" s="340"/>
      <c r="G42" s="340"/>
      <c r="H42" s="340" t="s">
        <v>81</v>
      </c>
      <c r="I42" s="340"/>
      <c r="J42" s="340"/>
      <c r="K42" s="340"/>
      <c r="L42" s="346"/>
      <c r="M42" s="340"/>
      <c r="N42" s="340"/>
      <c r="O42" s="340"/>
      <c r="P42" s="340"/>
      <c r="Q42" s="340"/>
      <c r="R42" s="340"/>
      <c r="S42" s="340"/>
      <c r="T42" s="340"/>
      <c r="U42" s="375"/>
      <c r="V42" s="375"/>
      <c r="W42" s="375"/>
      <c r="X42" s="375"/>
      <c r="Y42" s="375"/>
      <c r="Z42" s="375"/>
    </row>
    <row r="43" spans="2:26" ht="20.25" customHeight="1" x14ac:dyDescent="0.2">
      <c r="B43" s="340"/>
      <c r="C43" s="340" t="str">
        <f>IF($J$41="週","対象時間数（週平均）","対象時間数（当月合計）")</f>
        <v>対象時間数（週平均）</v>
      </c>
      <c r="D43" s="340"/>
      <c r="E43" s="340"/>
      <c r="F43" s="340"/>
      <c r="G43" s="340"/>
      <c r="H43" s="340" t="str">
        <f>IF($J$41="週","週に勤務すべき時間数","当月に勤務すべき時間数")</f>
        <v>週に勤務すべき時間数</v>
      </c>
      <c r="I43" s="340"/>
      <c r="J43" s="340"/>
      <c r="K43" s="340"/>
      <c r="L43" s="346"/>
      <c r="M43" s="672" t="s">
        <v>82</v>
      </c>
      <c r="N43" s="672"/>
      <c r="O43" s="672"/>
      <c r="P43" s="672"/>
      <c r="Q43" s="340"/>
      <c r="R43" s="340"/>
      <c r="S43" s="340"/>
      <c r="T43" s="340"/>
      <c r="U43" s="375"/>
      <c r="V43" s="375"/>
      <c r="W43" s="375"/>
      <c r="X43" s="375"/>
      <c r="Y43" s="375"/>
      <c r="Z43" s="375"/>
    </row>
    <row r="44" spans="2:26" ht="20.25" customHeight="1" x14ac:dyDescent="0.2">
      <c r="B44" s="340"/>
      <c r="C44" s="684">
        <f>IF($J$41="週",L39,J39)</f>
        <v>0</v>
      </c>
      <c r="D44" s="685"/>
      <c r="E44" s="685"/>
      <c r="F44" s="686"/>
      <c r="G44" s="386" t="s">
        <v>83</v>
      </c>
      <c r="H44" s="673">
        <f>IF($J$41="週",$AV$5,$AZ$5)</f>
        <v>0</v>
      </c>
      <c r="I44" s="674"/>
      <c r="J44" s="674"/>
      <c r="K44" s="675"/>
      <c r="L44" s="386" t="s">
        <v>84</v>
      </c>
      <c r="M44" s="676" t="e">
        <f>ROUNDDOWN(C44/H44,1)</f>
        <v>#DIV/0!</v>
      </c>
      <c r="N44" s="677"/>
      <c r="O44" s="677"/>
      <c r="P44" s="678"/>
      <c r="Q44" s="340"/>
      <c r="R44" s="340"/>
      <c r="S44" s="340"/>
      <c r="T44" s="340"/>
      <c r="U44" s="687"/>
      <c r="V44" s="687"/>
      <c r="W44" s="687"/>
      <c r="X44" s="687"/>
      <c r="Y44" s="379"/>
      <c r="Z44" s="375"/>
    </row>
    <row r="45" spans="2:26" ht="20.25" customHeight="1" x14ac:dyDescent="0.2">
      <c r="B45" s="340"/>
      <c r="C45" s="340"/>
      <c r="D45" s="340"/>
      <c r="E45" s="340"/>
      <c r="F45" s="340"/>
      <c r="G45" s="340"/>
      <c r="H45" s="340"/>
      <c r="I45" s="340"/>
      <c r="J45" s="340"/>
      <c r="K45" s="340"/>
      <c r="L45" s="346"/>
      <c r="M45" s="340" t="s">
        <v>85</v>
      </c>
      <c r="N45" s="340"/>
      <c r="O45" s="340"/>
      <c r="P45" s="340"/>
      <c r="Q45" s="340"/>
      <c r="R45" s="340"/>
      <c r="S45" s="340"/>
      <c r="T45" s="340"/>
      <c r="U45" s="375"/>
      <c r="V45" s="375"/>
      <c r="W45" s="375"/>
      <c r="X45" s="375"/>
      <c r="Y45" s="375"/>
      <c r="Z45" s="375"/>
    </row>
    <row r="46" spans="2:26" ht="20.25" customHeight="1" x14ac:dyDescent="0.2">
      <c r="B46" s="340"/>
      <c r="C46" s="340" t="s">
        <v>86</v>
      </c>
      <c r="D46" s="340"/>
      <c r="E46" s="340"/>
      <c r="F46" s="340"/>
      <c r="G46" s="340"/>
      <c r="H46" s="340"/>
      <c r="I46" s="340"/>
      <c r="J46" s="340"/>
      <c r="K46" s="340"/>
      <c r="L46" s="346"/>
      <c r="M46" s="340"/>
      <c r="N46" s="340"/>
      <c r="O46" s="340"/>
      <c r="P46" s="340"/>
      <c r="Q46" s="340"/>
      <c r="R46" s="340"/>
      <c r="S46" s="340"/>
      <c r="T46" s="340"/>
      <c r="U46" s="340"/>
      <c r="V46" s="387"/>
      <c r="W46" s="388"/>
      <c r="X46" s="388"/>
      <c r="Y46" s="340"/>
      <c r="Z46" s="340"/>
    </row>
    <row r="47" spans="2:26" ht="20.25" customHeight="1" x14ac:dyDescent="0.2">
      <c r="B47" s="340"/>
      <c r="C47" s="340" t="s">
        <v>61</v>
      </c>
      <c r="D47" s="340"/>
      <c r="E47" s="340"/>
      <c r="F47" s="340"/>
      <c r="G47" s="340"/>
      <c r="H47" s="340"/>
      <c r="I47" s="340"/>
      <c r="J47" s="340"/>
      <c r="K47" s="340"/>
      <c r="L47" s="346"/>
      <c r="M47" s="386"/>
      <c r="N47" s="386"/>
      <c r="O47" s="386"/>
      <c r="P47" s="386"/>
      <c r="Q47" s="340"/>
      <c r="R47" s="340"/>
      <c r="S47" s="340"/>
      <c r="T47" s="340"/>
      <c r="U47" s="340"/>
      <c r="V47" s="387"/>
      <c r="W47" s="388"/>
      <c r="X47" s="388"/>
      <c r="Y47" s="340"/>
      <c r="Z47" s="340"/>
    </row>
    <row r="48" spans="2:26" ht="20.25" customHeight="1" x14ac:dyDescent="0.2">
      <c r="B48" s="340"/>
      <c r="C48" s="340" t="s">
        <v>87</v>
      </c>
      <c r="D48" s="340"/>
      <c r="E48" s="340"/>
      <c r="F48" s="340"/>
      <c r="G48" s="340"/>
      <c r="H48" s="340" t="s">
        <v>88</v>
      </c>
      <c r="I48" s="340"/>
      <c r="J48" s="340"/>
      <c r="K48" s="340"/>
      <c r="L48" s="340"/>
      <c r="M48" s="672" t="s">
        <v>76</v>
      </c>
      <c r="N48" s="672"/>
      <c r="O48" s="672"/>
      <c r="P48" s="672"/>
      <c r="Q48" s="340"/>
      <c r="R48" s="340"/>
      <c r="S48" s="340"/>
      <c r="T48" s="340"/>
      <c r="U48" s="340"/>
      <c r="V48" s="387"/>
      <c r="W48" s="388"/>
      <c r="X48" s="388"/>
      <c r="Y48" s="340"/>
      <c r="Z48" s="340"/>
    </row>
    <row r="49" spans="2:58" ht="20.25" customHeight="1" x14ac:dyDescent="0.2">
      <c r="B49" s="340"/>
      <c r="C49" s="673">
        <f>P39</f>
        <v>0</v>
      </c>
      <c r="D49" s="674"/>
      <c r="E49" s="674"/>
      <c r="F49" s="675"/>
      <c r="G49" s="386" t="s">
        <v>89</v>
      </c>
      <c r="H49" s="676" t="e">
        <f>M44</f>
        <v>#DIV/0!</v>
      </c>
      <c r="I49" s="677"/>
      <c r="J49" s="677"/>
      <c r="K49" s="678"/>
      <c r="L49" s="386" t="s">
        <v>84</v>
      </c>
      <c r="M49" s="679" t="e">
        <f>ROUNDDOWN(C49+H49,1)</f>
        <v>#DIV/0!</v>
      </c>
      <c r="N49" s="680"/>
      <c r="O49" s="680"/>
      <c r="P49" s="681"/>
      <c r="Q49" s="340"/>
      <c r="R49" s="340"/>
      <c r="S49" s="340"/>
      <c r="T49" s="340"/>
      <c r="U49" s="340"/>
      <c r="V49" s="387"/>
      <c r="W49" s="388"/>
      <c r="X49" s="388"/>
      <c r="Y49" s="340"/>
      <c r="Z49" s="340"/>
    </row>
    <row r="50" spans="2:58" ht="20.25" customHeight="1" x14ac:dyDescent="0.2">
      <c r="B50" s="340"/>
      <c r="C50" s="340"/>
      <c r="D50" s="340"/>
      <c r="E50" s="340"/>
      <c r="F50" s="340"/>
      <c r="G50" s="340"/>
      <c r="H50" s="340"/>
      <c r="I50" s="340"/>
      <c r="J50" s="340"/>
      <c r="K50" s="340"/>
      <c r="L50" s="340"/>
      <c r="M50" s="340"/>
      <c r="N50" s="346"/>
      <c r="O50" s="340"/>
      <c r="P50" s="340"/>
      <c r="Q50" s="340"/>
      <c r="R50" s="340"/>
      <c r="S50" s="340"/>
      <c r="T50" s="340"/>
      <c r="U50" s="340"/>
      <c r="V50" s="387"/>
      <c r="W50" s="388"/>
      <c r="X50" s="388"/>
      <c r="Y50" s="340"/>
      <c r="Z50" s="340"/>
    </row>
    <row r="51" spans="2:58" ht="20.25" customHeight="1" x14ac:dyDescent="0.2">
      <c r="C51" s="349"/>
      <c r="D51" s="349"/>
      <c r="T51" s="349"/>
      <c r="AJ51" s="394"/>
      <c r="AK51" s="395"/>
      <c r="AL51" s="395"/>
      <c r="BE51" s="395"/>
    </row>
    <row r="52" spans="2:58" ht="20.25" customHeight="1" x14ac:dyDescent="0.2">
      <c r="C52" s="349"/>
      <c r="D52" s="349"/>
      <c r="U52" s="349"/>
      <c r="AK52" s="394"/>
      <c r="AL52" s="395"/>
      <c r="AM52" s="395"/>
      <c r="BF52" s="395"/>
    </row>
    <row r="53" spans="2:58" ht="20.25" customHeight="1" x14ac:dyDescent="0.2">
      <c r="D53" s="349"/>
      <c r="U53" s="349"/>
      <c r="AK53" s="394"/>
      <c r="AL53" s="395"/>
      <c r="AM53" s="395"/>
      <c r="BF53" s="395"/>
    </row>
    <row r="54" spans="2:58" ht="20.25" customHeight="1" x14ac:dyDescent="0.2">
      <c r="C54" s="349"/>
      <c r="D54" s="349"/>
      <c r="U54" s="349"/>
      <c r="AK54" s="394"/>
      <c r="AL54" s="395"/>
      <c r="AM54" s="395"/>
      <c r="BF54" s="395"/>
    </row>
    <row r="55" spans="2:58" ht="20.25" customHeight="1" x14ac:dyDescent="0.2">
      <c r="C55" s="394"/>
      <c r="D55" s="394"/>
      <c r="E55" s="394"/>
      <c r="F55" s="394"/>
      <c r="G55" s="394"/>
      <c r="H55" s="394"/>
      <c r="I55" s="394"/>
      <c r="J55" s="394"/>
      <c r="K55" s="394"/>
      <c r="L55" s="394"/>
      <c r="M55" s="394"/>
      <c r="N55" s="394"/>
      <c r="O55" s="394"/>
      <c r="P55" s="394"/>
      <c r="Q55" s="394"/>
      <c r="R55" s="394"/>
      <c r="S55" s="394"/>
      <c r="T55" s="394"/>
      <c r="U55" s="395"/>
      <c r="V55" s="395"/>
      <c r="W55" s="394"/>
      <c r="X55" s="394"/>
      <c r="Y55" s="394"/>
      <c r="Z55" s="394"/>
      <c r="AA55" s="394"/>
      <c r="AB55" s="394"/>
      <c r="AC55" s="394"/>
      <c r="AD55" s="394"/>
      <c r="AE55" s="394"/>
      <c r="AF55" s="394"/>
      <c r="AG55" s="394"/>
      <c r="AH55" s="394"/>
      <c r="AI55" s="394"/>
      <c r="AJ55" s="394"/>
      <c r="AK55" s="394"/>
      <c r="AL55" s="395"/>
      <c r="AM55" s="395"/>
      <c r="BF55" s="395"/>
    </row>
    <row r="56" spans="2:58" ht="20.25" customHeight="1" x14ac:dyDescent="0.2">
      <c r="C56" s="394"/>
      <c r="D56" s="394"/>
      <c r="E56" s="394"/>
      <c r="F56" s="394"/>
      <c r="G56" s="394"/>
      <c r="H56" s="394"/>
      <c r="I56" s="394"/>
      <c r="J56" s="394"/>
      <c r="K56" s="394"/>
      <c r="L56" s="394"/>
      <c r="M56" s="394"/>
      <c r="N56" s="394"/>
      <c r="O56" s="394"/>
      <c r="P56" s="394"/>
      <c r="Q56" s="394"/>
      <c r="R56" s="394"/>
      <c r="S56" s="394"/>
      <c r="T56" s="394"/>
      <c r="U56" s="395"/>
      <c r="V56" s="395"/>
      <c r="W56" s="394"/>
      <c r="X56" s="394"/>
      <c r="Y56" s="394"/>
      <c r="Z56" s="394"/>
      <c r="AA56" s="394"/>
      <c r="AB56" s="394"/>
      <c r="AC56" s="394"/>
      <c r="AD56" s="394"/>
      <c r="AE56" s="394"/>
      <c r="AF56" s="394"/>
      <c r="AG56" s="394"/>
      <c r="AH56" s="394"/>
      <c r="AI56" s="394"/>
      <c r="AJ56" s="394"/>
      <c r="AK56" s="394"/>
      <c r="AL56" s="395"/>
      <c r="AM56" s="395"/>
      <c r="BF56" s="395"/>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3"/>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6">
    <dataValidation type="list" allowBlank="1" showInputMessage="1" sqref="E13:F30" xr:uid="{57DD4FF6-3FB8-4819-969D-01D6D718348A}">
      <formula1>"A, B, C, D"</formula1>
    </dataValidation>
    <dataValidation type="list" allowBlank="1" showInputMessage="1" showErrorMessage="1" sqref="AZ4:BC4" xr:uid="{B80F898F-0198-47BC-8AAA-2119E0DE38A3}">
      <formula1>"予定,実績,予定・実績"</formula1>
    </dataValidation>
    <dataValidation type="list" errorStyle="warning" allowBlank="1" showInputMessage="1" error="リストにない場合のみ、入力してください。" sqref="G13:K30" xr:uid="{EB4B30A5-FEF5-44EA-82D7-710842BDBEFA}">
      <formula1>INDIRECT(C13)</formula1>
    </dataValidation>
    <dataValidation type="list" allowBlank="1" showInputMessage="1" showErrorMessage="1" sqref="AZ3" xr:uid="{EDAAA430-8006-4314-B3E1-E8CB1D6E6F8F}">
      <formula1>"４週,暦月"</formula1>
    </dataValidation>
    <dataValidation type="list" allowBlank="1" showInputMessage="1" showErrorMessage="1" sqref="J41:K41" xr:uid="{BA5276D6-D36C-45E8-A996-8BB63160DB1E}">
      <formula1>"週,暦月"</formula1>
    </dataValidation>
    <dataValidation type="decimal" allowBlank="1" showInputMessage="1" showErrorMessage="1" error="入力可能範囲　32～40" sqref="AV5" xr:uid="{BFED0F25-F518-4563-B28C-AB04E857F92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r:uid="{36534C80-1213-4BFF-8586-63CBC898BA2E}">
          <x14:formula1>
            <xm:f>プルダウン・リスト!$C$16:$K$16</xm:f>
          </x14:formula1>
          <xm:sqref>C13:D30</xm:sqref>
        </x14:dataValidation>
        <x14:dataValidation type="list" allowBlank="1" showInputMessage="1" xr:uid="{F338D2FF-2395-4BB8-A415-E6FE5818BFE5}">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AABB-87CD-43FD-8325-A13391818EC2}">
  <dimension ref="A1:BF56"/>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36328125" style="352" customWidth="1"/>
    <col min="2" max="56" width="5.6328125" style="352" customWidth="1"/>
    <col min="57" max="16384" width="4.453125" style="352"/>
  </cols>
  <sheetData>
    <row r="1" spans="1:57" s="322" customFormat="1" ht="20.25" customHeight="1" x14ac:dyDescent="0.2">
      <c r="A1" s="317"/>
      <c r="B1" s="317"/>
      <c r="C1" s="318" t="s">
        <v>90</v>
      </c>
      <c r="D1" s="318"/>
      <c r="E1" s="317"/>
      <c r="F1" s="317"/>
      <c r="G1" s="319" t="s">
        <v>91</v>
      </c>
      <c r="H1" s="317"/>
      <c r="I1" s="317"/>
      <c r="J1" s="318"/>
      <c r="K1" s="318"/>
      <c r="L1" s="318"/>
      <c r="M1" s="318"/>
      <c r="N1" s="317"/>
      <c r="O1" s="317"/>
      <c r="P1" s="317"/>
      <c r="Q1" s="317"/>
      <c r="R1" s="317"/>
      <c r="S1" s="317"/>
      <c r="T1" s="317"/>
      <c r="U1" s="317"/>
      <c r="V1" s="317"/>
      <c r="W1" s="317"/>
      <c r="X1" s="317"/>
      <c r="Y1" s="317"/>
      <c r="Z1" s="317"/>
      <c r="AA1" s="317"/>
      <c r="AB1" s="317"/>
      <c r="AC1" s="317"/>
      <c r="AD1" s="317"/>
      <c r="AE1" s="317"/>
      <c r="AF1" s="317"/>
      <c r="AG1" s="317"/>
      <c r="AH1" s="317"/>
      <c r="AI1" s="317"/>
      <c r="AJ1" s="317"/>
      <c r="AK1" s="320" t="s">
        <v>24</v>
      </c>
      <c r="AL1" s="320" t="s">
        <v>25</v>
      </c>
      <c r="AM1" s="768" t="s">
        <v>26</v>
      </c>
      <c r="AN1" s="768"/>
      <c r="AO1" s="768"/>
      <c r="AP1" s="768"/>
      <c r="AQ1" s="768"/>
      <c r="AR1" s="768"/>
      <c r="AS1" s="768"/>
      <c r="AT1" s="768"/>
      <c r="AU1" s="768"/>
      <c r="AV1" s="768"/>
      <c r="AW1" s="768"/>
      <c r="AX1" s="768"/>
      <c r="AY1" s="768"/>
      <c r="AZ1" s="768"/>
      <c r="BA1" s="768"/>
      <c r="BB1" s="321" t="s">
        <v>27</v>
      </c>
      <c r="BC1" s="317"/>
      <c r="BD1" s="317"/>
    </row>
    <row r="2" spans="1:57" s="325" customFormat="1" ht="20.25" customHeight="1" x14ac:dyDescent="0.2">
      <c r="A2" s="323"/>
      <c r="B2" s="323"/>
      <c r="C2" s="323"/>
      <c r="D2" s="319"/>
      <c r="E2" s="323"/>
      <c r="F2" s="323"/>
      <c r="G2" s="323"/>
      <c r="H2" s="319"/>
      <c r="I2" s="320"/>
      <c r="J2" s="320"/>
      <c r="K2" s="320"/>
      <c r="L2" s="320"/>
      <c r="M2" s="320"/>
      <c r="N2" s="323"/>
      <c r="O2" s="323"/>
      <c r="P2" s="323"/>
      <c r="Q2" s="323"/>
      <c r="R2" s="323"/>
      <c r="S2" s="323"/>
      <c r="T2" s="320" t="s">
        <v>28</v>
      </c>
      <c r="U2" s="769">
        <v>7</v>
      </c>
      <c r="V2" s="769"/>
      <c r="W2" s="320" t="s">
        <v>25</v>
      </c>
      <c r="X2" s="770">
        <f>IF(U2=0,"",YEAR(DATE(2018+U2,1,1)))</f>
        <v>2025</v>
      </c>
      <c r="Y2" s="770"/>
      <c r="Z2" s="323" t="s">
        <v>29</v>
      </c>
      <c r="AA2" s="323" t="s">
        <v>30</v>
      </c>
      <c r="AB2" s="769">
        <v>4</v>
      </c>
      <c r="AC2" s="769"/>
      <c r="AD2" s="323" t="s">
        <v>31</v>
      </c>
      <c r="AE2" s="323"/>
      <c r="AF2" s="323"/>
      <c r="AG2" s="323"/>
      <c r="AH2" s="323"/>
      <c r="AI2" s="323"/>
      <c r="AJ2" s="321"/>
      <c r="AK2" s="320" t="s">
        <v>32</v>
      </c>
      <c r="AL2" s="320" t="s">
        <v>25</v>
      </c>
      <c r="AM2" s="769" t="s">
        <v>92</v>
      </c>
      <c r="AN2" s="769"/>
      <c r="AO2" s="769"/>
      <c r="AP2" s="769"/>
      <c r="AQ2" s="769"/>
      <c r="AR2" s="769"/>
      <c r="AS2" s="769"/>
      <c r="AT2" s="769"/>
      <c r="AU2" s="769"/>
      <c r="AV2" s="769"/>
      <c r="AW2" s="769"/>
      <c r="AX2" s="769"/>
      <c r="AY2" s="769"/>
      <c r="AZ2" s="769"/>
      <c r="BA2" s="769"/>
      <c r="BB2" s="321" t="s">
        <v>27</v>
      </c>
      <c r="BC2" s="320"/>
      <c r="BD2" s="320"/>
      <c r="BE2" s="324"/>
    </row>
    <row r="3" spans="1:57" s="325" customFormat="1" ht="20.25" customHeight="1" x14ac:dyDescent="0.2">
      <c r="A3" s="323"/>
      <c r="B3" s="323"/>
      <c r="C3" s="323"/>
      <c r="D3" s="319"/>
      <c r="E3" s="323"/>
      <c r="F3" s="323"/>
      <c r="G3" s="323"/>
      <c r="H3" s="319"/>
      <c r="I3" s="320"/>
      <c r="J3" s="320"/>
      <c r="K3" s="320"/>
      <c r="L3" s="320"/>
      <c r="M3" s="320"/>
      <c r="N3" s="323"/>
      <c r="O3" s="323"/>
      <c r="P3" s="323"/>
      <c r="Q3" s="323"/>
      <c r="R3" s="323"/>
      <c r="S3" s="323"/>
      <c r="T3" s="326"/>
      <c r="U3" s="327"/>
      <c r="V3" s="327"/>
      <c r="W3" s="328"/>
      <c r="X3" s="327"/>
      <c r="Y3" s="327"/>
      <c r="Z3" s="329"/>
      <c r="AA3" s="329"/>
      <c r="AB3" s="327"/>
      <c r="AC3" s="327"/>
      <c r="AD3" s="330"/>
      <c r="AE3" s="323"/>
      <c r="AF3" s="323"/>
      <c r="AG3" s="323"/>
      <c r="AH3" s="323"/>
      <c r="AI3" s="323"/>
      <c r="AJ3" s="321"/>
      <c r="AK3" s="320"/>
      <c r="AL3" s="320"/>
      <c r="AM3" s="331"/>
      <c r="AN3" s="331"/>
      <c r="AO3" s="331"/>
      <c r="AP3" s="331"/>
      <c r="AQ3" s="331"/>
      <c r="AR3" s="331"/>
      <c r="AS3" s="331"/>
      <c r="AT3" s="331"/>
      <c r="AU3" s="331"/>
      <c r="AV3" s="331"/>
      <c r="AW3" s="331"/>
      <c r="AX3" s="331"/>
      <c r="AY3" s="332" t="s">
        <v>33</v>
      </c>
      <c r="AZ3" s="771" t="s">
        <v>34</v>
      </c>
      <c r="BA3" s="771"/>
      <c r="BB3" s="771"/>
      <c r="BC3" s="771"/>
      <c r="BD3" s="320"/>
      <c r="BE3" s="324"/>
    </row>
    <row r="4" spans="1:57" s="325" customFormat="1" ht="20.25" customHeight="1" x14ac:dyDescent="0.2">
      <c r="A4" s="323"/>
      <c r="B4" s="333"/>
      <c r="C4" s="333"/>
      <c r="D4" s="333"/>
      <c r="E4" s="333"/>
      <c r="F4" s="333"/>
      <c r="G4" s="333"/>
      <c r="H4" s="333"/>
      <c r="I4" s="333"/>
      <c r="J4" s="334"/>
      <c r="K4" s="335"/>
      <c r="L4" s="335"/>
      <c r="M4" s="335"/>
      <c r="N4" s="335"/>
      <c r="O4" s="335"/>
      <c r="P4" s="336"/>
      <c r="Q4" s="335"/>
      <c r="R4" s="335"/>
      <c r="S4" s="323"/>
      <c r="T4" s="323"/>
      <c r="U4" s="323"/>
      <c r="V4" s="323"/>
      <c r="W4" s="323"/>
      <c r="X4" s="323"/>
      <c r="Y4" s="323"/>
      <c r="Z4" s="329"/>
      <c r="AA4" s="329"/>
      <c r="AB4" s="327"/>
      <c r="AC4" s="327"/>
      <c r="AD4" s="330"/>
      <c r="AE4" s="323"/>
      <c r="AF4" s="323"/>
      <c r="AG4" s="323"/>
      <c r="AH4" s="323"/>
      <c r="AI4" s="323"/>
      <c r="AJ4" s="321"/>
      <c r="AK4" s="320"/>
      <c r="AL4" s="320"/>
      <c r="AM4" s="331"/>
      <c r="AN4" s="331"/>
      <c r="AO4" s="331"/>
      <c r="AP4" s="331"/>
      <c r="AQ4" s="331"/>
      <c r="AR4" s="331"/>
      <c r="AS4" s="331"/>
      <c r="AT4" s="331"/>
      <c r="AU4" s="331"/>
      <c r="AV4" s="331"/>
      <c r="AW4" s="331"/>
      <c r="AX4" s="331"/>
      <c r="AY4" s="332" t="s">
        <v>36</v>
      </c>
      <c r="AZ4" s="771" t="s">
        <v>37</v>
      </c>
      <c r="BA4" s="771"/>
      <c r="BB4" s="771"/>
      <c r="BC4" s="771"/>
      <c r="BD4" s="320"/>
      <c r="BE4" s="324"/>
    </row>
    <row r="5" spans="1:57" s="325" customFormat="1" ht="20.25" customHeight="1" x14ac:dyDescent="0.2">
      <c r="A5" s="323"/>
      <c r="B5" s="337"/>
      <c r="C5" s="337"/>
      <c r="D5" s="337"/>
      <c r="E5" s="337"/>
      <c r="F5" s="337"/>
      <c r="G5" s="337"/>
      <c r="H5" s="337"/>
      <c r="I5" s="337"/>
      <c r="J5" s="335"/>
      <c r="K5" s="338"/>
      <c r="L5" s="339"/>
      <c r="M5" s="339"/>
      <c r="N5" s="339"/>
      <c r="O5" s="339"/>
      <c r="P5" s="337"/>
      <c r="Q5" s="333"/>
      <c r="R5" s="333"/>
      <c r="S5" s="317"/>
      <c r="T5" s="323"/>
      <c r="U5" s="323"/>
      <c r="V5" s="323"/>
      <c r="W5" s="323"/>
      <c r="X5" s="323"/>
      <c r="Y5" s="323"/>
      <c r="Z5" s="329"/>
      <c r="AA5" s="329"/>
      <c r="AB5" s="327"/>
      <c r="AC5" s="327"/>
      <c r="AD5" s="317"/>
      <c r="AE5" s="317"/>
      <c r="AF5" s="317"/>
      <c r="AG5" s="317"/>
      <c r="AH5" s="323"/>
      <c r="AI5" s="323"/>
      <c r="AJ5" s="317" t="s">
        <v>38</v>
      </c>
      <c r="AK5" s="317"/>
      <c r="AL5" s="317"/>
      <c r="AM5" s="317"/>
      <c r="AN5" s="317"/>
      <c r="AO5" s="317"/>
      <c r="AP5" s="317"/>
      <c r="AQ5" s="317"/>
      <c r="AR5" s="333"/>
      <c r="AS5" s="333"/>
      <c r="AT5" s="340"/>
      <c r="AU5" s="317"/>
      <c r="AV5" s="785">
        <v>40</v>
      </c>
      <c r="AW5" s="786"/>
      <c r="AX5" s="340" t="s">
        <v>39</v>
      </c>
      <c r="AY5" s="317"/>
      <c r="AZ5" s="789">
        <v>160</v>
      </c>
      <c r="BA5" s="790"/>
      <c r="BB5" s="340" t="s">
        <v>40</v>
      </c>
      <c r="BC5" s="317"/>
      <c r="BD5" s="323"/>
      <c r="BE5" s="324"/>
    </row>
    <row r="6" spans="1:57" s="325" customFormat="1" ht="20.25" customHeight="1" x14ac:dyDescent="0.2">
      <c r="A6" s="323"/>
      <c r="B6" s="337"/>
      <c r="C6" s="337"/>
      <c r="D6" s="337"/>
      <c r="E6" s="337"/>
      <c r="F6" s="337"/>
      <c r="G6" s="337"/>
      <c r="H6" s="337"/>
      <c r="I6" s="337"/>
      <c r="J6" s="337"/>
      <c r="K6" s="341"/>
      <c r="L6" s="341"/>
      <c r="M6" s="341"/>
      <c r="N6" s="337"/>
      <c r="O6" s="342"/>
      <c r="P6" s="343"/>
      <c r="Q6" s="343"/>
      <c r="R6" s="344"/>
      <c r="S6" s="345"/>
      <c r="T6" s="323"/>
      <c r="U6" s="323"/>
      <c r="V6" s="323"/>
      <c r="W6" s="323"/>
      <c r="X6" s="323"/>
      <c r="Y6" s="323"/>
      <c r="Z6" s="329"/>
      <c r="AA6" s="329"/>
      <c r="AB6" s="327"/>
      <c r="AC6" s="327"/>
      <c r="AD6" s="340"/>
      <c r="AE6" s="317"/>
      <c r="AF6" s="317"/>
      <c r="AG6" s="317"/>
      <c r="AH6" s="323"/>
      <c r="AI6" s="323"/>
      <c r="AJ6" s="323"/>
      <c r="AK6" s="323"/>
      <c r="AL6" s="317"/>
      <c r="AM6" s="317"/>
      <c r="AN6" s="346"/>
      <c r="AO6" s="347"/>
      <c r="AP6" s="347"/>
      <c r="AQ6" s="345"/>
      <c r="AR6" s="345"/>
      <c r="AS6" s="345"/>
      <c r="AT6" s="345"/>
      <c r="AU6" s="345"/>
      <c r="AV6" s="345"/>
      <c r="AW6" s="317" t="s">
        <v>41</v>
      </c>
      <c r="AX6" s="317"/>
      <c r="AY6" s="317"/>
      <c r="AZ6" s="787">
        <f>DAY(EOMONTH(DATE(X2,AB2,1),0))</f>
        <v>30</v>
      </c>
      <c r="BA6" s="788"/>
      <c r="BB6" s="340" t="s">
        <v>42</v>
      </c>
      <c r="BC6" s="323"/>
      <c r="BD6" s="323"/>
      <c r="BE6" s="324"/>
    </row>
    <row r="7" spans="1:57" ht="20.25" customHeight="1" thickBot="1" x14ac:dyDescent="0.25">
      <c r="A7" s="348"/>
      <c r="B7" s="348"/>
      <c r="C7" s="349"/>
      <c r="D7" s="349"/>
      <c r="E7" s="348"/>
      <c r="F7" s="348"/>
      <c r="G7" s="348"/>
      <c r="H7" s="348"/>
      <c r="I7" s="348"/>
      <c r="J7" s="348"/>
      <c r="K7" s="348"/>
      <c r="L7" s="348"/>
      <c r="M7" s="348"/>
      <c r="N7" s="348"/>
      <c r="O7" s="348"/>
      <c r="P7" s="348"/>
      <c r="Q7" s="348"/>
      <c r="R7" s="348"/>
      <c r="S7" s="349"/>
      <c r="T7" s="348"/>
      <c r="U7" s="348"/>
      <c r="V7" s="348"/>
      <c r="W7" s="348"/>
      <c r="X7" s="348"/>
      <c r="Y7" s="348"/>
      <c r="Z7" s="348"/>
      <c r="AA7" s="348"/>
      <c r="AB7" s="348"/>
      <c r="AC7" s="348"/>
      <c r="AD7" s="348"/>
      <c r="AE7" s="348"/>
      <c r="AF7" s="348"/>
      <c r="AG7" s="348"/>
      <c r="AH7" s="348"/>
      <c r="AI7" s="348"/>
      <c r="AJ7" s="349"/>
      <c r="AK7" s="348"/>
      <c r="AL7" s="348"/>
      <c r="AM7" s="348"/>
      <c r="AN7" s="348"/>
      <c r="AO7" s="348"/>
      <c r="AP7" s="348"/>
      <c r="AQ7" s="348"/>
      <c r="AR7" s="348"/>
      <c r="AS7" s="348"/>
      <c r="AT7" s="348"/>
      <c r="AU7" s="348"/>
      <c r="AV7" s="348"/>
      <c r="AW7" s="348"/>
      <c r="AX7" s="348"/>
      <c r="AY7" s="348"/>
      <c r="AZ7" s="348"/>
      <c r="BA7" s="348"/>
      <c r="BB7" s="348"/>
      <c r="BC7" s="350"/>
      <c r="BD7" s="350"/>
      <c r="BE7" s="351"/>
    </row>
    <row r="8" spans="1:57" ht="20.25" customHeight="1" thickBot="1" x14ac:dyDescent="0.25">
      <c r="A8" s="348"/>
      <c r="B8" s="751" t="s">
        <v>43</v>
      </c>
      <c r="C8" s="754" t="s">
        <v>44</v>
      </c>
      <c r="D8" s="755"/>
      <c r="E8" s="760" t="s">
        <v>45</v>
      </c>
      <c r="F8" s="755"/>
      <c r="G8" s="760" t="s">
        <v>46</v>
      </c>
      <c r="H8" s="754"/>
      <c r="I8" s="754"/>
      <c r="J8" s="754"/>
      <c r="K8" s="755"/>
      <c r="L8" s="760" t="s">
        <v>47</v>
      </c>
      <c r="M8" s="754"/>
      <c r="N8" s="754"/>
      <c r="O8" s="763"/>
      <c r="P8" s="766" t="s">
        <v>48</v>
      </c>
      <c r="Q8" s="767"/>
      <c r="R8" s="767"/>
      <c r="S8" s="767"/>
      <c r="T8" s="767"/>
      <c r="U8" s="767"/>
      <c r="V8" s="767"/>
      <c r="W8" s="767"/>
      <c r="X8" s="767"/>
      <c r="Y8" s="767"/>
      <c r="Z8" s="767"/>
      <c r="AA8" s="767"/>
      <c r="AB8" s="767"/>
      <c r="AC8" s="767"/>
      <c r="AD8" s="767"/>
      <c r="AE8" s="767"/>
      <c r="AF8" s="767"/>
      <c r="AG8" s="767"/>
      <c r="AH8" s="767"/>
      <c r="AI8" s="767"/>
      <c r="AJ8" s="767"/>
      <c r="AK8" s="767"/>
      <c r="AL8" s="767"/>
      <c r="AM8" s="767"/>
      <c r="AN8" s="767"/>
      <c r="AO8" s="767"/>
      <c r="AP8" s="767"/>
      <c r="AQ8" s="767"/>
      <c r="AR8" s="767"/>
      <c r="AS8" s="767"/>
      <c r="AT8" s="767"/>
      <c r="AU8" s="772" t="str">
        <f>IF(AZ3="４週","(9)1～4週目の勤務時間数合計","(9)1か月の勤務時間数合計")</f>
        <v>(9)1～4週目の勤務時間数合計</v>
      </c>
      <c r="AV8" s="773"/>
      <c r="AW8" s="772" t="s">
        <v>49</v>
      </c>
      <c r="AX8" s="773"/>
      <c r="AY8" s="780" t="s">
        <v>50</v>
      </c>
      <c r="AZ8" s="780"/>
      <c r="BA8" s="780"/>
      <c r="BB8" s="780"/>
      <c r="BC8" s="780"/>
      <c r="BD8" s="780"/>
    </row>
    <row r="9" spans="1:57" ht="20.25" customHeight="1" thickBot="1" x14ac:dyDescent="0.25">
      <c r="A9" s="348"/>
      <c r="B9" s="752"/>
      <c r="C9" s="756"/>
      <c r="D9" s="757"/>
      <c r="E9" s="761"/>
      <c r="F9" s="757"/>
      <c r="G9" s="761"/>
      <c r="H9" s="756"/>
      <c r="I9" s="756"/>
      <c r="J9" s="756"/>
      <c r="K9" s="757"/>
      <c r="L9" s="761"/>
      <c r="M9" s="756"/>
      <c r="N9" s="756"/>
      <c r="O9" s="764"/>
      <c r="P9" s="782" t="s">
        <v>51</v>
      </c>
      <c r="Q9" s="783"/>
      <c r="R9" s="783"/>
      <c r="S9" s="783"/>
      <c r="T9" s="783"/>
      <c r="U9" s="783"/>
      <c r="V9" s="784"/>
      <c r="W9" s="782" t="s">
        <v>52</v>
      </c>
      <c r="X9" s="783"/>
      <c r="Y9" s="783"/>
      <c r="Z9" s="783"/>
      <c r="AA9" s="783"/>
      <c r="AB9" s="783"/>
      <c r="AC9" s="784"/>
      <c r="AD9" s="782" t="s">
        <v>53</v>
      </c>
      <c r="AE9" s="783"/>
      <c r="AF9" s="783"/>
      <c r="AG9" s="783"/>
      <c r="AH9" s="783"/>
      <c r="AI9" s="783"/>
      <c r="AJ9" s="784"/>
      <c r="AK9" s="782" t="s">
        <v>54</v>
      </c>
      <c r="AL9" s="783"/>
      <c r="AM9" s="783"/>
      <c r="AN9" s="783"/>
      <c r="AO9" s="783"/>
      <c r="AP9" s="783"/>
      <c r="AQ9" s="784"/>
      <c r="AR9" s="782" t="s">
        <v>55</v>
      </c>
      <c r="AS9" s="783"/>
      <c r="AT9" s="784"/>
      <c r="AU9" s="774"/>
      <c r="AV9" s="775"/>
      <c r="AW9" s="774"/>
      <c r="AX9" s="775"/>
      <c r="AY9" s="780"/>
      <c r="AZ9" s="780"/>
      <c r="BA9" s="780"/>
      <c r="BB9" s="780"/>
      <c r="BC9" s="780"/>
      <c r="BD9" s="780"/>
    </row>
    <row r="10" spans="1:57" ht="20.25" customHeight="1" thickBot="1" x14ac:dyDescent="0.25">
      <c r="A10" s="348"/>
      <c r="B10" s="752"/>
      <c r="C10" s="756"/>
      <c r="D10" s="757"/>
      <c r="E10" s="761"/>
      <c r="F10" s="757"/>
      <c r="G10" s="761"/>
      <c r="H10" s="756"/>
      <c r="I10" s="756"/>
      <c r="J10" s="756"/>
      <c r="K10" s="757"/>
      <c r="L10" s="761"/>
      <c r="M10" s="756"/>
      <c r="N10" s="756"/>
      <c r="O10" s="764"/>
      <c r="P10" s="353">
        <f>DAY(DATE($X$2,$AB$2,1))</f>
        <v>1</v>
      </c>
      <c r="Q10" s="354">
        <f>DAY(DATE($X$2,$AB$2,2))</f>
        <v>2</v>
      </c>
      <c r="R10" s="354">
        <f>DAY(DATE($X$2,$AB$2,3))</f>
        <v>3</v>
      </c>
      <c r="S10" s="354">
        <f>DAY(DATE($X$2,$AB$2,4))</f>
        <v>4</v>
      </c>
      <c r="T10" s="354">
        <f>DAY(DATE($X$2,$AB$2,5))</f>
        <v>5</v>
      </c>
      <c r="U10" s="354">
        <f>DAY(DATE($X$2,$AB$2,6))</f>
        <v>6</v>
      </c>
      <c r="V10" s="355">
        <f>DAY(DATE($X$2,$AB$2,7))</f>
        <v>7</v>
      </c>
      <c r="W10" s="353">
        <f>DAY(DATE($X$2,$AB$2,8))</f>
        <v>8</v>
      </c>
      <c r="X10" s="354">
        <f>DAY(DATE($X$2,$AB$2,9))</f>
        <v>9</v>
      </c>
      <c r="Y10" s="354">
        <f>DAY(DATE($X$2,$AB$2,10))</f>
        <v>10</v>
      </c>
      <c r="Z10" s="354">
        <f>DAY(DATE($X$2,$AB$2,11))</f>
        <v>11</v>
      </c>
      <c r="AA10" s="354">
        <f>DAY(DATE($X$2,$AB$2,12))</f>
        <v>12</v>
      </c>
      <c r="AB10" s="354">
        <f>DAY(DATE($X$2,$AB$2,13))</f>
        <v>13</v>
      </c>
      <c r="AC10" s="355">
        <f>DAY(DATE($X$2,$AB$2,14))</f>
        <v>14</v>
      </c>
      <c r="AD10" s="353">
        <f>DAY(DATE($X$2,$AB$2,15))</f>
        <v>15</v>
      </c>
      <c r="AE10" s="354">
        <f>DAY(DATE($X$2,$AB$2,16))</f>
        <v>16</v>
      </c>
      <c r="AF10" s="354">
        <f>DAY(DATE($X$2,$AB$2,17))</f>
        <v>17</v>
      </c>
      <c r="AG10" s="354">
        <f>DAY(DATE($X$2,$AB$2,18))</f>
        <v>18</v>
      </c>
      <c r="AH10" s="354">
        <f>DAY(DATE($X$2,$AB$2,19))</f>
        <v>19</v>
      </c>
      <c r="AI10" s="354">
        <f>DAY(DATE($X$2,$AB$2,20))</f>
        <v>20</v>
      </c>
      <c r="AJ10" s="355">
        <f>DAY(DATE($X$2,$AB$2,21))</f>
        <v>21</v>
      </c>
      <c r="AK10" s="353">
        <f>DAY(DATE($X$2,$AB$2,22))</f>
        <v>22</v>
      </c>
      <c r="AL10" s="354">
        <f>DAY(DATE($X$2,$AB$2,23))</f>
        <v>23</v>
      </c>
      <c r="AM10" s="354">
        <f>DAY(DATE($X$2,$AB$2,24))</f>
        <v>24</v>
      </c>
      <c r="AN10" s="354">
        <f>DAY(DATE($X$2,$AB$2,25))</f>
        <v>25</v>
      </c>
      <c r="AO10" s="354">
        <f>DAY(DATE($X$2,$AB$2,26))</f>
        <v>26</v>
      </c>
      <c r="AP10" s="354">
        <f>DAY(DATE($X$2,$AB$2,27))</f>
        <v>27</v>
      </c>
      <c r="AQ10" s="355">
        <f>DAY(DATE($X$2,$AB$2,28))</f>
        <v>28</v>
      </c>
      <c r="AR10" s="353" t="str">
        <f>IF(AZ3="暦月",IF(DAY(DATE($X$2,$AB$2,29))=29,29,""),"")</f>
        <v/>
      </c>
      <c r="AS10" s="354" t="str">
        <f>IF(AZ3="暦月",IF(DAY(DATE($X$2,$AB$2,30))=30,30,""),"")</f>
        <v/>
      </c>
      <c r="AT10" s="355" t="str">
        <f>IF(AZ3="暦月",IF(DAY(DATE($X$2,$AB$2,31))=31,31,""),"")</f>
        <v/>
      </c>
      <c r="AU10" s="774"/>
      <c r="AV10" s="775"/>
      <c r="AW10" s="774"/>
      <c r="AX10" s="775"/>
      <c r="AY10" s="780"/>
      <c r="AZ10" s="780"/>
      <c r="BA10" s="780"/>
      <c r="BB10" s="780"/>
      <c r="BC10" s="780"/>
      <c r="BD10" s="780"/>
    </row>
    <row r="11" spans="1:57" ht="20.25" hidden="1" customHeight="1" thickBot="1" x14ac:dyDescent="0.25">
      <c r="A11" s="348"/>
      <c r="B11" s="752"/>
      <c r="C11" s="756"/>
      <c r="D11" s="757"/>
      <c r="E11" s="761"/>
      <c r="F11" s="757"/>
      <c r="G11" s="761"/>
      <c r="H11" s="756"/>
      <c r="I11" s="756"/>
      <c r="J11" s="756"/>
      <c r="K11" s="757"/>
      <c r="L11" s="761"/>
      <c r="M11" s="756"/>
      <c r="N11" s="756"/>
      <c r="O11" s="764"/>
      <c r="P11" s="353">
        <f>WEEKDAY(DATE($X$2,$AB$2,1))</f>
        <v>3</v>
      </c>
      <c r="Q11" s="354">
        <f>WEEKDAY(DATE($X$2,$AB$2,2))</f>
        <v>4</v>
      </c>
      <c r="R11" s="354">
        <f>WEEKDAY(DATE($X$2,$AB$2,3))</f>
        <v>5</v>
      </c>
      <c r="S11" s="354">
        <f>WEEKDAY(DATE($X$2,$AB$2,4))</f>
        <v>6</v>
      </c>
      <c r="T11" s="354">
        <f>WEEKDAY(DATE($X$2,$AB$2,5))</f>
        <v>7</v>
      </c>
      <c r="U11" s="354">
        <f>WEEKDAY(DATE($X$2,$AB$2,6))</f>
        <v>1</v>
      </c>
      <c r="V11" s="355">
        <f>WEEKDAY(DATE($X$2,$AB$2,7))</f>
        <v>2</v>
      </c>
      <c r="W11" s="353">
        <f>WEEKDAY(DATE($X$2,$AB$2,8))</f>
        <v>3</v>
      </c>
      <c r="X11" s="354">
        <f>WEEKDAY(DATE($X$2,$AB$2,9))</f>
        <v>4</v>
      </c>
      <c r="Y11" s="354">
        <f>WEEKDAY(DATE($X$2,$AB$2,10))</f>
        <v>5</v>
      </c>
      <c r="Z11" s="354">
        <f>WEEKDAY(DATE($X$2,$AB$2,11))</f>
        <v>6</v>
      </c>
      <c r="AA11" s="354">
        <f>WEEKDAY(DATE($X$2,$AB$2,12))</f>
        <v>7</v>
      </c>
      <c r="AB11" s="354">
        <f>WEEKDAY(DATE($X$2,$AB$2,13))</f>
        <v>1</v>
      </c>
      <c r="AC11" s="355">
        <f>WEEKDAY(DATE($X$2,$AB$2,14))</f>
        <v>2</v>
      </c>
      <c r="AD11" s="353">
        <f>WEEKDAY(DATE($X$2,$AB$2,15))</f>
        <v>3</v>
      </c>
      <c r="AE11" s="354">
        <f>WEEKDAY(DATE($X$2,$AB$2,16))</f>
        <v>4</v>
      </c>
      <c r="AF11" s="354">
        <f>WEEKDAY(DATE($X$2,$AB$2,17))</f>
        <v>5</v>
      </c>
      <c r="AG11" s="354">
        <f>WEEKDAY(DATE($X$2,$AB$2,18))</f>
        <v>6</v>
      </c>
      <c r="AH11" s="354">
        <f>WEEKDAY(DATE($X$2,$AB$2,19))</f>
        <v>7</v>
      </c>
      <c r="AI11" s="354">
        <f>WEEKDAY(DATE($X$2,$AB$2,20))</f>
        <v>1</v>
      </c>
      <c r="AJ11" s="355">
        <f>WEEKDAY(DATE($X$2,$AB$2,21))</f>
        <v>2</v>
      </c>
      <c r="AK11" s="353">
        <f>WEEKDAY(DATE($X$2,$AB$2,22))</f>
        <v>3</v>
      </c>
      <c r="AL11" s="354">
        <f>WEEKDAY(DATE($X$2,$AB$2,23))</f>
        <v>4</v>
      </c>
      <c r="AM11" s="354">
        <f>WEEKDAY(DATE($X$2,$AB$2,24))</f>
        <v>5</v>
      </c>
      <c r="AN11" s="354">
        <f>WEEKDAY(DATE($X$2,$AB$2,25))</f>
        <v>6</v>
      </c>
      <c r="AO11" s="354">
        <f>WEEKDAY(DATE($X$2,$AB$2,26))</f>
        <v>7</v>
      </c>
      <c r="AP11" s="354">
        <f>WEEKDAY(DATE($X$2,$AB$2,27))</f>
        <v>1</v>
      </c>
      <c r="AQ11" s="355">
        <f>WEEKDAY(DATE($X$2,$AB$2,28))</f>
        <v>2</v>
      </c>
      <c r="AR11" s="353">
        <f>IF(AR10=29,WEEKDAY(DATE($X$2,$AB$2,29)),0)</f>
        <v>0</v>
      </c>
      <c r="AS11" s="354">
        <f>IF(AS10=30,WEEKDAY(DATE($X$2,$AB$2,30)),0)</f>
        <v>0</v>
      </c>
      <c r="AT11" s="355">
        <f>IF(AT10=31,WEEKDAY(DATE($X$2,$AB$2,31)),0)</f>
        <v>0</v>
      </c>
      <c r="AU11" s="776"/>
      <c r="AV11" s="777"/>
      <c r="AW11" s="776"/>
      <c r="AX11" s="777"/>
      <c r="AY11" s="781"/>
      <c r="AZ11" s="781"/>
      <c r="BA11" s="781"/>
      <c r="BB11" s="781"/>
      <c r="BC11" s="781"/>
      <c r="BD11" s="781"/>
    </row>
    <row r="12" spans="1:57" ht="20.25" customHeight="1" thickBot="1" x14ac:dyDescent="0.25">
      <c r="A12" s="348"/>
      <c r="B12" s="753"/>
      <c r="C12" s="758"/>
      <c r="D12" s="759"/>
      <c r="E12" s="762"/>
      <c r="F12" s="759"/>
      <c r="G12" s="762"/>
      <c r="H12" s="758"/>
      <c r="I12" s="758"/>
      <c r="J12" s="758"/>
      <c r="K12" s="759"/>
      <c r="L12" s="762"/>
      <c r="M12" s="758"/>
      <c r="N12" s="758"/>
      <c r="O12" s="765"/>
      <c r="P12" s="356" t="str">
        <f>IF(P11=1,"日",IF(P11=2,"月",IF(P11=3,"火",IF(P11=4,"水",IF(P11=5,"木",IF(P11=6,"金","土"))))))</f>
        <v>火</v>
      </c>
      <c r="Q12" s="357" t="str">
        <f t="shared" ref="Q12:AQ12" si="0">IF(Q11=1,"日",IF(Q11=2,"月",IF(Q11=3,"火",IF(Q11=4,"水",IF(Q11=5,"木",IF(Q11=6,"金","土"))))))</f>
        <v>水</v>
      </c>
      <c r="R12" s="357" t="str">
        <f t="shared" si="0"/>
        <v>木</v>
      </c>
      <c r="S12" s="357" t="str">
        <f t="shared" si="0"/>
        <v>金</v>
      </c>
      <c r="T12" s="357" t="str">
        <f t="shared" si="0"/>
        <v>土</v>
      </c>
      <c r="U12" s="357" t="str">
        <f t="shared" si="0"/>
        <v>日</v>
      </c>
      <c r="V12" s="358" t="str">
        <f t="shared" si="0"/>
        <v>月</v>
      </c>
      <c r="W12" s="356" t="str">
        <f t="shared" si="0"/>
        <v>火</v>
      </c>
      <c r="X12" s="357" t="str">
        <f t="shared" si="0"/>
        <v>水</v>
      </c>
      <c r="Y12" s="357" t="str">
        <f t="shared" si="0"/>
        <v>木</v>
      </c>
      <c r="Z12" s="357" t="str">
        <f t="shared" si="0"/>
        <v>金</v>
      </c>
      <c r="AA12" s="357" t="str">
        <f t="shared" si="0"/>
        <v>土</v>
      </c>
      <c r="AB12" s="357" t="str">
        <f t="shared" si="0"/>
        <v>日</v>
      </c>
      <c r="AC12" s="358" t="str">
        <f t="shared" si="0"/>
        <v>月</v>
      </c>
      <c r="AD12" s="356" t="str">
        <f t="shared" si="0"/>
        <v>火</v>
      </c>
      <c r="AE12" s="357" t="str">
        <f t="shared" si="0"/>
        <v>水</v>
      </c>
      <c r="AF12" s="357" t="str">
        <f t="shared" si="0"/>
        <v>木</v>
      </c>
      <c r="AG12" s="357" t="str">
        <f t="shared" si="0"/>
        <v>金</v>
      </c>
      <c r="AH12" s="357" t="str">
        <f t="shared" si="0"/>
        <v>土</v>
      </c>
      <c r="AI12" s="357" t="str">
        <f t="shared" si="0"/>
        <v>日</v>
      </c>
      <c r="AJ12" s="358" t="str">
        <f t="shared" si="0"/>
        <v>月</v>
      </c>
      <c r="AK12" s="356" t="str">
        <f t="shared" si="0"/>
        <v>火</v>
      </c>
      <c r="AL12" s="357" t="str">
        <f t="shared" si="0"/>
        <v>水</v>
      </c>
      <c r="AM12" s="357" t="str">
        <f t="shared" si="0"/>
        <v>木</v>
      </c>
      <c r="AN12" s="357" t="str">
        <f t="shared" si="0"/>
        <v>金</v>
      </c>
      <c r="AO12" s="357" t="str">
        <f t="shared" si="0"/>
        <v>土</v>
      </c>
      <c r="AP12" s="357" t="str">
        <f t="shared" si="0"/>
        <v>日</v>
      </c>
      <c r="AQ12" s="358" t="str">
        <f t="shared" si="0"/>
        <v>月</v>
      </c>
      <c r="AR12" s="357" t="str">
        <f>IF(AR11=1,"日",IF(AR11=2,"月",IF(AR11=3,"火",IF(AR11=4,"水",IF(AR11=5,"木",IF(AR11=6,"金",IF(AR11=0,"","土")))))))</f>
        <v/>
      </c>
      <c r="AS12" s="357" t="str">
        <f>IF(AS11=1,"日",IF(AS11=2,"月",IF(AS11=3,"火",IF(AS11=4,"水",IF(AS11=5,"木",IF(AS11=6,"金",IF(AS11=0,"","土")))))))</f>
        <v/>
      </c>
      <c r="AT12" s="357" t="str">
        <f>IF(AT11=1,"日",IF(AT11=2,"月",IF(AT11=3,"火",IF(AT11=4,"水",IF(AT11=5,"木",IF(AT11=6,"金",IF(AT11=0,"","土")))))))</f>
        <v/>
      </c>
      <c r="AU12" s="778"/>
      <c r="AV12" s="779"/>
      <c r="AW12" s="778"/>
      <c r="AX12" s="779"/>
      <c r="AY12" s="781"/>
      <c r="AZ12" s="781"/>
      <c r="BA12" s="781"/>
      <c r="BB12" s="781"/>
      <c r="BC12" s="781"/>
      <c r="BD12" s="781"/>
    </row>
    <row r="13" spans="1:57" ht="40" customHeight="1" x14ac:dyDescent="0.2">
      <c r="A13" s="348"/>
      <c r="B13" s="359">
        <v>1</v>
      </c>
      <c r="C13" s="737" t="s">
        <v>93</v>
      </c>
      <c r="D13" s="738"/>
      <c r="E13" s="739" t="s">
        <v>94</v>
      </c>
      <c r="F13" s="740"/>
      <c r="G13" s="741" t="s">
        <v>95</v>
      </c>
      <c r="H13" s="742"/>
      <c r="I13" s="742"/>
      <c r="J13" s="742"/>
      <c r="K13" s="743"/>
      <c r="L13" s="744" t="s">
        <v>96</v>
      </c>
      <c r="M13" s="745"/>
      <c r="N13" s="745"/>
      <c r="O13" s="746"/>
      <c r="P13" s="360">
        <v>8</v>
      </c>
      <c r="Q13" s="361">
        <v>8</v>
      </c>
      <c r="R13" s="361"/>
      <c r="S13" s="361"/>
      <c r="T13" s="361">
        <v>8</v>
      </c>
      <c r="U13" s="361">
        <v>8</v>
      </c>
      <c r="V13" s="362">
        <v>8</v>
      </c>
      <c r="W13" s="360">
        <v>8</v>
      </c>
      <c r="X13" s="361">
        <v>8</v>
      </c>
      <c r="Y13" s="361"/>
      <c r="Z13" s="361"/>
      <c r="AA13" s="361">
        <v>8</v>
      </c>
      <c r="AB13" s="361">
        <v>8</v>
      </c>
      <c r="AC13" s="362">
        <v>8</v>
      </c>
      <c r="AD13" s="360">
        <v>8</v>
      </c>
      <c r="AE13" s="361">
        <v>8</v>
      </c>
      <c r="AF13" s="361"/>
      <c r="AG13" s="361"/>
      <c r="AH13" s="361">
        <v>8</v>
      </c>
      <c r="AI13" s="361">
        <v>8</v>
      </c>
      <c r="AJ13" s="362">
        <v>8</v>
      </c>
      <c r="AK13" s="360">
        <v>8</v>
      </c>
      <c r="AL13" s="361">
        <v>8</v>
      </c>
      <c r="AM13" s="361"/>
      <c r="AN13" s="361"/>
      <c r="AO13" s="361">
        <v>8</v>
      </c>
      <c r="AP13" s="361">
        <v>8</v>
      </c>
      <c r="AQ13" s="362">
        <v>8</v>
      </c>
      <c r="AR13" s="360"/>
      <c r="AS13" s="361"/>
      <c r="AT13" s="362"/>
      <c r="AU13" s="747">
        <f>IF($AZ$3="４週",SUM(P13:AQ13),IF($AZ$3="暦月",SUM(P13:AT13),""))</f>
        <v>160</v>
      </c>
      <c r="AV13" s="748"/>
      <c r="AW13" s="749">
        <f t="shared" ref="AW13:AW30" si="1">IF($AZ$3="４週",AU13/4,IF($AZ$3="暦月",AU13/($AZ$6/7),""))</f>
        <v>40</v>
      </c>
      <c r="AX13" s="750"/>
      <c r="AY13" s="734"/>
      <c r="AZ13" s="735"/>
      <c r="BA13" s="735"/>
      <c r="BB13" s="735"/>
      <c r="BC13" s="735"/>
      <c r="BD13" s="736"/>
    </row>
    <row r="14" spans="1:57" ht="40" customHeight="1" x14ac:dyDescent="0.2">
      <c r="A14" s="348"/>
      <c r="B14" s="363">
        <f t="shared" ref="B14:B30" si="2">B13+1</f>
        <v>2</v>
      </c>
      <c r="C14" s="720" t="s">
        <v>97</v>
      </c>
      <c r="D14" s="721"/>
      <c r="E14" s="722" t="s">
        <v>94</v>
      </c>
      <c r="F14" s="723"/>
      <c r="G14" s="724" t="s">
        <v>98</v>
      </c>
      <c r="H14" s="725"/>
      <c r="I14" s="725"/>
      <c r="J14" s="725"/>
      <c r="K14" s="726"/>
      <c r="L14" s="727" t="s">
        <v>99</v>
      </c>
      <c r="M14" s="728"/>
      <c r="N14" s="728"/>
      <c r="O14" s="729"/>
      <c r="P14" s="364">
        <v>8</v>
      </c>
      <c r="Q14" s="365">
        <v>8</v>
      </c>
      <c r="R14" s="365"/>
      <c r="S14" s="365"/>
      <c r="T14" s="365">
        <v>8</v>
      </c>
      <c r="U14" s="365">
        <v>8</v>
      </c>
      <c r="V14" s="366">
        <v>8</v>
      </c>
      <c r="W14" s="364">
        <v>8</v>
      </c>
      <c r="X14" s="365">
        <v>8</v>
      </c>
      <c r="Y14" s="365"/>
      <c r="Z14" s="365"/>
      <c r="AA14" s="365">
        <v>8</v>
      </c>
      <c r="AB14" s="365">
        <v>8</v>
      </c>
      <c r="AC14" s="366">
        <v>8</v>
      </c>
      <c r="AD14" s="364">
        <v>8</v>
      </c>
      <c r="AE14" s="365">
        <v>8</v>
      </c>
      <c r="AF14" s="365"/>
      <c r="AG14" s="365"/>
      <c r="AH14" s="365">
        <v>8</v>
      </c>
      <c r="AI14" s="365">
        <v>8</v>
      </c>
      <c r="AJ14" s="366">
        <v>8</v>
      </c>
      <c r="AK14" s="364">
        <v>8</v>
      </c>
      <c r="AL14" s="365">
        <v>8</v>
      </c>
      <c r="AM14" s="365"/>
      <c r="AN14" s="365"/>
      <c r="AO14" s="365">
        <v>8</v>
      </c>
      <c r="AP14" s="365">
        <v>8</v>
      </c>
      <c r="AQ14" s="366">
        <v>8</v>
      </c>
      <c r="AR14" s="364"/>
      <c r="AS14" s="365"/>
      <c r="AT14" s="366"/>
      <c r="AU14" s="730">
        <f>IF($AZ$3="４週",SUM(P14:AQ14),IF($AZ$3="暦月",SUM(P14:AT14),""))</f>
        <v>160</v>
      </c>
      <c r="AV14" s="731"/>
      <c r="AW14" s="732">
        <f t="shared" si="1"/>
        <v>40</v>
      </c>
      <c r="AX14" s="733"/>
      <c r="AY14" s="700"/>
      <c r="AZ14" s="701"/>
      <c r="BA14" s="701"/>
      <c r="BB14" s="701"/>
      <c r="BC14" s="701"/>
      <c r="BD14" s="702"/>
    </row>
    <row r="15" spans="1:57" ht="40" customHeight="1" x14ac:dyDescent="0.2">
      <c r="A15" s="348"/>
      <c r="B15" s="363">
        <f t="shared" si="2"/>
        <v>3</v>
      </c>
      <c r="C15" s="720" t="s">
        <v>97</v>
      </c>
      <c r="D15" s="721"/>
      <c r="E15" s="722" t="s">
        <v>94</v>
      </c>
      <c r="F15" s="723"/>
      <c r="G15" s="724" t="s">
        <v>98</v>
      </c>
      <c r="H15" s="725"/>
      <c r="I15" s="725"/>
      <c r="J15" s="725"/>
      <c r="K15" s="726"/>
      <c r="L15" s="727" t="s">
        <v>100</v>
      </c>
      <c r="M15" s="728"/>
      <c r="N15" s="728"/>
      <c r="O15" s="729"/>
      <c r="P15" s="364">
        <v>8</v>
      </c>
      <c r="Q15" s="365">
        <v>8</v>
      </c>
      <c r="R15" s="365"/>
      <c r="S15" s="365"/>
      <c r="T15" s="365">
        <v>8</v>
      </c>
      <c r="U15" s="365">
        <v>8</v>
      </c>
      <c r="V15" s="366">
        <v>8</v>
      </c>
      <c r="W15" s="364">
        <v>8</v>
      </c>
      <c r="X15" s="365">
        <v>8</v>
      </c>
      <c r="Y15" s="365"/>
      <c r="Z15" s="365"/>
      <c r="AA15" s="365">
        <v>8</v>
      </c>
      <c r="AB15" s="365">
        <v>8</v>
      </c>
      <c r="AC15" s="366">
        <v>8</v>
      </c>
      <c r="AD15" s="364">
        <v>8</v>
      </c>
      <c r="AE15" s="365">
        <v>8</v>
      </c>
      <c r="AF15" s="365"/>
      <c r="AG15" s="365"/>
      <c r="AH15" s="365">
        <v>8</v>
      </c>
      <c r="AI15" s="365">
        <v>8</v>
      </c>
      <c r="AJ15" s="366">
        <v>8</v>
      </c>
      <c r="AK15" s="364">
        <v>8</v>
      </c>
      <c r="AL15" s="365">
        <v>8</v>
      </c>
      <c r="AM15" s="365"/>
      <c r="AN15" s="365"/>
      <c r="AO15" s="365">
        <v>8</v>
      </c>
      <c r="AP15" s="365">
        <v>8</v>
      </c>
      <c r="AQ15" s="366">
        <v>8</v>
      </c>
      <c r="AR15" s="364"/>
      <c r="AS15" s="365"/>
      <c r="AT15" s="366"/>
      <c r="AU15" s="730">
        <f>IF($AZ$3="４週",SUM(P15:AQ15),IF($AZ$3="暦月",SUM(P15:AT15),""))</f>
        <v>160</v>
      </c>
      <c r="AV15" s="731"/>
      <c r="AW15" s="732">
        <f t="shared" si="1"/>
        <v>40</v>
      </c>
      <c r="AX15" s="733"/>
      <c r="AY15" s="700"/>
      <c r="AZ15" s="701"/>
      <c r="BA15" s="701"/>
      <c r="BB15" s="701"/>
      <c r="BC15" s="701"/>
      <c r="BD15" s="702"/>
    </row>
    <row r="16" spans="1:57" ht="40" customHeight="1" x14ac:dyDescent="0.2">
      <c r="A16" s="348"/>
      <c r="B16" s="363">
        <f t="shared" si="2"/>
        <v>4</v>
      </c>
      <c r="C16" s="720" t="s">
        <v>97</v>
      </c>
      <c r="D16" s="721"/>
      <c r="E16" s="722" t="s">
        <v>101</v>
      </c>
      <c r="F16" s="723"/>
      <c r="G16" s="724" t="s">
        <v>102</v>
      </c>
      <c r="H16" s="725"/>
      <c r="I16" s="725"/>
      <c r="J16" s="725"/>
      <c r="K16" s="726"/>
      <c r="L16" s="727" t="s">
        <v>103</v>
      </c>
      <c r="M16" s="728"/>
      <c r="N16" s="728"/>
      <c r="O16" s="729"/>
      <c r="P16" s="364">
        <v>4</v>
      </c>
      <c r="Q16" s="365">
        <v>4</v>
      </c>
      <c r="R16" s="365"/>
      <c r="S16" s="365"/>
      <c r="T16" s="365">
        <v>4</v>
      </c>
      <c r="U16" s="365">
        <v>4</v>
      </c>
      <c r="V16" s="366">
        <v>4</v>
      </c>
      <c r="W16" s="364">
        <v>4</v>
      </c>
      <c r="X16" s="365">
        <v>4</v>
      </c>
      <c r="Y16" s="365"/>
      <c r="Z16" s="365"/>
      <c r="AA16" s="365">
        <v>4</v>
      </c>
      <c r="AB16" s="365">
        <v>4</v>
      </c>
      <c r="AC16" s="366">
        <v>4</v>
      </c>
      <c r="AD16" s="364">
        <v>4</v>
      </c>
      <c r="AE16" s="365">
        <v>4</v>
      </c>
      <c r="AF16" s="365"/>
      <c r="AG16" s="365"/>
      <c r="AH16" s="365">
        <v>4</v>
      </c>
      <c r="AI16" s="365">
        <v>4</v>
      </c>
      <c r="AJ16" s="366">
        <v>4</v>
      </c>
      <c r="AK16" s="364">
        <v>4</v>
      </c>
      <c r="AL16" s="365">
        <v>4</v>
      </c>
      <c r="AM16" s="365"/>
      <c r="AN16" s="365"/>
      <c r="AO16" s="365">
        <v>4</v>
      </c>
      <c r="AP16" s="365">
        <v>4</v>
      </c>
      <c r="AQ16" s="366">
        <v>4</v>
      </c>
      <c r="AR16" s="364"/>
      <c r="AS16" s="365"/>
      <c r="AT16" s="366"/>
      <c r="AU16" s="730">
        <f>IF($AZ$3="４週",SUM(P16:AQ16),IF($AZ$3="暦月",SUM(P16:AT16),""))</f>
        <v>80</v>
      </c>
      <c r="AV16" s="731"/>
      <c r="AW16" s="732">
        <f t="shared" si="1"/>
        <v>20</v>
      </c>
      <c r="AX16" s="733"/>
      <c r="AY16" s="700"/>
      <c r="AZ16" s="701"/>
      <c r="BA16" s="701"/>
      <c r="BB16" s="701"/>
      <c r="BC16" s="701"/>
      <c r="BD16" s="702"/>
    </row>
    <row r="17" spans="1:56" ht="40" customHeight="1" x14ac:dyDescent="0.2">
      <c r="A17" s="348"/>
      <c r="B17" s="363">
        <f t="shared" si="2"/>
        <v>5</v>
      </c>
      <c r="C17" s="720" t="s">
        <v>104</v>
      </c>
      <c r="D17" s="721"/>
      <c r="E17" s="722" t="s">
        <v>94</v>
      </c>
      <c r="F17" s="723"/>
      <c r="G17" s="724" t="s">
        <v>104</v>
      </c>
      <c r="H17" s="725"/>
      <c r="I17" s="725"/>
      <c r="J17" s="725"/>
      <c r="K17" s="726"/>
      <c r="L17" s="727" t="s">
        <v>105</v>
      </c>
      <c r="M17" s="728"/>
      <c r="N17" s="728"/>
      <c r="O17" s="729"/>
      <c r="P17" s="364">
        <v>8</v>
      </c>
      <c r="Q17" s="365">
        <v>8</v>
      </c>
      <c r="R17" s="365"/>
      <c r="S17" s="365"/>
      <c r="T17" s="365">
        <v>8</v>
      </c>
      <c r="U17" s="365">
        <v>8</v>
      </c>
      <c r="V17" s="366">
        <v>8</v>
      </c>
      <c r="W17" s="364">
        <v>8</v>
      </c>
      <c r="X17" s="365">
        <v>8</v>
      </c>
      <c r="Y17" s="365"/>
      <c r="Z17" s="365"/>
      <c r="AA17" s="365">
        <v>8</v>
      </c>
      <c r="AB17" s="365">
        <v>8</v>
      </c>
      <c r="AC17" s="366">
        <v>8</v>
      </c>
      <c r="AD17" s="364">
        <v>8</v>
      </c>
      <c r="AE17" s="365">
        <v>8</v>
      </c>
      <c r="AF17" s="365"/>
      <c r="AG17" s="365"/>
      <c r="AH17" s="365">
        <v>8</v>
      </c>
      <c r="AI17" s="365">
        <v>8</v>
      </c>
      <c r="AJ17" s="366">
        <v>8</v>
      </c>
      <c r="AK17" s="364">
        <v>8</v>
      </c>
      <c r="AL17" s="365">
        <v>8</v>
      </c>
      <c r="AM17" s="365"/>
      <c r="AN17" s="365"/>
      <c r="AO17" s="365">
        <v>8</v>
      </c>
      <c r="AP17" s="365">
        <v>8</v>
      </c>
      <c r="AQ17" s="366">
        <v>8</v>
      </c>
      <c r="AR17" s="364"/>
      <c r="AS17" s="365"/>
      <c r="AT17" s="366"/>
      <c r="AU17" s="730">
        <f t="shared" ref="AU17:AU30" si="3">IF($AZ$3="４週",SUM(P17:AQ17),IF($AZ$3="暦月",SUM(P17:AT17),""))</f>
        <v>160</v>
      </c>
      <c r="AV17" s="731"/>
      <c r="AW17" s="732">
        <f t="shared" si="1"/>
        <v>40</v>
      </c>
      <c r="AX17" s="733"/>
      <c r="AY17" s="700"/>
      <c r="AZ17" s="701"/>
      <c r="BA17" s="701"/>
      <c r="BB17" s="701"/>
      <c r="BC17" s="701"/>
      <c r="BD17" s="702"/>
    </row>
    <row r="18" spans="1:56" ht="40" customHeight="1" x14ac:dyDescent="0.2">
      <c r="A18" s="348"/>
      <c r="B18" s="363">
        <f t="shared" si="2"/>
        <v>6</v>
      </c>
      <c r="C18" s="720"/>
      <c r="D18" s="721"/>
      <c r="E18" s="722"/>
      <c r="F18" s="723"/>
      <c r="G18" s="724"/>
      <c r="H18" s="725"/>
      <c r="I18" s="725"/>
      <c r="J18" s="725"/>
      <c r="K18" s="726"/>
      <c r="L18" s="727"/>
      <c r="M18" s="728"/>
      <c r="N18" s="728"/>
      <c r="O18" s="729"/>
      <c r="P18" s="364"/>
      <c r="Q18" s="365"/>
      <c r="R18" s="365"/>
      <c r="S18" s="365"/>
      <c r="T18" s="365"/>
      <c r="U18" s="365"/>
      <c r="V18" s="366"/>
      <c r="W18" s="364"/>
      <c r="X18" s="365"/>
      <c r="Y18" s="365"/>
      <c r="Z18" s="365"/>
      <c r="AA18" s="365"/>
      <c r="AB18" s="365"/>
      <c r="AC18" s="366"/>
      <c r="AD18" s="364"/>
      <c r="AE18" s="365"/>
      <c r="AF18" s="365"/>
      <c r="AG18" s="365"/>
      <c r="AH18" s="365"/>
      <c r="AI18" s="365"/>
      <c r="AJ18" s="366"/>
      <c r="AK18" s="364"/>
      <c r="AL18" s="365"/>
      <c r="AM18" s="365"/>
      <c r="AN18" s="365"/>
      <c r="AO18" s="365"/>
      <c r="AP18" s="365"/>
      <c r="AQ18" s="366"/>
      <c r="AR18" s="364"/>
      <c r="AS18" s="365"/>
      <c r="AT18" s="366"/>
      <c r="AU18" s="730">
        <f t="shared" si="3"/>
        <v>0</v>
      </c>
      <c r="AV18" s="731"/>
      <c r="AW18" s="732">
        <f t="shared" si="1"/>
        <v>0</v>
      </c>
      <c r="AX18" s="733"/>
      <c r="AY18" s="700"/>
      <c r="AZ18" s="701"/>
      <c r="BA18" s="701"/>
      <c r="BB18" s="701"/>
      <c r="BC18" s="701"/>
      <c r="BD18" s="702"/>
    </row>
    <row r="19" spans="1:56" ht="40" customHeight="1" x14ac:dyDescent="0.2">
      <c r="A19" s="348"/>
      <c r="B19" s="363">
        <f t="shared" si="2"/>
        <v>7</v>
      </c>
      <c r="C19" s="720"/>
      <c r="D19" s="721"/>
      <c r="E19" s="722"/>
      <c r="F19" s="723"/>
      <c r="G19" s="724"/>
      <c r="H19" s="725"/>
      <c r="I19" s="725"/>
      <c r="J19" s="725"/>
      <c r="K19" s="726"/>
      <c r="L19" s="727"/>
      <c r="M19" s="728"/>
      <c r="N19" s="728"/>
      <c r="O19" s="729"/>
      <c r="P19" s="364"/>
      <c r="Q19" s="365"/>
      <c r="R19" s="365"/>
      <c r="S19" s="365"/>
      <c r="T19" s="365"/>
      <c r="U19" s="365"/>
      <c r="V19" s="366"/>
      <c r="W19" s="364"/>
      <c r="X19" s="365"/>
      <c r="Y19" s="365"/>
      <c r="Z19" s="365"/>
      <c r="AA19" s="365"/>
      <c r="AB19" s="365"/>
      <c r="AC19" s="366"/>
      <c r="AD19" s="364"/>
      <c r="AE19" s="365"/>
      <c r="AF19" s="365"/>
      <c r="AG19" s="365"/>
      <c r="AH19" s="365"/>
      <c r="AI19" s="365"/>
      <c r="AJ19" s="366"/>
      <c r="AK19" s="364"/>
      <c r="AL19" s="365"/>
      <c r="AM19" s="365"/>
      <c r="AN19" s="365"/>
      <c r="AO19" s="365"/>
      <c r="AP19" s="365"/>
      <c r="AQ19" s="366"/>
      <c r="AR19" s="364"/>
      <c r="AS19" s="365"/>
      <c r="AT19" s="366"/>
      <c r="AU19" s="730">
        <f>IF($AZ$3="４週",SUM(P19:AQ19),IF($AZ$3="暦月",SUM(P19:AT19),""))</f>
        <v>0</v>
      </c>
      <c r="AV19" s="731"/>
      <c r="AW19" s="732">
        <f t="shared" si="1"/>
        <v>0</v>
      </c>
      <c r="AX19" s="733"/>
      <c r="AY19" s="700"/>
      <c r="AZ19" s="701"/>
      <c r="BA19" s="701"/>
      <c r="BB19" s="701"/>
      <c r="BC19" s="701"/>
      <c r="BD19" s="702"/>
    </row>
    <row r="20" spans="1:56" ht="40" customHeight="1" x14ac:dyDescent="0.2">
      <c r="A20" s="348"/>
      <c r="B20" s="363">
        <f t="shared" si="2"/>
        <v>8</v>
      </c>
      <c r="C20" s="720"/>
      <c r="D20" s="721"/>
      <c r="E20" s="722"/>
      <c r="F20" s="723"/>
      <c r="G20" s="724"/>
      <c r="H20" s="725"/>
      <c r="I20" s="725"/>
      <c r="J20" s="725"/>
      <c r="K20" s="726"/>
      <c r="L20" s="727"/>
      <c r="M20" s="728"/>
      <c r="N20" s="728"/>
      <c r="O20" s="729"/>
      <c r="P20" s="364"/>
      <c r="Q20" s="365"/>
      <c r="R20" s="365"/>
      <c r="S20" s="365"/>
      <c r="T20" s="365"/>
      <c r="U20" s="365"/>
      <c r="V20" s="366"/>
      <c r="W20" s="364"/>
      <c r="X20" s="365"/>
      <c r="Y20" s="365"/>
      <c r="Z20" s="365"/>
      <c r="AA20" s="365"/>
      <c r="AB20" s="365"/>
      <c r="AC20" s="366"/>
      <c r="AD20" s="364"/>
      <c r="AE20" s="365"/>
      <c r="AF20" s="365"/>
      <c r="AG20" s="365"/>
      <c r="AH20" s="365"/>
      <c r="AI20" s="365"/>
      <c r="AJ20" s="366"/>
      <c r="AK20" s="364"/>
      <c r="AL20" s="365"/>
      <c r="AM20" s="365"/>
      <c r="AN20" s="365"/>
      <c r="AO20" s="365"/>
      <c r="AP20" s="365"/>
      <c r="AQ20" s="366"/>
      <c r="AR20" s="364"/>
      <c r="AS20" s="365"/>
      <c r="AT20" s="366"/>
      <c r="AU20" s="730">
        <f t="shared" si="3"/>
        <v>0</v>
      </c>
      <c r="AV20" s="731"/>
      <c r="AW20" s="732">
        <f t="shared" si="1"/>
        <v>0</v>
      </c>
      <c r="AX20" s="733"/>
      <c r="AY20" s="700"/>
      <c r="AZ20" s="701"/>
      <c r="BA20" s="701"/>
      <c r="BB20" s="701"/>
      <c r="BC20" s="701"/>
      <c r="BD20" s="702"/>
    </row>
    <row r="21" spans="1:56" ht="40" customHeight="1" x14ac:dyDescent="0.2">
      <c r="A21" s="348"/>
      <c r="B21" s="363">
        <f t="shared" si="2"/>
        <v>9</v>
      </c>
      <c r="C21" s="720"/>
      <c r="D21" s="721"/>
      <c r="E21" s="722"/>
      <c r="F21" s="723"/>
      <c r="G21" s="724"/>
      <c r="H21" s="725"/>
      <c r="I21" s="725"/>
      <c r="J21" s="725"/>
      <c r="K21" s="726"/>
      <c r="L21" s="727"/>
      <c r="M21" s="728"/>
      <c r="N21" s="728"/>
      <c r="O21" s="729"/>
      <c r="P21" s="364"/>
      <c r="Q21" s="365"/>
      <c r="R21" s="365"/>
      <c r="S21" s="365"/>
      <c r="T21" s="365"/>
      <c r="U21" s="365"/>
      <c r="V21" s="366"/>
      <c r="W21" s="364"/>
      <c r="X21" s="365"/>
      <c r="Y21" s="365"/>
      <c r="Z21" s="365"/>
      <c r="AA21" s="365"/>
      <c r="AB21" s="365"/>
      <c r="AC21" s="366"/>
      <c r="AD21" s="364"/>
      <c r="AE21" s="365"/>
      <c r="AF21" s="365"/>
      <c r="AG21" s="365"/>
      <c r="AH21" s="365"/>
      <c r="AI21" s="365"/>
      <c r="AJ21" s="366"/>
      <c r="AK21" s="364"/>
      <c r="AL21" s="365"/>
      <c r="AM21" s="365"/>
      <c r="AN21" s="365"/>
      <c r="AO21" s="365"/>
      <c r="AP21" s="365"/>
      <c r="AQ21" s="366"/>
      <c r="AR21" s="364"/>
      <c r="AS21" s="365"/>
      <c r="AT21" s="366"/>
      <c r="AU21" s="730">
        <f t="shared" si="3"/>
        <v>0</v>
      </c>
      <c r="AV21" s="731"/>
      <c r="AW21" s="732">
        <f t="shared" si="1"/>
        <v>0</v>
      </c>
      <c r="AX21" s="733"/>
      <c r="AY21" s="700"/>
      <c r="AZ21" s="701"/>
      <c r="BA21" s="701"/>
      <c r="BB21" s="701"/>
      <c r="BC21" s="701"/>
      <c r="BD21" s="702"/>
    </row>
    <row r="22" spans="1:56" ht="40" customHeight="1" x14ac:dyDescent="0.2">
      <c r="A22" s="348"/>
      <c r="B22" s="363">
        <f t="shared" si="2"/>
        <v>10</v>
      </c>
      <c r="C22" s="720"/>
      <c r="D22" s="721"/>
      <c r="E22" s="722"/>
      <c r="F22" s="723"/>
      <c r="G22" s="724"/>
      <c r="H22" s="725"/>
      <c r="I22" s="725"/>
      <c r="J22" s="725"/>
      <c r="K22" s="726"/>
      <c r="L22" s="727"/>
      <c r="M22" s="728"/>
      <c r="N22" s="728"/>
      <c r="O22" s="729"/>
      <c r="P22" s="364"/>
      <c r="Q22" s="365"/>
      <c r="R22" s="365"/>
      <c r="S22" s="365"/>
      <c r="T22" s="365"/>
      <c r="U22" s="365"/>
      <c r="V22" s="366"/>
      <c r="W22" s="364"/>
      <c r="X22" s="365"/>
      <c r="Y22" s="365"/>
      <c r="Z22" s="365"/>
      <c r="AA22" s="365"/>
      <c r="AB22" s="365"/>
      <c r="AC22" s="366"/>
      <c r="AD22" s="364"/>
      <c r="AE22" s="365"/>
      <c r="AF22" s="365"/>
      <c r="AG22" s="365"/>
      <c r="AH22" s="365"/>
      <c r="AI22" s="365"/>
      <c r="AJ22" s="366"/>
      <c r="AK22" s="364"/>
      <c r="AL22" s="365"/>
      <c r="AM22" s="365"/>
      <c r="AN22" s="365"/>
      <c r="AO22" s="365"/>
      <c r="AP22" s="365"/>
      <c r="AQ22" s="366"/>
      <c r="AR22" s="364"/>
      <c r="AS22" s="365"/>
      <c r="AT22" s="366"/>
      <c r="AU22" s="730">
        <f t="shared" si="3"/>
        <v>0</v>
      </c>
      <c r="AV22" s="731"/>
      <c r="AW22" s="732">
        <f t="shared" si="1"/>
        <v>0</v>
      </c>
      <c r="AX22" s="733"/>
      <c r="AY22" s="700"/>
      <c r="AZ22" s="701"/>
      <c r="BA22" s="701"/>
      <c r="BB22" s="701"/>
      <c r="BC22" s="701"/>
      <c r="BD22" s="702"/>
    </row>
    <row r="23" spans="1:56" ht="40" customHeight="1" x14ac:dyDescent="0.2">
      <c r="A23" s="348"/>
      <c r="B23" s="363">
        <f t="shared" si="2"/>
        <v>11</v>
      </c>
      <c r="C23" s="720"/>
      <c r="D23" s="721"/>
      <c r="E23" s="722"/>
      <c r="F23" s="723"/>
      <c r="G23" s="724"/>
      <c r="H23" s="725"/>
      <c r="I23" s="725"/>
      <c r="J23" s="725"/>
      <c r="K23" s="726"/>
      <c r="L23" s="727"/>
      <c r="M23" s="728"/>
      <c r="N23" s="728"/>
      <c r="O23" s="729"/>
      <c r="P23" s="364"/>
      <c r="Q23" s="365"/>
      <c r="R23" s="365"/>
      <c r="S23" s="365"/>
      <c r="T23" s="365"/>
      <c r="U23" s="365"/>
      <c r="V23" s="366"/>
      <c r="W23" s="364"/>
      <c r="X23" s="365"/>
      <c r="Y23" s="365"/>
      <c r="Z23" s="365"/>
      <c r="AA23" s="365"/>
      <c r="AB23" s="365"/>
      <c r="AC23" s="366"/>
      <c r="AD23" s="364"/>
      <c r="AE23" s="365"/>
      <c r="AF23" s="365"/>
      <c r="AG23" s="365"/>
      <c r="AH23" s="365"/>
      <c r="AI23" s="365"/>
      <c r="AJ23" s="366"/>
      <c r="AK23" s="364"/>
      <c r="AL23" s="365"/>
      <c r="AM23" s="365"/>
      <c r="AN23" s="365"/>
      <c r="AO23" s="365"/>
      <c r="AP23" s="365"/>
      <c r="AQ23" s="366"/>
      <c r="AR23" s="364"/>
      <c r="AS23" s="365"/>
      <c r="AT23" s="366"/>
      <c r="AU23" s="730">
        <f t="shared" si="3"/>
        <v>0</v>
      </c>
      <c r="AV23" s="731"/>
      <c r="AW23" s="732">
        <f t="shared" si="1"/>
        <v>0</v>
      </c>
      <c r="AX23" s="733"/>
      <c r="AY23" s="700"/>
      <c r="AZ23" s="701"/>
      <c r="BA23" s="701"/>
      <c r="BB23" s="701"/>
      <c r="BC23" s="701"/>
      <c r="BD23" s="702"/>
    </row>
    <row r="24" spans="1:56" ht="40" customHeight="1" x14ac:dyDescent="0.2">
      <c r="A24" s="348"/>
      <c r="B24" s="363">
        <f t="shared" si="2"/>
        <v>12</v>
      </c>
      <c r="C24" s="720"/>
      <c r="D24" s="721"/>
      <c r="E24" s="722"/>
      <c r="F24" s="723"/>
      <c r="G24" s="724"/>
      <c r="H24" s="725"/>
      <c r="I24" s="725"/>
      <c r="J24" s="725"/>
      <c r="K24" s="726"/>
      <c r="L24" s="727"/>
      <c r="M24" s="728"/>
      <c r="N24" s="728"/>
      <c r="O24" s="729"/>
      <c r="P24" s="364"/>
      <c r="Q24" s="365"/>
      <c r="R24" s="365"/>
      <c r="S24" s="365"/>
      <c r="T24" s="365"/>
      <c r="U24" s="365"/>
      <c r="V24" s="366"/>
      <c r="W24" s="364"/>
      <c r="X24" s="365"/>
      <c r="Y24" s="365"/>
      <c r="Z24" s="365"/>
      <c r="AA24" s="365"/>
      <c r="AB24" s="365"/>
      <c r="AC24" s="366"/>
      <c r="AD24" s="364"/>
      <c r="AE24" s="365"/>
      <c r="AF24" s="365"/>
      <c r="AG24" s="365"/>
      <c r="AH24" s="365"/>
      <c r="AI24" s="365"/>
      <c r="AJ24" s="366"/>
      <c r="AK24" s="364"/>
      <c r="AL24" s="365"/>
      <c r="AM24" s="365"/>
      <c r="AN24" s="365"/>
      <c r="AO24" s="365"/>
      <c r="AP24" s="365"/>
      <c r="AQ24" s="366"/>
      <c r="AR24" s="364"/>
      <c r="AS24" s="365"/>
      <c r="AT24" s="366"/>
      <c r="AU24" s="730">
        <f t="shared" si="3"/>
        <v>0</v>
      </c>
      <c r="AV24" s="731"/>
      <c r="AW24" s="732">
        <f t="shared" si="1"/>
        <v>0</v>
      </c>
      <c r="AX24" s="733"/>
      <c r="AY24" s="700"/>
      <c r="AZ24" s="701"/>
      <c r="BA24" s="701"/>
      <c r="BB24" s="701"/>
      <c r="BC24" s="701"/>
      <c r="BD24" s="702"/>
    </row>
    <row r="25" spans="1:56" ht="40" customHeight="1" x14ac:dyDescent="0.2">
      <c r="A25" s="348"/>
      <c r="B25" s="363">
        <f t="shared" si="2"/>
        <v>13</v>
      </c>
      <c r="C25" s="720"/>
      <c r="D25" s="721"/>
      <c r="E25" s="722"/>
      <c r="F25" s="723"/>
      <c r="G25" s="724"/>
      <c r="H25" s="725"/>
      <c r="I25" s="725"/>
      <c r="J25" s="725"/>
      <c r="K25" s="726"/>
      <c r="L25" s="727"/>
      <c r="M25" s="728"/>
      <c r="N25" s="728"/>
      <c r="O25" s="729"/>
      <c r="P25" s="364"/>
      <c r="Q25" s="365"/>
      <c r="R25" s="365"/>
      <c r="S25" s="365"/>
      <c r="T25" s="365"/>
      <c r="U25" s="365"/>
      <c r="V25" s="366"/>
      <c r="W25" s="364"/>
      <c r="X25" s="365"/>
      <c r="Y25" s="365"/>
      <c r="Z25" s="365"/>
      <c r="AA25" s="365"/>
      <c r="AB25" s="365"/>
      <c r="AC25" s="366"/>
      <c r="AD25" s="364"/>
      <c r="AE25" s="365"/>
      <c r="AF25" s="365"/>
      <c r="AG25" s="365"/>
      <c r="AH25" s="365"/>
      <c r="AI25" s="365"/>
      <c r="AJ25" s="366"/>
      <c r="AK25" s="364"/>
      <c r="AL25" s="365"/>
      <c r="AM25" s="365"/>
      <c r="AN25" s="365"/>
      <c r="AO25" s="365"/>
      <c r="AP25" s="365"/>
      <c r="AQ25" s="366"/>
      <c r="AR25" s="364"/>
      <c r="AS25" s="365"/>
      <c r="AT25" s="366"/>
      <c r="AU25" s="730">
        <f t="shared" si="3"/>
        <v>0</v>
      </c>
      <c r="AV25" s="731"/>
      <c r="AW25" s="732">
        <f t="shared" si="1"/>
        <v>0</v>
      </c>
      <c r="AX25" s="733"/>
      <c r="AY25" s="700"/>
      <c r="AZ25" s="701"/>
      <c r="BA25" s="701"/>
      <c r="BB25" s="701"/>
      <c r="BC25" s="701"/>
      <c r="BD25" s="702"/>
    </row>
    <row r="26" spans="1:56" ht="40" customHeight="1" x14ac:dyDescent="0.2">
      <c r="A26" s="348"/>
      <c r="B26" s="363">
        <f t="shared" si="2"/>
        <v>14</v>
      </c>
      <c r="C26" s="720"/>
      <c r="D26" s="721"/>
      <c r="E26" s="722"/>
      <c r="F26" s="723"/>
      <c r="G26" s="724"/>
      <c r="H26" s="725"/>
      <c r="I26" s="725"/>
      <c r="J26" s="725"/>
      <c r="K26" s="726"/>
      <c r="L26" s="727"/>
      <c r="M26" s="728"/>
      <c r="N26" s="728"/>
      <c r="O26" s="729"/>
      <c r="P26" s="364"/>
      <c r="Q26" s="365"/>
      <c r="R26" s="365"/>
      <c r="S26" s="365"/>
      <c r="T26" s="365"/>
      <c r="U26" s="365"/>
      <c r="V26" s="366"/>
      <c r="W26" s="364"/>
      <c r="X26" s="365"/>
      <c r="Y26" s="365"/>
      <c r="Z26" s="365"/>
      <c r="AA26" s="365"/>
      <c r="AB26" s="365"/>
      <c r="AC26" s="366"/>
      <c r="AD26" s="364"/>
      <c r="AE26" s="365"/>
      <c r="AF26" s="365"/>
      <c r="AG26" s="365"/>
      <c r="AH26" s="365"/>
      <c r="AI26" s="365"/>
      <c r="AJ26" s="366"/>
      <c r="AK26" s="364"/>
      <c r="AL26" s="365"/>
      <c r="AM26" s="365"/>
      <c r="AN26" s="365"/>
      <c r="AO26" s="365"/>
      <c r="AP26" s="365"/>
      <c r="AQ26" s="366"/>
      <c r="AR26" s="364"/>
      <c r="AS26" s="365"/>
      <c r="AT26" s="366"/>
      <c r="AU26" s="730">
        <f t="shared" si="3"/>
        <v>0</v>
      </c>
      <c r="AV26" s="731"/>
      <c r="AW26" s="732">
        <f t="shared" si="1"/>
        <v>0</v>
      </c>
      <c r="AX26" s="733"/>
      <c r="AY26" s="700"/>
      <c r="AZ26" s="701"/>
      <c r="BA26" s="701"/>
      <c r="BB26" s="701"/>
      <c r="BC26" s="701"/>
      <c r="BD26" s="702"/>
    </row>
    <row r="27" spans="1:56" ht="40" customHeight="1" x14ac:dyDescent="0.2">
      <c r="A27" s="348"/>
      <c r="B27" s="363">
        <f t="shared" si="2"/>
        <v>15</v>
      </c>
      <c r="C27" s="720"/>
      <c r="D27" s="721"/>
      <c r="E27" s="722"/>
      <c r="F27" s="723"/>
      <c r="G27" s="724"/>
      <c r="H27" s="725"/>
      <c r="I27" s="725"/>
      <c r="J27" s="725"/>
      <c r="K27" s="726"/>
      <c r="L27" s="727"/>
      <c r="M27" s="728"/>
      <c r="N27" s="728"/>
      <c r="O27" s="729"/>
      <c r="P27" s="364"/>
      <c r="Q27" s="365"/>
      <c r="R27" s="365"/>
      <c r="S27" s="365"/>
      <c r="T27" s="365"/>
      <c r="U27" s="365"/>
      <c r="V27" s="366"/>
      <c r="W27" s="364"/>
      <c r="X27" s="365"/>
      <c r="Y27" s="365"/>
      <c r="Z27" s="365"/>
      <c r="AA27" s="365"/>
      <c r="AB27" s="365"/>
      <c r="AC27" s="366"/>
      <c r="AD27" s="364"/>
      <c r="AE27" s="365"/>
      <c r="AF27" s="365"/>
      <c r="AG27" s="365"/>
      <c r="AH27" s="365"/>
      <c r="AI27" s="365"/>
      <c r="AJ27" s="366"/>
      <c r="AK27" s="364"/>
      <c r="AL27" s="365"/>
      <c r="AM27" s="365"/>
      <c r="AN27" s="365"/>
      <c r="AO27" s="365"/>
      <c r="AP27" s="365"/>
      <c r="AQ27" s="366"/>
      <c r="AR27" s="364"/>
      <c r="AS27" s="365"/>
      <c r="AT27" s="366"/>
      <c r="AU27" s="730">
        <f t="shared" si="3"/>
        <v>0</v>
      </c>
      <c r="AV27" s="731"/>
      <c r="AW27" s="732">
        <f t="shared" si="1"/>
        <v>0</v>
      </c>
      <c r="AX27" s="733"/>
      <c r="AY27" s="700"/>
      <c r="AZ27" s="701"/>
      <c r="BA27" s="701"/>
      <c r="BB27" s="701"/>
      <c r="BC27" s="701"/>
      <c r="BD27" s="702"/>
    </row>
    <row r="28" spans="1:56" ht="40" customHeight="1" x14ac:dyDescent="0.2">
      <c r="A28" s="348"/>
      <c r="B28" s="363">
        <f t="shared" si="2"/>
        <v>16</v>
      </c>
      <c r="C28" s="720"/>
      <c r="D28" s="721"/>
      <c r="E28" s="722"/>
      <c r="F28" s="723"/>
      <c r="G28" s="724"/>
      <c r="H28" s="725"/>
      <c r="I28" s="725"/>
      <c r="J28" s="725"/>
      <c r="K28" s="726"/>
      <c r="L28" s="727"/>
      <c r="M28" s="728"/>
      <c r="N28" s="728"/>
      <c r="O28" s="729"/>
      <c r="P28" s="364"/>
      <c r="Q28" s="365"/>
      <c r="R28" s="365"/>
      <c r="S28" s="365"/>
      <c r="T28" s="365"/>
      <c r="U28" s="365"/>
      <c r="V28" s="366"/>
      <c r="W28" s="364"/>
      <c r="X28" s="365"/>
      <c r="Y28" s="365"/>
      <c r="Z28" s="365"/>
      <c r="AA28" s="365"/>
      <c r="AB28" s="365"/>
      <c r="AC28" s="366"/>
      <c r="AD28" s="364"/>
      <c r="AE28" s="365"/>
      <c r="AF28" s="365"/>
      <c r="AG28" s="365"/>
      <c r="AH28" s="365"/>
      <c r="AI28" s="365"/>
      <c r="AJ28" s="366"/>
      <c r="AK28" s="364"/>
      <c r="AL28" s="365"/>
      <c r="AM28" s="365"/>
      <c r="AN28" s="365"/>
      <c r="AO28" s="365"/>
      <c r="AP28" s="365"/>
      <c r="AQ28" s="366"/>
      <c r="AR28" s="364"/>
      <c r="AS28" s="365"/>
      <c r="AT28" s="366"/>
      <c r="AU28" s="730">
        <f t="shared" si="3"/>
        <v>0</v>
      </c>
      <c r="AV28" s="731"/>
      <c r="AW28" s="732">
        <f t="shared" si="1"/>
        <v>0</v>
      </c>
      <c r="AX28" s="733"/>
      <c r="AY28" s="700"/>
      <c r="AZ28" s="701"/>
      <c r="BA28" s="701"/>
      <c r="BB28" s="701"/>
      <c r="BC28" s="701"/>
      <c r="BD28" s="702"/>
    </row>
    <row r="29" spans="1:56" ht="40" customHeight="1" x14ac:dyDescent="0.2">
      <c r="A29" s="348"/>
      <c r="B29" s="363">
        <f t="shared" si="2"/>
        <v>17</v>
      </c>
      <c r="C29" s="720"/>
      <c r="D29" s="721"/>
      <c r="E29" s="722"/>
      <c r="F29" s="723"/>
      <c r="G29" s="724"/>
      <c r="H29" s="725"/>
      <c r="I29" s="725"/>
      <c r="J29" s="725"/>
      <c r="K29" s="726"/>
      <c r="L29" s="727"/>
      <c r="M29" s="728"/>
      <c r="N29" s="728"/>
      <c r="O29" s="729"/>
      <c r="P29" s="364"/>
      <c r="Q29" s="365"/>
      <c r="R29" s="365"/>
      <c r="S29" s="365"/>
      <c r="T29" s="365"/>
      <c r="U29" s="365"/>
      <c r="V29" s="366"/>
      <c r="W29" s="364"/>
      <c r="X29" s="365"/>
      <c r="Y29" s="365"/>
      <c r="Z29" s="365"/>
      <c r="AA29" s="365"/>
      <c r="AB29" s="365"/>
      <c r="AC29" s="366"/>
      <c r="AD29" s="364"/>
      <c r="AE29" s="365"/>
      <c r="AF29" s="365"/>
      <c r="AG29" s="365"/>
      <c r="AH29" s="365"/>
      <c r="AI29" s="365"/>
      <c r="AJ29" s="366"/>
      <c r="AK29" s="364"/>
      <c r="AL29" s="365"/>
      <c r="AM29" s="365"/>
      <c r="AN29" s="365"/>
      <c r="AO29" s="365"/>
      <c r="AP29" s="365"/>
      <c r="AQ29" s="366"/>
      <c r="AR29" s="364"/>
      <c r="AS29" s="365"/>
      <c r="AT29" s="366"/>
      <c r="AU29" s="730">
        <f t="shared" si="3"/>
        <v>0</v>
      </c>
      <c r="AV29" s="731"/>
      <c r="AW29" s="732">
        <f t="shared" si="1"/>
        <v>0</v>
      </c>
      <c r="AX29" s="733"/>
      <c r="AY29" s="700"/>
      <c r="AZ29" s="701"/>
      <c r="BA29" s="701"/>
      <c r="BB29" s="701"/>
      <c r="BC29" s="701"/>
      <c r="BD29" s="702"/>
    </row>
    <row r="30" spans="1:56" ht="40" customHeight="1" thickBot="1" x14ac:dyDescent="0.25">
      <c r="A30" s="348"/>
      <c r="B30" s="367">
        <f t="shared" si="2"/>
        <v>18</v>
      </c>
      <c r="C30" s="703"/>
      <c r="D30" s="704"/>
      <c r="E30" s="705"/>
      <c r="F30" s="706"/>
      <c r="G30" s="707"/>
      <c r="H30" s="708"/>
      <c r="I30" s="708"/>
      <c r="J30" s="708"/>
      <c r="K30" s="709"/>
      <c r="L30" s="710"/>
      <c r="M30" s="711"/>
      <c r="N30" s="711"/>
      <c r="O30" s="712"/>
      <c r="P30" s="368"/>
      <c r="Q30" s="369"/>
      <c r="R30" s="369"/>
      <c r="S30" s="369"/>
      <c r="T30" s="369"/>
      <c r="U30" s="369"/>
      <c r="V30" s="370"/>
      <c r="W30" s="368"/>
      <c r="X30" s="369"/>
      <c r="Y30" s="369"/>
      <c r="Z30" s="369"/>
      <c r="AA30" s="369"/>
      <c r="AB30" s="369"/>
      <c r="AC30" s="370"/>
      <c r="AD30" s="368"/>
      <c r="AE30" s="369"/>
      <c r="AF30" s="369"/>
      <c r="AG30" s="369"/>
      <c r="AH30" s="369"/>
      <c r="AI30" s="369"/>
      <c r="AJ30" s="370"/>
      <c r="AK30" s="368"/>
      <c r="AL30" s="369"/>
      <c r="AM30" s="369"/>
      <c r="AN30" s="369"/>
      <c r="AO30" s="369"/>
      <c r="AP30" s="369"/>
      <c r="AQ30" s="370"/>
      <c r="AR30" s="368"/>
      <c r="AS30" s="369"/>
      <c r="AT30" s="370"/>
      <c r="AU30" s="713">
        <f t="shared" si="3"/>
        <v>0</v>
      </c>
      <c r="AV30" s="714"/>
      <c r="AW30" s="715">
        <f t="shared" si="1"/>
        <v>0</v>
      </c>
      <c r="AX30" s="716"/>
      <c r="AY30" s="717"/>
      <c r="AZ30" s="718"/>
      <c r="BA30" s="718"/>
      <c r="BB30" s="718"/>
      <c r="BC30" s="718"/>
      <c r="BD30" s="719"/>
    </row>
    <row r="31" spans="1:56" ht="20.25" customHeight="1" x14ac:dyDescent="0.2">
      <c r="A31" s="348"/>
      <c r="B31" s="348"/>
      <c r="C31" s="371"/>
      <c r="D31" s="372"/>
      <c r="E31" s="373"/>
      <c r="F31" s="348"/>
      <c r="G31" s="348"/>
      <c r="H31" s="348"/>
      <c r="I31" s="348"/>
      <c r="J31" s="348"/>
      <c r="K31" s="348"/>
      <c r="L31" s="348"/>
      <c r="M31" s="348"/>
      <c r="N31" s="348"/>
      <c r="O31" s="348"/>
      <c r="P31" s="348"/>
      <c r="Q31" s="348"/>
      <c r="R31" s="348"/>
      <c r="S31" s="348"/>
      <c r="T31" s="348"/>
      <c r="U31" s="348"/>
      <c r="V31" s="348"/>
      <c r="W31" s="348"/>
      <c r="X31" s="348"/>
      <c r="Y31" s="348"/>
      <c r="Z31" s="348"/>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row>
    <row r="32" spans="1:56" ht="20.25" customHeight="1" x14ac:dyDescent="0.2">
      <c r="A32" s="348"/>
      <c r="B32" s="340" t="s">
        <v>56</v>
      </c>
      <c r="C32" s="340"/>
      <c r="D32" s="340"/>
      <c r="E32" s="340"/>
      <c r="F32" s="340"/>
      <c r="G32" s="340"/>
      <c r="H32" s="340"/>
      <c r="I32" s="340"/>
      <c r="J32" s="340"/>
      <c r="K32" s="340"/>
      <c r="L32" s="346"/>
      <c r="M32" s="340"/>
      <c r="N32" s="340"/>
      <c r="O32" s="340"/>
      <c r="P32" s="340"/>
      <c r="Q32" s="340"/>
      <c r="R32" s="340"/>
      <c r="S32" s="340"/>
      <c r="T32" s="340" t="s">
        <v>57</v>
      </c>
      <c r="U32" s="340"/>
      <c r="V32" s="340"/>
      <c r="W32" s="340"/>
      <c r="X32" s="340"/>
      <c r="Y32" s="340"/>
      <c r="Z32" s="375"/>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row>
    <row r="33" spans="1:56" ht="20.25" customHeight="1" x14ac:dyDescent="0.2">
      <c r="A33" s="348"/>
      <c r="B33" s="340"/>
      <c r="C33" s="698" t="s">
        <v>58</v>
      </c>
      <c r="D33" s="698"/>
      <c r="E33" s="698" t="s">
        <v>59</v>
      </c>
      <c r="F33" s="698"/>
      <c r="G33" s="698"/>
      <c r="H33" s="698"/>
      <c r="I33" s="340"/>
      <c r="J33" s="699" t="s">
        <v>60</v>
      </c>
      <c r="K33" s="699"/>
      <c r="L33" s="699"/>
      <c r="M33" s="699"/>
      <c r="N33" s="340"/>
      <c r="O33" s="340"/>
      <c r="P33" s="376" t="s">
        <v>61</v>
      </c>
      <c r="Q33" s="376"/>
      <c r="R33" s="340"/>
      <c r="S33" s="340"/>
      <c r="T33" s="673" t="s">
        <v>62</v>
      </c>
      <c r="U33" s="675"/>
      <c r="V33" s="673" t="s">
        <v>63</v>
      </c>
      <c r="W33" s="674"/>
      <c r="X33" s="674"/>
      <c r="Y33" s="675"/>
      <c r="Z33" s="375"/>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row>
    <row r="34" spans="1:56" ht="20.25" customHeight="1" x14ac:dyDescent="0.2">
      <c r="A34" s="348"/>
      <c r="B34" s="340"/>
      <c r="C34" s="672"/>
      <c r="D34" s="672"/>
      <c r="E34" s="672" t="s">
        <v>64</v>
      </c>
      <c r="F34" s="672"/>
      <c r="G34" s="672" t="s">
        <v>65</v>
      </c>
      <c r="H34" s="672"/>
      <c r="I34" s="340"/>
      <c r="J34" s="672" t="s">
        <v>64</v>
      </c>
      <c r="K34" s="672"/>
      <c r="L34" s="672" t="s">
        <v>65</v>
      </c>
      <c r="M34" s="672"/>
      <c r="N34" s="340"/>
      <c r="O34" s="340"/>
      <c r="P34" s="376" t="s">
        <v>66</v>
      </c>
      <c r="Q34" s="376"/>
      <c r="R34" s="340"/>
      <c r="S34" s="340"/>
      <c r="T34" s="673" t="s">
        <v>67</v>
      </c>
      <c r="U34" s="675"/>
      <c r="V34" s="673" t="s">
        <v>68</v>
      </c>
      <c r="W34" s="674"/>
      <c r="X34" s="674"/>
      <c r="Y34" s="675"/>
      <c r="Z34" s="377"/>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row>
    <row r="35" spans="1:56" ht="20.25" customHeight="1" x14ac:dyDescent="0.2">
      <c r="A35" s="348"/>
      <c r="B35" s="340"/>
      <c r="C35" s="673" t="s">
        <v>67</v>
      </c>
      <c r="D35" s="675"/>
      <c r="E35" s="690">
        <f>SUMIFS($AU$13:$AV$30,$C$13:$D$30,"看護職員",$E$13:$F$30,"A")</f>
        <v>320</v>
      </c>
      <c r="F35" s="691"/>
      <c r="G35" s="692">
        <f>SUMIFS($AW$13:$AX$30,$C$13:$D$30,"看護職員",$E$13:$F$30,"A")</f>
        <v>80</v>
      </c>
      <c r="H35" s="693"/>
      <c r="I35" s="378"/>
      <c r="J35" s="694">
        <v>0</v>
      </c>
      <c r="K35" s="695"/>
      <c r="L35" s="694">
        <v>0</v>
      </c>
      <c r="M35" s="695"/>
      <c r="N35" s="378"/>
      <c r="O35" s="378"/>
      <c r="P35" s="694">
        <v>2</v>
      </c>
      <c r="Q35" s="695"/>
      <c r="R35" s="340"/>
      <c r="S35" s="340"/>
      <c r="T35" s="673" t="s">
        <v>69</v>
      </c>
      <c r="U35" s="675"/>
      <c r="V35" s="673" t="s">
        <v>70</v>
      </c>
      <c r="W35" s="674"/>
      <c r="X35" s="674"/>
      <c r="Y35" s="675"/>
      <c r="Z35" s="379"/>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row>
    <row r="36" spans="1:56" ht="20.25" customHeight="1" x14ac:dyDescent="0.2">
      <c r="A36" s="348"/>
      <c r="B36" s="340"/>
      <c r="C36" s="673" t="s">
        <v>69</v>
      </c>
      <c r="D36" s="675"/>
      <c r="E36" s="690">
        <f>SUMIFS($AU$13:$AV$30,$C$13:$D$30,"看護職員",$E$13:$F$30,"B")</f>
        <v>0</v>
      </c>
      <c r="F36" s="691"/>
      <c r="G36" s="692">
        <f>SUMIFS($AW$13:$AX$30,$C$13:$D$30,"看護職員",$E$13:$F$30,"B")</f>
        <v>0</v>
      </c>
      <c r="H36" s="693"/>
      <c r="I36" s="378"/>
      <c r="J36" s="694">
        <v>0</v>
      </c>
      <c r="K36" s="695"/>
      <c r="L36" s="694">
        <v>0</v>
      </c>
      <c r="M36" s="695"/>
      <c r="N36" s="378"/>
      <c r="O36" s="378"/>
      <c r="P36" s="694">
        <v>0</v>
      </c>
      <c r="Q36" s="695"/>
      <c r="R36" s="340"/>
      <c r="S36" s="340"/>
      <c r="T36" s="673" t="s">
        <v>71</v>
      </c>
      <c r="U36" s="675"/>
      <c r="V36" s="673" t="s">
        <v>72</v>
      </c>
      <c r="W36" s="674"/>
      <c r="X36" s="674"/>
      <c r="Y36" s="675"/>
      <c r="Z36" s="379"/>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row>
    <row r="37" spans="1:56" ht="20.25" customHeight="1" x14ac:dyDescent="0.2">
      <c r="A37" s="348"/>
      <c r="B37" s="340"/>
      <c r="C37" s="673" t="s">
        <v>71</v>
      </c>
      <c r="D37" s="675"/>
      <c r="E37" s="690">
        <f>SUMIFS($AU$13:$AV$30,$C$13:$D$30,"看護職員",$E$13:$F$30,"C")</f>
        <v>0</v>
      </c>
      <c r="F37" s="691"/>
      <c r="G37" s="692">
        <f>SUMIFS($AW$13:$AX$30,$C$13:$D$30,"看護職員",$E$13:$F$30,"C")</f>
        <v>0</v>
      </c>
      <c r="H37" s="693"/>
      <c r="I37" s="378"/>
      <c r="J37" s="694">
        <v>0</v>
      </c>
      <c r="K37" s="695"/>
      <c r="L37" s="696">
        <v>0</v>
      </c>
      <c r="M37" s="697"/>
      <c r="N37" s="378"/>
      <c r="O37" s="378"/>
      <c r="P37" s="690" t="s">
        <v>73</v>
      </c>
      <c r="Q37" s="691"/>
      <c r="R37" s="340"/>
      <c r="S37" s="340"/>
      <c r="T37" s="673" t="s">
        <v>74</v>
      </c>
      <c r="U37" s="675"/>
      <c r="V37" s="673" t="s">
        <v>75</v>
      </c>
      <c r="W37" s="674"/>
      <c r="X37" s="674"/>
      <c r="Y37" s="675"/>
      <c r="Z37" s="380"/>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row>
    <row r="38" spans="1:56" ht="20.25" customHeight="1" x14ac:dyDescent="0.2">
      <c r="A38" s="348"/>
      <c r="B38" s="340"/>
      <c r="C38" s="673" t="s">
        <v>74</v>
      </c>
      <c r="D38" s="675"/>
      <c r="E38" s="690">
        <f>SUMIFS($AU$13:$AV$30,$C$13:$D$30,"看護職員",$E$13:$F$30,"D")</f>
        <v>80</v>
      </c>
      <c r="F38" s="691"/>
      <c r="G38" s="692">
        <f>SUMIFS($AW$13:$AX$30,$C$13:$D$30,"看護職員",$E$13:$F$30,"D")</f>
        <v>20</v>
      </c>
      <c r="H38" s="693"/>
      <c r="I38" s="378"/>
      <c r="J38" s="694">
        <v>80</v>
      </c>
      <c r="K38" s="695"/>
      <c r="L38" s="696">
        <v>20</v>
      </c>
      <c r="M38" s="697"/>
      <c r="N38" s="378"/>
      <c r="O38" s="378"/>
      <c r="P38" s="690" t="s">
        <v>73</v>
      </c>
      <c r="Q38" s="691"/>
      <c r="R38" s="340"/>
      <c r="S38" s="340"/>
      <c r="T38" s="340"/>
      <c r="U38" s="688"/>
      <c r="V38" s="688"/>
      <c r="W38" s="689"/>
      <c r="X38" s="689"/>
      <c r="Y38" s="381"/>
      <c r="Z38" s="381"/>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row>
    <row r="39" spans="1:56" ht="20.25" customHeight="1" x14ac:dyDescent="0.2">
      <c r="A39" s="348"/>
      <c r="B39" s="340"/>
      <c r="C39" s="673" t="s">
        <v>76</v>
      </c>
      <c r="D39" s="675"/>
      <c r="E39" s="690">
        <f>SUM(E35:F38)</f>
        <v>400</v>
      </c>
      <c r="F39" s="691"/>
      <c r="G39" s="692">
        <f>SUM(G35:H38)</f>
        <v>100</v>
      </c>
      <c r="H39" s="693"/>
      <c r="I39" s="378"/>
      <c r="J39" s="690">
        <f>SUM(J35:K38)</f>
        <v>80</v>
      </c>
      <c r="K39" s="691"/>
      <c r="L39" s="690">
        <f>SUM(L35:M38)</f>
        <v>20</v>
      </c>
      <c r="M39" s="691"/>
      <c r="N39" s="378"/>
      <c r="O39" s="378"/>
      <c r="P39" s="690">
        <f>SUM(P35:Q36)</f>
        <v>2</v>
      </c>
      <c r="Q39" s="691"/>
      <c r="R39" s="340"/>
      <c r="S39" s="340"/>
      <c r="T39" s="340"/>
      <c r="U39" s="688"/>
      <c r="V39" s="688"/>
      <c r="W39" s="689"/>
      <c r="X39" s="689"/>
      <c r="Y39" s="382"/>
      <c r="Z39" s="382"/>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row>
    <row r="40" spans="1:56" ht="20.25" customHeight="1" x14ac:dyDescent="0.2">
      <c r="A40" s="348"/>
      <c r="B40" s="340"/>
      <c r="C40" s="340"/>
      <c r="D40" s="340"/>
      <c r="E40" s="340"/>
      <c r="F40" s="340"/>
      <c r="G40" s="340"/>
      <c r="H40" s="340"/>
      <c r="I40" s="340"/>
      <c r="J40" s="340"/>
      <c r="K40" s="340"/>
      <c r="L40" s="346"/>
      <c r="M40" s="340"/>
      <c r="N40" s="340"/>
      <c r="O40" s="340"/>
      <c r="P40" s="340"/>
      <c r="Q40" s="340"/>
      <c r="R40" s="340"/>
      <c r="S40" s="340"/>
      <c r="T40" s="340"/>
      <c r="U40" s="375"/>
      <c r="V40" s="375"/>
      <c r="W40" s="375"/>
      <c r="X40" s="375"/>
      <c r="Y40" s="375"/>
      <c r="Z40" s="375"/>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row>
    <row r="41" spans="1:56" ht="20.25" customHeight="1" x14ac:dyDescent="0.2">
      <c r="A41" s="348"/>
      <c r="B41" s="340"/>
      <c r="C41" s="346" t="s">
        <v>77</v>
      </c>
      <c r="D41" s="340"/>
      <c r="E41" s="340"/>
      <c r="F41" s="340"/>
      <c r="G41" s="340"/>
      <c r="H41" s="340"/>
      <c r="I41" s="383" t="s">
        <v>78</v>
      </c>
      <c r="J41" s="682" t="s">
        <v>79</v>
      </c>
      <c r="K41" s="683"/>
      <c r="L41" s="384"/>
      <c r="M41" s="383"/>
      <c r="N41" s="340"/>
      <c r="O41" s="340"/>
      <c r="P41" s="340"/>
      <c r="Q41" s="340"/>
      <c r="R41" s="340"/>
      <c r="S41" s="340"/>
      <c r="T41" s="340"/>
      <c r="U41" s="385"/>
      <c r="V41" s="375"/>
      <c r="W41" s="375"/>
      <c r="X41" s="375"/>
      <c r="Y41" s="375"/>
      <c r="Z41" s="375"/>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row>
    <row r="42" spans="1:56" ht="20.25" customHeight="1" x14ac:dyDescent="0.2">
      <c r="A42" s="348"/>
      <c r="B42" s="340"/>
      <c r="C42" s="340" t="s">
        <v>80</v>
      </c>
      <c r="D42" s="340"/>
      <c r="E42" s="340"/>
      <c r="F42" s="340"/>
      <c r="G42" s="340"/>
      <c r="H42" s="340" t="s">
        <v>81</v>
      </c>
      <c r="I42" s="340"/>
      <c r="J42" s="340"/>
      <c r="K42" s="340"/>
      <c r="L42" s="346"/>
      <c r="M42" s="340"/>
      <c r="N42" s="340"/>
      <c r="O42" s="340"/>
      <c r="P42" s="340"/>
      <c r="Q42" s="340"/>
      <c r="R42" s="340"/>
      <c r="S42" s="340"/>
      <c r="T42" s="340"/>
      <c r="U42" s="375"/>
      <c r="V42" s="375"/>
      <c r="W42" s="375"/>
      <c r="X42" s="375"/>
      <c r="Y42" s="375"/>
      <c r="Z42" s="375"/>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8"/>
      <c r="AW42" s="348"/>
      <c r="AX42" s="348"/>
      <c r="AY42" s="348"/>
      <c r="AZ42" s="348"/>
      <c r="BA42" s="348"/>
      <c r="BB42" s="348"/>
      <c r="BC42" s="348"/>
      <c r="BD42" s="348"/>
    </row>
    <row r="43" spans="1:56" ht="20.25" customHeight="1" x14ac:dyDescent="0.2">
      <c r="A43" s="348"/>
      <c r="B43" s="340"/>
      <c r="C43" s="340" t="str">
        <f>IF($J$41="週","対象時間数（週平均）","対象時間数（当月合計）")</f>
        <v>対象時間数（週平均）</v>
      </c>
      <c r="D43" s="340"/>
      <c r="E43" s="340"/>
      <c r="F43" s="340"/>
      <c r="G43" s="340"/>
      <c r="H43" s="340" t="str">
        <f>IF($J$41="週","週に勤務すべき時間数","当月に勤務すべき時間数")</f>
        <v>週に勤務すべき時間数</v>
      </c>
      <c r="I43" s="340"/>
      <c r="J43" s="340"/>
      <c r="K43" s="340"/>
      <c r="L43" s="346"/>
      <c r="M43" s="672" t="s">
        <v>82</v>
      </c>
      <c r="N43" s="672"/>
      <c r="O43" s="672"/>
      <c r="P43" s="672"/>
      <c r="Q43" s="340"/>
      <c r="R43" s="340"/>
      <c r="S43" s="340"/>
      <c r="T43" s="340"/>
      <c r="U43" s="375"/>
      <c r="V43" s="375"/>
      <c r="W43" s="375"/>
      <c r="X43" s="375"/>
      <c r="Y43" s="375"/>
      <c r="Z43" s="375"/>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8"/>
      <c r="AY43" s="348"/>
      <c r="AZ43" s="348"/>
      <c r="BA43" s="348"/>
      <c r="BB43" s="348"/>
      <c r="BC43" s="348"/>
      <c r="BD43" s="348"/>
    </row>
    <row r="44" spans="1:56" ht="20.25" customHeight="1" x14ac:dyDescent="0.2">
      <c r="A44" s="348"/>
      <c r="B44" s="340"/>
      <c r="C44" s="684">
        <f>IF($J$41="週",L39,J39)</f>
        <v>20</v>
      </c>
      <c r="D44" s="685"/>
      <c r="E44" s="685"/>
      <c r="F44" s="686"/>
      <c r="G44" s="386" t="s">
        <v>83</v>
      </c>
      <c r="H44" s="673">
        <f>IF($J$41="週",$AV$5,$AZ$5)</f>
        <v>40</v>
      </c>
      <c r="I44" s="674"/>
      <c r="J44" s="674"/>
      <c r="K44" s="675"/>
      <c r="L44" s="386" t="s">
        <v>84</v>
      </c>
      <c r="M44" s="676">
        <f>ROUNDDOWN(C44/H44,1)</f>
        <v>0.5</v>
      </c>
      <c r="N44" s="677"/>
      <c r="O44" s="677"/>
      <c r="P44" s="678"/>
      <c r="Q44" s="340"/>
      <c r="R44" s="340"/>
      <c r="S44" s="340"/>
      <c r="T44" s="340"/>
      <c r="U44" s="687"/>
      <c r="V44" s="687"/>
      <c r="W44" s="687"/>
      <c r="X44" s="687"/>
      <c r="Y44" s="379"/>
      <c r="Z44" s="375"/>
      <c r="AA44" s="348"/>
      <c r="AB44" s="348"/>
      <c r="AC44" s="348"/>
      <c r="AD44" s="348"/>
      <c r="AE44" s="348"/>
      <c r="AF44" s="348"/>
      <c r="AG44" s="348"/>
      <c r="AH44" s="348"/>
      <c r="AI44" s="348"/>
      <c r="AJ44" s="348"/>
      <c r="AK44" s="348"/>
      <c r="AL44" s="348"/>
      <c r="AM44" s="348"/>
      <c r="AN44" s="348"/>
      <c r="AO44" s="348"/>
      <c r="AP44" s="348"/>
      <c r="AQ44" s="348"/>
      <c r="AR44" s="348"/>
      <c r="AS44" s="348"/>
      <c r="AT44" s="348"/>
      <c r="AU44" s="348"/>
      <c r="AV44" s="348"/>
      <c r="AW44" s="348"/>
      <c r="AX44" s="348"/>
      <c r="AY44" s="348"/>
      <c r="AZ44" s="348"/>
      <c r="BA44" s="348"/>
      <c r="BB44" s="348"/>
      <c r="BC44" s="348"/>
      <c r="BD44" s="348"/>
    </row>
    <row r="45" spans="1:56" ht="20.25" customHeight="1" x14ac:dyDescent="0.2">
      <c r="A45" s="348"/>
      <c r="B45" s="340"/>
      <c r="C45" s="340"/>
      <c r="D45" s="340"/>
      <c r="E45" s="340"/>
      <c r="F45" s="340"/>
      <c r="G45" s="340"/>
      <c r="H45" s="340"/>
      <c r="I45" s="340"/>
      <c r="J45" s="340"/>
      <c r="K45" s="340"/>
      <c r="L45" s="346"/>
      <c r="M45" s="340" t="s">
        <v>85</v>
      </c>
      <c r="N45" s="340"/>
      <c r="O45" s="340"/>
      <c r="P45" s="340"/>
      <c r="Q45" s="340"/>
      <c r="R45" s="340"/>
      <c r="S45" s="340"/>
      <c r="T45" s="340"/>
      <c r="U45" s="375"/>
      <c r="V45" s="375"/>
      <c r="W45" s="375"/>
      <c r="X45" s="375"/>
      <c r="Y45" s="375"/>
      <c r="Z45" s="375"/>
      <c r="AA45" s="348"/>
      <c r="AB45" s="348"/>
      <c r="AC45" s="348"/>
      <c r="AD45" s="348"/>
      <c r="AE45" s="348"/>
      <c r="AF45" s="348"/>
      <c r="AG45" s="348"/>
      <c r="AH45" s="348"/>
      <c r="AI45" s="348"/>
      <c r="AJ45" s="348"/>
      <c r="AK45" s="348"/>
      <c r="AL45" s="348"/>
      <c r="AM45" s="348"/>
      <c r="AN45" s="348"/>
      <c r="AO45" s="348"/>
      <c r="AP45" s="348"/>
      <c r="AQ45" s="348"/>
      <c r="AR45" s="348"/>
      <c r="AS45" s="348"/>
      <c r="AT45" s="348"/>
      <c r="AU45" s="348"/>
      <c r="AV45" s="348"/>
      <c r="AW45" s="348"/>
      <c r="AX45" s="348"/>
      <c r="AY45" s="348"/>
      <c r="AZ45" s="348"/>
      <c r="BA45" s="348"/>
      <c r="BB45" s="348"/>
      <c r="BC45" s="348"/>
      <c r="BD45" s="348"/>
    </row>
    <row r="46" spans="1:56" ht="20.25" customHeight="1" x14ac:dyDescent="0.2">
      <c r="A46" s="348"/>
      <c r="B46" s="340"/>
      <c r="C46" s="340" t="s">
        <v>86</v>
      </c>
      <c r="D46" s="340"/>
      <c r="E46" s="340"/>
      <c r="F46" s="340"/>
      <c r="G46" s="340"/>
      <c r="H46" s="340"/>
      <c r="I46" s="340"/>
      <c r="J46" s="340"/>
      <c r="K46" s="340"/>
      <c r="L46" s="346"/>
      <c r="M46" s="340"/>
      <c r="N46" s="340"/>
      <c r="O46" s="340"/>
      <c r="P46" s="340"/>
      <c r="Q46" s="340"/>
      <c r="R46" s="340"/>
      <c r="S46" s="340"/>
      <c r="T46" s="340"/>
      <c r="U46" s="340"/>
      <c r="V46" s="387"/>
      <c r="W46" s="388"/>
      <c r="X46" s="388"/>
      <c r="Y46" s="340"/>
      <c r="Z46" s="340"/>
      <c r="AA46" s="348"/>
      <c r="AB46" s="348"/>
      <c r="AC46" s="348"/>
      <c r="AD46" s="348"/>
      <c r="AE46" s="348"/>
      <c r="AF46" s="348"/>
      <c r="AG46" s="348"/>
      <c r="AH46" s="348"/>
      <c r="AI46" s="348"/>
      <c r="AJ46" s="348"/>
      <c r="AK46" s="348"/>
      <c r="AL46" s="348"/>
      <c r="AM46" s="348"/>
      <c r="AN46" s="348"/>
      <c r="AO46" s="348"/>
      <c r="AP46" s="348"/>
      <c r="AQ46" s="348"/>
      <c r="AR46" s="348"/>
      <c r="AS46" s="348"/>
      <c r="AT46" s="348"/>
      <c r="AU46" s="348"/>
      <c r="AV46" s="348"/>
      <c r="AW46" s="348"/>
      <c r="AX46" s="348"/>
      <c r="AY46" s="348"/>
      <c r="AZ46" s="348"/>
      <c r="BA46" s="348"/>
      <c r="BB46" s="348"/>
      <c r="BC46" s="348"/>
      <c r="BD46" s="348"/>
    </row>
    <row r="47" spans="1:56" ht="20.25" customHeight="1" x14ac:dyDescent="0.2">
      <c r="A47" s="348"/>
      <c r="B47" s="340"/>
      <c r="C47" s="340" t="s">
        <v>61</v>
      </c>
      <c r="D47" s="340"/>
      <c r="E47" s="340"/>
      <c r="F47" s="340"/>
      <c r="G47" s="340"/>
      <c r="H47" s="340"/>
      <c r="I47" s="340"/>
      <c r="J47" s="340"/>
      <c r="K47" s="340"/>
      <c r="L47" s="346"/>
      <c r="M47" s="386"/>
      <c r="N47" s="386"/>
      <c r="O47" s="386"/>
      <c r="P47" s="386"/>
      <c r="Q47" s="340"/>
      <c r="R47" s="340"/>
      <c r="S47" s="340"/>
      <c r="T47" s="340"/>
      <c r="U47" s="340"/>
      <c r="V47" s="387"/>
      <c r="W47" s="388"/>
      <c r="X47" s="388"/>
      <c r="Y47" s="340"/>
      <c r="Z47" s="340"/>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8"/>
      <c r="BB47" s="348"/>
      <c r="BC47" s="348"/>
      <c r="BD47" s="348"/>
    </row>
    <row r="48" spans="1:56" ht="20.25" customHeight="1" x14ac:dyDescent="0.2">
      <c r="A48" s="348"/>
      <c r="B48" s="340"/>
      <c r="C48" s="340" t="s">
        <v>87</v>
      </c>
      <c r="D48" s="340"/>
      <c r="E48" s="340"/>
      <c r="F48" s="340"/>
      <c r="G48" s="340"/>
      <c r="H48" s="340" t="s">
        <v>88</v>
      </c>
      <c r="I48" s="340"/>
      <c r="J48" s="340"/>
      <c r="K48" s="340"/>
      <c r="L48" s="340"/>
      <c r="M48" s="672" t="s">
        <v>76</v>
      </c>
      <c r="N48" s="672"/>
      <c r="O48" s="672"/>
      <c r="P48" s="672"/>
      <c r="Q48" s="340"/>
      <c r="R48" s="340"/>
      <c r="S48" s="340"/>
      <c r="T48" s="340"/>
      <c r="U48" s="340"/>
      <c r="V48" s="387"/>
      <c r="W48" s="388"/>
      <c r="X48" s="388"/>
      <c r="Y48" s="340"/>
      <c r="Z48" s="340"/>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row>
    <row r="49" spans="1:58" ht="20.25" customHeight="1" x14ac:dyDescent="0.2">
      <c r="A49" s="348"/>
      <c r="B49" s="340"/>
      <c r="C49" s="673">
        <f>P39</f>
        <v>2</v>
      </c>
      <c r="D49" s="674"/>
      <c r="E49" s="674"/>
      <c r="F49" s="675"/>
      <c r="G49" s="386" t="s">
        <v>89</v>
      </c>
      <c r="H49" s="676">
        <f>M44</f>
        <v>0.5</v>
      </c>
      <c r="I49" s="677"/>
      <c r="J49" s="677"/>
      <c r="K49" s="678"/>
      <c r="L49" s="386" t="s">
        <v>84</v>
      </c>
      <c r="M49" s="679">
        <f>ROUNDDOWN(C49+H49,1)</f>
        <v>2.5</v>
      </c>
      <c r="N49" s="680"/>
      <c r="O49" s="680"/>
      <c r="P49" s="681"/>
      <c r="Q49" s="340"/>
      <c r="R49" s="340"/>
      <c r="S49" s="340"/>
      <c r="T49" s="340"/>
      <c r="U49" s="340"/>
      <c r="V49" s="387"/>
      <c r="W49" s="388"/>
      <c r="X49" s="388"/>
      <c r="Y49" s="340"/>
      <c r="Z49" s="340"/>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row>
    <row r="50" spans="1:58" ht="20.25" customHeight="1" x14ac:dyDescent="0.2">
      <c r="A50" s="348"/>
      <c r="B50" s="340"/>
      <c r="C50" s="340"/>
      <c r="D50" s="340"/>
      <c r="E50" s="340"/>
      <c r="F50" s="340"/>
      <c r="G50" s="340"/>
      <c r="H50" s="340"/>
      <c r="I50" s="340"/>
      <c r="J50" s="340"/>
      <c r="K50" s="340"/>
      <c r="L50" s="340"/>
      <c r="M50" s="340"/>
      <c r="N50" s="346"/>
      <c r="O50" s="340"/>
      <c r="P50" s="340"/>
      <c r="Q50" s="340"/>
      <c r="R50" s="340"/>
      <c r="S50" s="340"/>
      <c r="T50" s="340"/>
      <c r="U50" s="340"/>
      <c r="V50" s="387"/>
      <c r="W50" s="388"/>
      <c r="X50" s="388"/>
      <c r="Y50" s="340"/>
      <c r="Z50" s="340"/>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row>
    <row r="51" spans="1:58" ht="20.25" customHeight="1" x14ac:dyDescent="0.2">
      <c r="C51" s="389"/>
      <c r="D51" s="389"/>
      <c r="T51" s="389"/>
      <c r="AJ51" s="390"/>
      <c r="AK51" s="391"/>
      <c r="AL51" s="391"/>
      <c r="BE51" s="391"/>
    </row>
    <row r="52" spans="1:58" ht="20.25" customHeight="1" x14ac:dyDescent="0.2">
      <c r="C52" s="389"/>
      <c r="D52" s="389"/>
      <c r="U52" s="389"/>
      <c r="AK52" s="390"/>
      <c r="AL52" s="391"/>
      <c r="AM52" s="391"/>
      <c r="BF52" s="391"/>
    </row>
    <row r="53" spans="1:58" ht="20.25" customHeight="1" x14ac:dyDescent="0.2">
      <c r="D53" s="389"/>
      <c r="U53" s="389"/>
      <c r="AK53" s="390"/>
      <c r="AL53" s="391"/>
      <c r="AM53" s="391"/>
      <c r="BF53" s="391"/>
    </row>
    <row r="54" spans="1:58" ht="20.25" customHeight="1" x14ac:dyDescent="0.2">
      <c r="C54" s="389"/>
      <c r="D54" s="389"/>
      <c r="U54" s="389"/>
      <c r="AK54" s="390"/>
      <c r="AL54" s="391"/>
      <c r="AM54" s="391"/>
      <c r="BF54" s="391"/>
    </row>
    <row r="55" spans="1:58" ht="20.25" customHeight="1" x14ac:dyDescent="0.2">
      <c r="C55" s="390"/>
      <c r="D55" s="390"/>
      <c r="E55" s="390"/>
      <c r="F55" s="390"/>
      <c r="G55" s="390"/>
      <c r="H55" s="390"/>
      <c r="I55" s="390"/>
      <c r="J55" s="390"/>
      <c r="K55" s="390"/>
      <c r="L55" s="390"/>
      <c r="M55" s="390"/>
      <c r="N55" s="390"/>
      <c r="O55" s="390"/>
      <c r="P55" s="390"/>
      <c r="Q55" s="390"/>
      <c r="R55" s="390"/>
      <c r="S55" s="390"/>
      <c r="T55" s="390"/>
      <c r="U55" s="391"/>
      <c r="V55" s="391"/>
      <c r="W55" s="390"/>
      <c r="X55" s="390"/>
      <c r="Y55" s="390"/>
      <c r="Z55" s="390"/>
      <c r="AA55" s="390"/>
      <c r="AB55" s="390"/>
      <c r="AC55" s="390"/>
      <c r="AD55" s="390"/>
      <c r="AE55" s="390"/>
      <c r="AF55" s="390"/>
      <c r="AG55" s="390"/>
      <c r="AH55" s="390"/>
      <c r="AI55" s="390"/>
      <c r="AJ55" s="390"/>
      <c r="AK55" s="390"/>
      <c r="AL55" s="391"/>
      <c r="AM55" s="391"/>
      <c r="BF55" s="391"/>
    </row>
    <row r="56" spans="1:58" ht="20.25" customHeight="1" x14ac:dyDescent="0.2">
      <c r="C56" s="390"/>
      <c r="D56" s="390"/>
      <c r="E56" s="390"/>
      <c r="F56" s="390"/>
      <c r="G56" s="390"/>
      <c r="H56" s="390"/>
      <c r="I56" s="390"/>
      <c r="J56" s="390"/>
      <c r="K56" s="390"/>
      <c r="L56" s="390"/>
      <c r="M56" s="390"/>
      <c r="N56" s="390"/>
      <c r="O56" s="390"/>
      <c r="P56" s="390"/>
      <c r="Q56" s="390"/>
      <c r="R56" s="390"/>
      <c r="S56" s="390"/>
      <c r="T56" s="390"/>
      <c r="U56" s="391"/>
      <c r="V56" s="391"/>
      <c r="W56" s="390"/>
      <c r="X56" s="390"/>
      <c r="Y56" s="390"/>
      <c r="Z56" s="390"/>
      <c r="AA56" s="390"/>
      <c r="AB56" s="390"/>
      <c r="AC56" s="390"/>
      <c r="AD56" s="390"/>
      <c r="AE56" s="390"/>
      <c r="AF56" s="390"/>
      <c r="AG56" s="390"/>
      <c r="AH56" s="390"/>
      <c r="AI56" s="390"/>
      <c r="AJ56" s="390"/>
      <c r="AK56" s="390"/>
      <c r="AL56" s="391"/>
      <c r="AM56" s="391"/>
      <c r="BF56" s="391"/>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3"/>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xr:uid="{F579692B-520B-41E4-A63F-EF30FEDF5045}">
      <formula1>"A, B, C, D"</formula1>
    </dataValidation>
    <dataValidation type="list" allowBlank="1" showInputMessage="1" showErrorMessage="1" sqref="AZ4:BC4" xr:uid="{BB41B6E5-96F7-4FFF-A6A1-A27DF04672D8}">
      <formula1>"予定,実績,予定・実績"</formula1>
    </dataValidation>
    <dataValidation type="list" errorStyle="warning" allowBlank="1" showInputMessage="1" error="リストにない場合のみ、入力してください。" sqref="G13:K30" xr:uid="{ABAD7030-8143-4D9D-881D-CDA9D0429F67}">
      <formula1>INDIRECT(C13)</formula1>
    </dataValidation>
    <dataValidation type="list" allowBlank="1" showInputMessage="1" sqref="C13:D30" xr:uid="{6BB39829-90B5-4DE6-A771-212D09B13A4A}">
      <formula1>職種</formula1>
    </dataValidation>
    <dataValidation type="decimal" allowBlank="1" showInputMessage="1" showErrorMessage="1" error="入力可能範囲　32～40" sqref="AV5" xr:uid="{17FAEE6B-81E8-4E50-BE19-99D777A50839}">
      <formula1>32</formula1>
      <formula2>40</formula2>
    </dataValidation>
    <dataValidation type="list" allowBlank="1" showInputMessage="1" showErrorMessage="1" sqref="J41:K41" xr:uid="{F75E315A-EC90-4499-8028-ACEEC866FC4C}">
      <formula1>"週,暦月"</formula1>
    </dataValidation>
    <dataValidation type="list" allowBlank="1" showInputMessage="1" showErrorMessage="1" sqref="AZ3" xr:uid="{77D05CD2-DB7A-4099-8858-2436C1F6F59A}">
      <formula1>"４週,暦月"</formula1>
    </dataValidation>
  </dataValidations>
  <printOptions horizontalCentered="1"/>
  <pageMargins left="0.23622047244094491" right="0.23622047244094491" top="0.43307086614173229" bottom="0.27559055118110237" header="0.31496062992125984" footer="0.31496062992125984"/>
  <pageSetup paperSize="9" scale="42"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B852357D-0117-4D50-9FC3-A4DBA0649C4F}">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8C8B3-7F68-4C4B-8C85-FD0CAA2D518A}">
  <sheetPr>
    <pageSetUpPr fitToPage="1"/>
  </sheetPr>
  <dimension ref="A1:BC70"/>
  <sheetViews>
    <sheetView view="pageBreakPreview" zoomScaleNormal="100" zoomScaleSheetLayoutView="100" workbookViewId="0"/>
  </sheetViews>
  <sheetFormatPr defaultColWidth="9" defaultRowHeight="13" x14ac:dyDescent="0.2"/>
  <cols>
    <col min="1" max="2" width="9" style="396"/>
    <col min="3" max="3" width="44.08984375" style="396" customWidth="1"/>
    <col min="4" max="16384" width="9" style="396"/>
  </cols>
  <sheetData>
    <row r="1" spans="1:10" ht="16.5" x14ac:dyDescent="0.2">
      <c r="A1" s="435" t="s">
        <v>106</v>
      </c>
    </row>
    <row r="2" spans="1:10" s="399" customFormat="1" ht="20.25" customHeight="1" x14ac:dyDescent="0.2">
      <c r="A2" s="397" t="s">
        <v>107</v>
      </c>
      <c r="B2" s="397"/>
      <c r="C2" s="398"/>
    </row>
    <row r="3" spans="1:10" s="399" customFormat="1" ht="20.25" customHeight="1" x14ac:dyDescent="0.2">
      <c r="A3" s="398"/>
      <c r="B3" s="398"/>
      <c r="C3" s="398"/>
    </row>
    <row r="4" spans="1:10" s="399" customFormat="1" ht="20.25" customHeight="1" x14ac:dyDescent="0.2">
      <c r="A4" s="400"/>
      <c r="B4" s="398" t="s">
        <v>108</v>
      </c>
      <c r="C4" s="398"/>
      <c r="E4" s="791" t="s">
        <v>109</v>
      </c>
      <c r="F4" s="791"/>
      <c r="G4" s="791"/>
      <c r="H4" s="791"/>
      <c r="I4" s="791"/>
      <c r="J4" s="791"/>
    </row>
    <row r="5" spans="1:10" s="399" customFormat="1" ht="20.25" customHeight="1" x14ac:dyDescent="0.2">
      <c r="A5" s="401"/>
      <c r="B5" s="398" t="s">
        <v>110</v>
      </c>
      <c r="C5" s="398"/>
      <c r="E5" s="791"/>
      <c r="F5" s="791"/>
      <c r="G5" s="791"/>
      <c r="H5" s="791"/>
      <c r="I5" s="791"/>
      <c r="J5" s="791"/>
    </row>
    <row r="6" spans="1:10" s="399" customFormat="1" ht="20.25" customHeight="1" x14ac:dyDescent="0.2">
      <c r="A6" s="402"/>
      <c r="B6" s="398"/>
      <c r="C6" s="398"/>
    </row>
    <row r="7" spans="1:10" s="399" customFormat="1" ht="20.25" customHeight="1" x14ac:dyDescent="0.2">
      <c r="A7" s="402"/>
      <c r="B7" s="398"/>
      <c r="C7" s="398"/>
    </row>
    <row r="8" spans="1:10" s="399" customFormat="1" ht="20.25" customHeight="1" x14ac:dyDescent="0.2">
      <c r="A8" s="398" t="s">
        <v>111</v>
      </c>
      <c r="B8" s="398"/>
      <c r="C8" s="398"/>
    </row>
    <row r="9" spans="1:10" s="399" customFormat="1" ht="20.25" customHeight="1" x14ac:dyDescent="0.2">
      <c r="A9" s="402"/>
      <c r="B9" s="398"/>
      <c r="C9" s="398"/>
    </row>
    <row r="10" spans="1:10" s="399" customFormat="1" ht="20.25" customHeight="1" x14ac:dyDescent="0.2">
      <c r="A10" s="398" t="s">
        <v>112</v>
      </c>
      <c r="B10" s="398"/>
      <c r="C10" s="398"/>
    </row>
    <row r="11" spans="1:10" s="399" customFormat="1" ht="20.25" customHeight="1" x14ac:dyDescent="0.2">
      <c r="A11" s="398"/>
      <c r="B11" s="398"/>
      <c r="C11" s="398"/>
    </row>
    <row r="12" spans="1:10" s="399" customFormat="1" ht="20.25" customHeight="1" x14ac:dyDescent="0.2">
      <c r="A12" s="398" t="s">
        <v>113</v>
      </c>
      <c r="B12" s="398"/>
      <c r="C12" s="398"/>
    </row>
    <row r="13" spans="1:10" s="399" customFormat="1" ht="20.25" customHeight="1" x14ac:dyDescent="0.2">
      <c r="A13" s="398"/>
      <c r="B13" s="398"/>
      <c r="C13" s="398"/>
    </row>
    <row r="14" spans="1:10" s="399" customFormat="1" ht="20.25" customHeight="1" x14ac:dyDescent="0.2">
      <c r="A14" s="398" t="s">
        <v>114</v>
      </c>
      <c r="B14" s="398"/>
      <c r="C14" s="398"/>
    </row>
    <row r="15" spans="1:10" s="399" customFormat="1" ht="20.25" customHeight="1" x14ac:dyDescent="0.2">
      <c r="A15" s="398"/>
      <c r="B15" s="398"/>
      <c r="C15" s="398"/>
    </row>
    <row r="16" spans="1:10" s="399" customFormat="1" ht="20.25" customHeight="1" x14ac:dyDescent="0.2">
      <c r="A16" s="398" t="s">
        <v>115</v>
      </c>
      <c r="B16" s="398"/>
      <c r="C16" s="398"/>
    </row>
    <row r="17" spans="1:3" s="399" customFormat="1" ht="20.25" customHeight="1" x14ac:dyDescent="0.2">
      <c r="A17" s="398" t="s">
        <v>116</v>
      </c>
      <c r="B17" s="398"/>
      <c r="C17" s="398"/>
    </row>
    <row r="18" spans="1:3" s="399" customFormat="1" ht="20.25" customHeight="1" x14ac:dyDescent="0.2">
      <c r="A18" s="398"/>
      <c r="B18" s="398"/>
      <c r="C18" s="398"/>
    </row>
    <row r="19" spans="1:3" s="399" customFormat="1" ht="20.25" customHeight="1" x14ac:dyDescent="0.2">
      <c r="A19" s="398"/>
      <c r="B19" s="403" t="s">
        <v>43</v>
      </c>
      <c r="C19" s="403" t="s">
        <v>117</v>
      </c>
    </row>
    <row r="20" spans="1:3" s="399" customFormat="1" ht="20.25" customHeight="1" x14ac:dyDescent="0.2">
      <c r="A20" s="398"/>
      <c r="B20" s="403">
        <v>1</v>
      </c>
      <c r="C20" s="404" t="s">
        <v>93</v>
      </c>
    </row>
    <row r="21" spans="1:3" s="399" customFormat="1" ht="20.25" customHeight="1" x14ac:dyDescent="0.2">
      <c r="A21" s="398"/>
      <c r="B21" s="403">
        <v>2</v>
      </c>
      <c r="C21" s="404" t="s">
        <v>97</v>
      </c>
    </row>
    <row r="22" spans="1:3" s="399" customFormat="1" ht="20.25" customHeight="1" x14ac:dyDescent="0.2">
      <c r="A22" s="398"/>
      <c r="B22" s="403">
        <v>3</v>
      </c>
      <c r="C22" s="404" t="s">
        <v>104</v>
      </c>
    </row>
    <row r="23" spans="1:3" s="399" customFormat="1" ht="20.25" customHeight="1" x14ac:dyDescent="0.2">
      <c r="A23" s="398"/>
      <c r="B23" s="403">
        <v>4</v>
      </c>
      <c r="C23" s="404" t="s">
        <v>118</v>
      </c>
    </row>
    <row r="24" spans="1:3" s="399" customFormat="1" ht="20.25" customHeight="1" x14ac:dyDescent="0.2">
      <c r="A24" s="398"/>
      <c r="B24" s="403">
        <v>5</v>
      </c>
      <c r="C24" s="404" t="s">
        <v>119</v>
      </c>
    </row>
    <row r="25" spans="1:3" s="399" customFormat="1" ht="20.25" customHeight="1" x14ac:dyDescent="0.2">
      <c r="A25" s="398"/>
      <c r="B25" s="398"/>
      <c r="C25" s="398"/>
    </row>
    <row r="26" spans="1:3" s="399" customFormat="1" ht="20.25" customHeight="1" x14ac:dyDescent="0.2">
      <c r="A26" s="398" t="s">
        <v>120</v>
      </c>
      <c r="B26" s="398"/>
      <c r="C26" s="398"/>
    </row>
    <row r="27" spans="1:3" s="399" customFormat="1" ht="20.25" customHeight="1" x14ac:dyDescent="0.2">
      <c r="A27" s="398" t="s">
        <v>121</v>
      </c>
      <c r="B27" s="398"/>
      <c r="C27" s="398"/>
    </row>
    <row r="28" spans="1:3" s="399" customFormat="1" ht="20.25" customHeight="1" x14ac:dyDescent="0.2">
      <c r="A28" s="398"/>
      <c r="B28" s="398"/>
      <c r="C28" s="398"/>
    </row>
    <row r="29" spans="1:3" s="399" customFormat="1" ht="20.25" customHeight="1" x14ac:dyDescent="0.2">
      <c r="A29" s="398"/>
      <c r="B29" s="403" t="s">
        <v>62</v>
      </c>
      <c r="C29" s="403" t="s">
        <v>63</v>
      </c>
    </row>
    <row r="30" spans="1:3" s="399" customFormat="1" ht="20.25" customHeight="1" x14ac:dyDescent="0.2">
      <c r="A30" s="398"/>
      <c r="B30" s="403" t="s">
        <v>67</v>
      </c>
      <c r="C30" s="404" t="s">
        <v>68</v>
      </c>
    </row>
    <row r="31" spans="1:3" s="399" customFormat="1" ht="20.25" customHeight="1" x14ac:dyDescent="0.2">
      <c r="A31" s="398"/>
      <c r="B31" s="403" t="s">
        <v>69</v>
      </c>
      <c r="C31" s="404" t="s">
        <v>70</v>
      </c>
    </row>
    <row r="32" spans="1:3" s="399" customFormat="1" ht="20.25" customHeight="1" x14ac:dyDescent="0.2">
      <c r="A32" s="398"/>
      <c r="B32" s="403" t="s">
        <v>71</v>
      </c>
      <c r="C32" s="404" t="s">
        <v>72</v>
      </c>
    </row>
    <row r="33" spans="1:55" s="399" customFormat="1" ht="20.25" customHeight="1" x14ac:dyDescent="0.2">
      <c r="A33" s="398"/>
      <c r="B33" s="403" t="s">
        <v>74</v>
      </c>
      <c r="C33" s="404" t="s">
        <v>75</v>
      </c>
    </row>
    <row r="34" spans="1:55" s="399" customFormat="1" ht="20.25" customHeight="1" x14ac:dyDescent="0.2">
      <c r="A34" s="398"/>
      <c r="B34" s="398"/>
      <c r="C34" s="398"/>
    </row>
    <row r="35" spans="1:55" s="399" customFormat="1" ht="20.25" customHeight="1" x14ac:dyDescent="0.2">
      <c r="A35" s="398"/>
      <c r="B35" s="405" t="s">
        <v>122</v>
      </c>
      <c r="C35" s="398"/>
    </row>
    <row r="36" spans="1:55" s="399" customFormat="1" ht="20.25" customHeight="1" x14ac:dyDescent="0.2">
      <c r="B36" s="398" t="s">
        <v>123</v>
      </c>
      <c r="E36" s="405"/>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R36" s="406"/>
      <c r="AS36" s="406"/>
      <c r="AT36" s="406"/>
      <c r="AU36" s="406"/>
      <c r="AV36" s="406"/>
      <c r="AW36" s="406"/>
      <c r="AX36" s="406"/>
      <c r="AY36" s="406"/>
      <c r="AZ36" s="406"/>
      <c r="BA36" s="406"/>
      <c r="BB36" s="406"/>
      <c r="BC36" s="406"/>
    </row>
    <row r="37" spans="1:55" s="399" customFormat="1" ht="20.25" customHeight="1" x14ac:dyDescent="0.2">
      <c r="B37" s="398" t="s">
        <v>124</v>
      </c>
      <c r="E37" s="398"/>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6"/>
      <c r="AY37" s="406"/>
      <c r="AZ37" s="406"/>
      <c r="BA37" s="406"/>
      <c r="BB37" s="406"/>
      <c r="BC37" s="406"/>
    </row>
    <row r="38" spans="1:55" s="399" customFormat="1" ht="20.25" customHeight="1" x14ac:dyDescent="0.2">
      <c r="E38" s="398"/>
    </row>
    <row r="39" spans="1:55" s="399" customFormat="1" ht="20.25" customHeight="1" x14ac:dyDescent="0.2">
      <c r="A39" s="398"/>
      <c r="B39" s="398"/>
      <c r="C39" s="398"/>
      <c r="D39" s="405"/>
      <c r="E39" s="407"/>
      <c r="F39" s="407"/>
      <c r="G39" s="407"/>
      <c r="J39" s="407"/>
      <c r="K39" s="407"/>
      <c r="L39" s="407"/>
      <c r="R39" s="407"/>
      <c r="S39" s="407"/>
      <c r="T39" s="407"/>
      <c r="W39" s="407"/>
      <c r="X39" s="407"/>
      <c r="Y39" s="407"/>
    </row>
    <row r="40" spans="1:55" s="399" customFormat="1" ht="20.25" customHeight="1" x14ac:dyDescent="0.2">
      <c r="A40" s="398" t="s">
        <v>125</v>
      </c>
      <c r="B40" s="398"/>
      <c r="C40" s="398"/>
    </row>
    <row r="41" spans="1:55" s="399" customFormat="1" ht="20.25" customHeight="1" x14ac:dyDescent="0.2">
      <c r="A41" s="398" t="s">
        <v>126</v>
      </c>
      <c r="B41" s="398"/>
      <c r="C41" s="398"/>
    </row>
    <row r="42" spans="1:55" s="399" customFormat="1" ht="20.25" customHeight="1" x14ac:dyDescent="0.2">
      <c r="A42" s="408" t="s">
        <v>474</v>
      </c>
      <c r="D42" s="409"/>
      <c r="E42" s="410"/>
      <c r="F42" s="407"/>
      <c r="G42" s="407"/>
      <c r="H42" s="407"/>
      <c r="I42" s="407"/>
      <c r="K42" s="407"/>
      <c r="M42" s="407"/>
      <c r="N42" s="407"/>
      <c r="O42" s="407"/>
      <c r="P42" s="407"/>
      <c r="Q42" s="407"/>
      <c r="S42" s="407"/>
      <c r="U42" s="407"/>
      <c r="V42" s="407"/>
      <c r="X42" s="407"/>
      <c r="Z42" s="407"/>
      <c r="AA42" s="407"/>
      <c r="AB42" s="407"/>
      <c r="AC42" s="407"/>
      <c r="AD42" s="407"/>
      <c r="AF42" s="405"/>
      <c r="AH42" s="407"/>
      <c r="AM42" s="407"/>
    </row>
    <row r="43" spans="1:55" s="399" customFormat="1" ht="20.25" customHeight="1" x14ac:dyDescent="0.2">
      <c r="C43" s="408"/>
      <c r="D43" s="409"/>
      <c r="E43" s="410"/>
      <c r="F43" s="407"/>
      <c r="G43" s="407"/>
      <c r="H43" s="407"/>
      <c r="I43" s="407"/>
      <c r="K43" s="407"/>
      <c r="M43" s="407"/>
      <c r="N43" s="407"/>
      <c r="O43" s="407"/>
      <c r="P43" s="407"/>
      <c r="Q43" s="407"/>
      <c r="S43" s="407"/>
      <c r="U43" s="407"/>
      <c r="V43" s="407"/>
      <c r="X43" s="407"/>
      <c r="Z43" s="407"/>
      <c r="AA43" s="407"/>
      <c r="AB43" s="407"/>
      <c r="AC43" s="407"/>
      <c r="AD43" s="407"/>
      <c r="AF43" s="405"/>
      <c r="AH43" s="407"/>
      <c r="AM43" s="407"/>
    </row>
    <row r="44" spans="1:55" s="399" customFormat="1" ht="20.25" customHeight="1" x14ac:dyDescent="0.2">
      <c r="A44" s="398" t="s">
        <v>127</v>
      </c>
      <c r="B44" s="398"/>
    </row>
    <row r="45" spans="1:55" s="399" customFormat="1" ht="20.25" customHeight="1" x14ac:dyDescent="0.2"/>
    <row r="46" spans="1:55" s="399" customFormat="1" ht="20.25" customHeight="1" x14ac:dyDescent="0.2">
      <c r="A46" s="398" t="s">
        <v>128</v>
      </c>
      <c r="B46" s="398"/>
      <c r="C46" s="398"/>
    </row>
    <row r="47" spans="1:55" s="399" customFormat="1" ht="20.25" customHeight="1" x14ac:dyDescent="0.2"/>
    <row r="48" spans="1:55" s="399" customFormat="1" ht="20.25" customHeight="1" x14ac:dyDescent="0.2">
      <c r="A48" s="398" t="s">
        <v>129</v>
      </c>
      <c r="B48" s="398"/>
      <c r="C48" s="398"/>
    </row>
    <row r="49" spans="1:55" s="399" customFormat="1" ht="20.25" customHeight="1" x14ac:dyDescent="0.2">
      <c r="A49" s="398" t="s">
        <v>130</v>
      </c>
      <c r="B49" s="398"/>
      <c r="C49" s="398"/>
    </row>
    <row r="50" spans="1:55" s="399" customFormat="1" ht="20.25" customHeight="1" x14ac:dyDescent="0.2">
      <c r="A50" s="398"/>
      <c r="B50" s="398"/>
      <c r="C50" s="398"/>
    </row>
    <row r="51" spans="1:55" s="399" customFormat="1" ht="20.25" customHeight="1" x14ac:dyDescent="0.2">
      <c r="A51" s="398" t="s">
        <v>131</v>
      </c>
      <c r="B51" s="398"/>
      <c r="C51" s="398"/>
    </row>
    <row r="52" spans="1:55" s="399" customFormat="1" ht="20.25" customHeight="1" x14ac:dyDescent="0.2">
      <c r="A52" s="398"/>
      <c r="B52" s="398"/>
      <c r="C52" s="398"/>
    </row>
    <row r="53" spans="1:55" s="399" customFormat="1" ht="20.25" customHeight="1" x14ac:dyDescent="0.2">
      <c r="A53" s="399" t="s">
        <v>132</v>
      </c>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row>
    <row r="54" spans="1:55" s="399" customFormat="1" ht="20.25" customHeight="1" x14ac:dyDescent="0.2">
      <c r="A54" s="399" t="s">
        <v>133</v>
      </c>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1"/>
      <c r="AO54" s="411"/>
      <c r="AP54" s="411"/>
      <c r="AQ54" s="411"/>
      <c r="AR54" s="411"/>
      <c r="AS54" s="411"/>
      <c r="AT54" s="411"/>
      <c r="AU54" s="411"/>
      <c r="AV54" s="411"/>
      <c r="AW54" s="411"/>
      <c r="AX54" s="411"/>
      <c r="AY54" s="411"/>
      <c r="AZ54" s="411"/>
      <c r="BA54" s="411"/>
      <c r="BB54" s="411"/>
      <c r="BC54" s="411"/>
    </row>
    <row r="55" spans="1:55" s="399" customFormat="1" ht="20.25" customHeight="1" x14ac:dyDescent="0.2">
      <c r="A55" s="399" t="s">
        <v>134</v>
      </c>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1"/>
      <c r="AO55" s="411"/>
      <c r="AP55" s="411"/>
      <c r="AQ55" s="411"/>
      <c r="AR55" s="411"/>
      <c r="AS55" s="411"/>
      <c r="AT55" s="411"/>
      <c r="AU55" s="411"/>
      <c r="AV55" s="411"/>
      <c r="AW55" s="411"/>
      <c r="AX55" s="411"/>
      <c r="AY55" s="411"/>
      <c r="AZ55" s="411"/>
      <c r="BA55" s="411"/>
      <c r="BB55" s="411"/>
      <c r="BC55" s="411"/>
    </row>
    <row r="56" spans="1:55" s="399" customFormat="1" ht="20.25" customHeight="1" x14ac:dyDescent="0.2">
      <c r="A56" s="398"/>
      <c r="B56" s="398"/>
      <c r="C56" s="398"/>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6"/>
      <c r="AY56" s="406"/>
      <c r="AZ56" s="406"/>
      <c r="BA56" s="406"/>
      <c r="BB56" s="406"/>
      <c r="BC56" s="406"/>
    </row>
    <row r="57" spans="1:55" s="399" customFormat="1" ht="20.25" customHeight="1" x14ac:dyDescent="0.2">
      <c r="A57" s="399" t="s">
        <v>135</v>
      </c>
      <c r="C57" s="412"/>
      <c r="D57" s="405"/>
      <c r="E57" s="405"/>
    </row>
    <row r="58" spans="1:55" s="399" customFormat="1" ht="20.25" customHeight="1" x14ac:dyDescent="0.2">
      <c r="A58" s="413" t="s">
        <v>136</v>
      </c>
      <c r="B58" s="412"/>
      <c r="C58" s="412"/>
      <c r="D58" s="398"/>
      <c r="E58" s="398"/>
    </row>
    <row r="59" spans="1:55" s="399" customFormat="1" ht="20.25" customHeight="1" x14ac:dyDescent="0.2">
      <c r="A59" s="414" t="s">
        <v>137</v>
      </c>
      <c r="B59" s="412"/>
      <c r="C59" s="412"/>
      <c r="D59" s="398"/>
      <c r="E59" s="398"/>
    </row>
    <row r="60" spans="1:55" s="399" customFormat="1" ht="20.25" customHeight="1" x14ac:dyDescent="0.2">
      <c r="A60" s="413" t="s">
        <v>138</v>
      </c>
      <c r="B60" s="412"/>
      <c r="C60" s="412"/>
      <c r="D60" s="398"/>
      <c r="E60" s="398"/>
    </row>
    <row r="61" spans="1:55" s="399" customFormat="1" ht="20.25" customHeight="1" x14ac:dyDescent="0.2">
      <c r="A61" s="414" t="s">
        <v>139</v>
      </c>
      <c r="B61" s="412"/>
      <c r="C61" s="412"/>
      <c r="D61" s="398"/>
      <c r="E61" s="398"/>
    </row>
    <row r="62" spans="1:55" s="399" customFormat="1" ht="20.25" customHeight="1" x14ac:dyDescent="0.2">
      <c r="A62" s="413" t="s">
        <v>140</v>
      </c>
      <c r="B62" s="412"/>
      <c r="C62" s="412"/>
      <c r="D62" s="398"/>
      <c r="E62" s="398"/>
    </row>
    <row r="63" spans="1:55" s="399" customFormat="1" ht="20.25" customHeight="1" x14ac:dyDescent="0.2">
      <c r="A63" s="413" t="s">
        <v>141</v>
      </c>
      <c r="B63" s="412"/>
      <c r="C63" s="412"/>
      <c r="D63" s="398"/>
      <c r="E63" s="398"/>
    </row>
    <row r="64" spans="1:55" s="399" customFormat="1" ht="20.25" customHeight="1" x14ac:dyDescent="0.2">
      <c r="A64" s="413" t="s">
        <v>142</v>
      </c>
      <c r="B64" s="412"/>
      <c r="C64" s="412"/>
      <c r="D64" s="398"/>
      <c r="E64" s="398"/>
    </row>
    <row r="65" spans="1:5" s="399" customFormat="1" ht="20.25" customHeight="1" x14ac:dyDescent="0.2">
      <c r="A65" s="412"/>
      <c r="B65" s="412"/>
      <c r="C65" s="412"/>
      <c r="D65" s="398"/>
      <c r="E65" s="398"/>
    </row>
    <row r="66" spans="1:5" s="399" customFormat="1" ht="20.25" customHeight="1" x14ac:dyDescent="0.2">
      <c r="A66" s="412"/>
      <c r="B66" s="412"/>
      <c r="C66" s="412"/>
      <c r="D66" s="398"/>
      <c r="E66" s="398"/>
    </row>
    <row r="67" spans="1:5" s="399" customFormat="1" ht="20.25" customHeight="1" x14ac:dyDescent="0.2">
      <c r="A67" s="412"/>
      <c r="B67" s="412"/>
      <c r="C67" s="412"/>
      <c r="D67" s="398"/>
      <c r="E67" s="398"/>
    </row>
    <row r="68" spans="1:5" s="399" customFormat="1" ht="20.25" customHeight="1" x14ac:dyDescent="0.2">
      <c r="A68" s="412"/>
      <c r="B68" s="412"/>
      <c r="C68" s="412"/>
      <c r="D68" s="398"/>
      <c r="E68" s="398"/>
    </row>
    <row r="69" spans="1:5" ht="20.25" customHeight="1" x14ac:dyDescent="0.2"/>
    <row r="70" spans="1:5" ht="20.25" customHeight="1" x14ac:dyDescent="0.2"/>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C8533-BE70-4C90-ACA4-CDFEA418DE1E}">
  <sheetPr>
    <pageSetUpPr fitToPage="1"/>
  </sheetPr>
  <dimension ref="B1:K45"/>
  <sheetViews>
    <sheetView workbookViewId="0"/>
  </sheetViews>
  <sheetFormatPr defaultColWidth="9" defaultRowHeight="19" x14ac:dyDescent="0.2"/>
  <cols>
    <col min="1" max="1" width="2" style="415" customWidth="1"/>
    <col min="2" max="2" width="8.6328125" style="415" customWidth="1"/>
    <col min="3" max="11" width="40.6328125" style="415" customWidth="1"/>
    <col min="12" max="16384" width="9" style="415"/>
  </cols>
  <sheetData>
    <row r="1" spans="2:11" x14ac:dyDescent="0.2">
      <c r="B1" s="415" t="s">
        <v>143</v>
      </c>
    </row>
    <row r="2" spans="2:11" x14ac:dyDescent="0.2">
      <c r="B2" s="415" t="s">
        <v>144</v>
      </c>
    </row>
    <row r="4" spans="2:11" x14ac:dyDescent="0.2">
      <c r="B4" s="416" t="s">
        <v>43</v>
      </c>
      <c r="C4" s="416" t="s">
        <v>145</v>
      </c>
    </row>
    <row r="5" spans="2:11" x14ac:dyDescent="0.2">
      <c r="B5" s="416">
        <v>1</v>
      </c>
      <c r="C5" s="417" t="s">
        <v>26</v>
      </c>
    </row>
    <row r="6" spans="2:11" x14ac:dyDescent="0.2">
      <c r="B6" s="416">
        <v>2</v>
      </c>
      <c r="C6" s="417" t="s">
        <v>146</v>
      </c>
    </row>
    <row r="7" spans="2:11" x14ac:dyDescent="0.2">
      <c r="B7" s="416">
        <v>3</v>
      </c>
      <c r="C7" s="417" t="s">
        <v>147</v>
      </c>
    </row>
    <row r="8" spans="2:11" x14ac:dyDescent="0.2">
      <c r="B8" s="416">
        <v>4</v>
      </c>
      <c r="C8" s="417" t="s">
        <v>148</v>
      </c>
    </row>
    <row r="9" spans="2:11" x14ac:dyDescent="0.2">
      <c r="B9" s="416">
        <v>5</v>
      </c>
      <c r="C9" s="417" t="s">
        <v>149</v>
      </c>
    </row>
    <row r="10" spans="2:11" x14ac:dyDescent="0.2">
      <c r="B10" s="416">
        <v>6</v>
      </c>
      <c r="C10" s="417" t="s">
        <v>150</v>
      </c>
    </row>
    <row r="11" spans="2:11" x14ac:dyDescent="0.2">
      <c r="B11" s="416">
        <v>7</v>
      </c>
      <c r="C11" s="417"/>
    </row>
    <row r="12" spans="2:11" x14ac:dyDescent="0.2">
      <c r="B12" s="416">
        <v>8</v>
      </c>
      <c r="C12" s="417"/>
    </row>
    <row r="14" spans="2:11" x14ac:dyDescent="0.2">
      <c r="B14" s="415" t="s">
        <v>151</v>
      </c>
    </row>
    <row r="15" spans="2:11" ht="19.5" thickBot="1" x14ac:dyDescent="0.25"/>
    <row r="16" spans="2:11" ht="19.5" thickBot="1" x14ac:dyDescent="0.25">
      <c r="B16" s="418" t="s">
        <v>117</v>
      </c>
      <c r="C16" s="419" t="s">
        <v>93</v>
      </c>
      <c r="D16" s="420" t="s">
        <v>97</v>
      </c>
      <c r="E16" s="421" t="s">
        <v>104</v>
      </c>
      <c r="F16" s="420" t="s">
        <v>118</v>
      </c>
      <c r="G16" s="422" t="s">
        <v>119</v>
      </c>
      <c r="H16" s="422" t="s">
        <v>152</v>
      </c>
      <c r="I16" s="422" t="s">
        <v>152</v>
      </c>
      <c r="J16" s="422" t="s">
        <v>152</v>
      </c>
      <c r="K16" s="423" t="s">
        <v>152</v>
      </c>
    </row>
    <row r="17" spans="2:11" x14ac:dyDescent="0.2">
      <c r="B17" s="792" t="s">
        <v>153</v>
      </c>
      <c r="C17" s="424" t="s">
        <v>95</v>
      </c>
      <c r="D17" s="425" t="s">
        <v>98</v>
      </c>
      <c r="E17" s="425" t="s">
        <v>104</v>
      </c>
      <c r="F17" s="425" t="s">
        <v>118</v>
      </c>
      <c r="G17" s="425" t="s">
        <v>119</v>
      </c>
      <c r="H17" s="425"/>
      <c r="I17" s="426"/>
      <c r="J17" s="426"/>
      <c r="K17" s="427"/>
    </row>
    <row r="18" spans="2:11" x14ac:dyDescent="0.2">
      <c r="B18" s="792"/>
      <c r="C18" s="428" t="s">
        <v>98</v>
      </c>
      <c r="D18" s="425" t="s">
        <v>102</v>
      </c>
      <c r="E18" s="425" t="s">
        <v>154</v>
      </c>
      <c r="F18" s="425" t="s">
        <v>154</v>
      </c>
      <c r="G18" s="425" t="s">
        <v>154</v>
      </c>
      <c r="H18" s="425"/>
      <c r="I18" s="429"/>
      <c r="J18" s="429"/>
      <c r="K18" s="430"/>
    </row>
    <row r="19" spans="2:11" x14ac:dyDescent="0.2">
      <c r="B19" s="792"/>
      <c r="C19" s="428" t="s">
        <v>154</v>
      </c>
      <c r="D19" s="425" t="s">
        <v>95</v>
      </c>
      <c r="E19" s="425" t="s">
        <v>154</v>
      </c>
      <c r="F19" s="425" t="s">
        <v>154</v>
      </c>
      <c r="G19" s="425" t="s">
        <v>154</v>
      </c>
      <c r="H19" s="425"/>
      <c r="I19" s="429"/>
      <c r="J19" s="429"/>
      <c r="K19" s="430"/>
    </row>
    <row r="20" spans="2:11" x14ac:dyDescent="0.2">
      <c r="B20" s="792"/>
      <c r="C20" s="428" t="s">
        <v>152</v>
      </c>
      <c r="D20" s="425" t="s">
        <v>152</v>
      </c>
      <c r="E20" s="425" t="s">
        <v>152</v>
      </c>
      <c r="F20" s="425" t="s">
        <v>152</v>
      </c>
      <c r="G20" s="425" t="s">
        <v>152</v>
      </c>
      <c r="H20" s="425"/>
      <c r="I20" s="429"/>
      <c r="J20" s="429"/>
      <c r="K20" s="430"/>
    </row>
    <row r="21" spans="2:11" x14ac:dyDescent="0.2">
      <c r="B21" s="792"/>
      <c r="C21" s="428" t="s">
        <v>152</v>
      </c>
      <c r="D21" s="425" t="s">
        <v>152</v>
      </c>
      <c r="E21" s="425" t="s">
        <v>152</v>
      </c>
      <c r="F21" s="425" t="s">
        <v>152</v>
      </c>
      <c r="G21" s="425" t="s">
        <v>152</v>
      </c>
      <c r="H21" s="425"/>
      <c r="I21" s="429"/>
      <c r="J21" s="429"/>
      <c r="K21" s="430"/>
    </row>
    <row r="22" spans="2:11" x14ac:dyDescent="0.2">
      <c r="B22" s="792"/>
      <c r="C22" s="428" t="s">
        <v>152</v>
      </c>
      <c r="D22" s="425" t="s">
        <v>152</v>
      </c>
      <c r="E22" s="425" t="s">
        <v>152</v>
      </c>
      <c r="F22" s="425" t="s">
        <v>152</v>
      </c>
      <c r="G22" s="425" t="s">
        <v>152</v>
      </c>
      <c r="H22" s="425"/>
      <c r="I22" s="429"/>
      <c r="J22" s="429"/>
      <c r="K22" s="430"/>
    </row>
    <row r="23" spans="2:11" x14ac:dyDescent="0.2">
      <c r="B23" s="792"/>
      <c r="C23" s="428" t="s">
        <v>152</v>
      </c>
      <c r="D23" s="425" t="s">
        <v>152</v>
      </c>
      <c r="E23" s="425" t="s">
        <v>152</v>
      </c>
      <c r="F23" s="425" t="s">
        <v>152</v>
      </c>
      <c r="G23" s="425" t="s">
        <v>152</v>
      </c>
      <c r="H23" s="425"/>
      <c r="I23" s="429"/>
      <c r="J23" s="429"/>
      <c r="K23" s="430"/>
    </row>
    <row r="24" spans="2:11" x14ac:dyDescent="0.2">
      <c r="B24" s="792"/>
      <c r="C24" s="428" t="s">
        <v>152</v>
      </c>
      <c r="D24" s="425" t="s">
        <v>152</v>
      </c>
      <c r="E24" s="425" t="s">
        <v>152</v>
      </c>
      <c r="F24" s="425" t="s">
        <v>152</v>
      </c>
      <c r="G24" s="425" t="s">
        <v>152</v>
      </c>
      <c r="H24" s="425"/>
      <c r="I24" s="429"/>
      <c r="J24" s="429"/>
      <c r="K24" s="430"/>
    </row>
    <row r="25" spans="2:11" x14ac:dyDescent="0.2">
      <c r="B25" s="792"/>
      <c r="C25" s="428" t="s">
        <v>152</v>
      </c>
      <c r="D25" s="425" t="s">
        <v>152</v>
      </c>
      <c r="E25" s="425" t="s">
        <v>152</v>
      </c>
      <c r="F25" s="425" t="s">
        <v>152</v>
      </c>
      <c r="G25" s="425" t="s">
        <v>152</v>
      </c>
      <c r="H25" s="425"/>
      <c r="I25" s="429"/>
      <c r="J25" s="429"/>
      <c r="K25" s="430"/>
    </row>
    <row r="26" spans="2:11" x14ac:dyDescent="0.2">
      <c r="B26" s="792"/>
      <c r="C26" s="428" t="s">
        <v>152</v>
      </c>
      <c r="D26" s="431" t="s">
        <v>152</v>
      </c>
      <c r="E26" s="431" t="s">
        <v>152</v>
      </c>
      <c r="F26" s="431" t="s">
        <v>152</v>
      </c>
      <c r="G26" s="431" t="s">
        <v>152</v>
      </c>
      <c r="H26" s="431"/>
      <c r="I26" s="429"/>
      <c r="J26" s="429"/>
      <c r="K26" s="430"/>
    </row>
    <row r="27" spans="2:11" x14ac:dyDescent="0.2">
      <c r="B27" s="792"/>
      <c r="C27" s="428" t="s">
        <v>152</v>
      </c>
      <c r="D27" s="431" t="s">
        <v>152</v>
      </c>
      <c r="E27" s="431" t="s">
        <v>152</v>
      </c>
      <c r="F27" s="431" t="s">
        <v>152</v>
      </c>
      <c r="G27" s="431" t="s">
        <v>152</v>
      </c>
      <c r="H27" s="431"/>
      <c r="I27" s="429"/>
      <c r="J27" s="429"/>
      <c r="K27" s="430"/>
    </row>
    <row r="28" spans="2:11" x14ac:dyDescent="0.2">
      <c r="B28" s="792"/>
      <c r="C28" s="428" t="s">
        <v>152</v>
      </c>
      <c r="D28" s="431" t="s">
        <v>152</v>
      </c>
      <c r="E28" s="431" t="s">
        <v>152</v>
      </c>
      <c r="F28" s="431" t="s">
        <v>152</v>
      </c>
      <c r="G28" s="431" t="s">
        <v>152</v>
      </c>
      <c r="H28" s="431"/>
      <c r="I28" s="429"/>
      <c r="J28" s="429"/>
      <c r="K28" s="430"/>
    </row>
    <row r="29" spans="2:11" ht="19.5" thickBot="1" x14ac:dyDescent="0.25">
      <c r="B29" s="793"/>
      <c r="C29" s="432" t="s">
        <v>152</v>
      </c>
      <c r="D29" s="433" t="s">
        <v>152</v>
      </c>
      <c r="E29" s="433" t="s">
        <v>152</v>
      </c>
      <c r="F29" s="433" t="s">
        <v>152</v>
      </c>
      <c r="G29" s="433" t="s">
        <v>152</v>
      </c>
      <c r="H29" s="433"/>
      <c r="I29" s="433"/>
      <c r="J29" s="433"/>
      <c r="K29" s="434"/>
    </row>
    <row r="32" spans="2:11" x14ac:dyDescent="0.2">
      <c r="C32" s="415" t="s">
        <v>155</v>
      </c>
    </row>
    <row r="33" spans="3:3" x14ac:dyDescent="0.2">
      <c r="C33" s="415" t="s">
        <v>156</v>
      </c>
    </row>
    <row r="34" spans="3:3" x14ac:dyDescent="0.2">
      <c r="C34" s="415" t="s">
        <v>157</v>
      </c>
    </row>
    <row r="35" spans="3:3" x14ac:dyDescent="0.2">
      <c r="C35" s="415" t="s">
        <v>158</v>
      </c>
    </row>
    <row r="36" spans="3:3" x14ac:dyDescent="0.2">
      <c r="C36" s="415" t="s">
        <v>159</v>
      </c>
    </row>
    <row r="37" spans="3:3" x14ac:dyDescent="0.2">
      <c r="C37" s="415" t="s">
        <v>160</v>
      </c>
    </row>
    <row r="38" spans="3:3" x14ac:dyDescent="0.2">
      <c r="C38" s="415" t="s">
        <v>161</v>
      </c>
    </row>
    <row r="40" spans="3:3" x14ac:dyDescent="0.2">
      <c r="C40" s="415" t="s">
        <v>162</v>
      </c>
    </row>
    <row r="41" spans="3:3" x14ac:dyDescent="0.2">
      <c r="C41" s="415" t="s">
        <v>163</v>
      </c>
    </row>
    <row r="42" spans="3:3" x14ac:dyDescent="0.2">
      <c r="C42" s="415" t="s">
        <v>164</v>
      </c>
    </row>
    <row r="43" spans="3:3" x14ac:dyDescent="0.2">
      <c r="C43" s="415" t="s">
        <v>165</v>
      </c>
    </row>
    <row r="44" spans="3:3" x14ac:dyDescent="0.2">
      <c r="C44" s="415" t="s">
        <v>166</v>
      </c>
    </row>
    <row r="45" spans="3:3" x14ac:dyDescent="0.2">
      <c r="C45" s="415" t="s">
        <v>167</v>
      </c>
    </row>
  </sheetData>
  <mergeCells count="1">
    <mergeCell ref="B17:B29"/>
  </mergeCells>
  <phoneticPr fontId="3"/>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heetViews>
  <sheetFormatPr defaultColWidth="9" defaultRowHeight="13" x14ac:dyDescent="0.2"/>
  <cols>
    <col min="1" max="65" width="2.6328125" style="7" customWidth="1"/>
    <col min="66" max="16384" width="9" style="7"/>
  </cols>
  <sheetData>
    <row r="1" spans="1:49" ht="13.5" thickBot="1" x14ac:dyDescent="0.25">
      <c r="A1" s="83" t="s">
        <v>168</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ht="17.25" customHeight="1" x14ac:dyDescent="0.2">
      <c r="A2" s="837" t="s">
        <v>475</v>
      </c>
      <c r="B2" s="838"/>
      <c r="C2" s="838"/>
      <c r="D2" s="838"/>
      <c r="E2" s="838"/>
      <c r="F2" s="838"/>
      <c r="G2" s="838"/>
      <c r="H2" s="838"/>
      <c r="I2" s="838"/>
      <c r="J2" s="839"/>
      <c r="K2" s="844" t="s">
        <v>169</v>
      </c>
      <c r="L2" s="845"/>
      <c r="M2" s="845"/>
      <c r="N2" s="845"/>
      <c r="O2" s="845"/>
      <c r="P2" s="845"/>
      <c r="Q2" s="845"/>
      <c r="R2" s="845"/>
      <c r="S2" s="845"/>
      <c r="T2" s="845"/>
      <c r="U2" s="845"/>
      <c r="V2" s="845"/>
      <c r="W2" s="845"/>
      <c r="X2" s="845"/>
      <c r="Y2" s="845"/>
      <c r="Z2" s="845"/>
      <c r="AA2" s="845"/>
      <c r="AB2" s="845"/>
      <c r="AC2" s="845"/>
      <c r="AD2" s="846"/>
      <c r="AE2" s="807" t="s">
        <v>170</v>
      </c>
      <c r="AF2" s="807"/>
      <c r="AG2" s="807"/>
      <c r="AH2" s="807"/>
      <c r="AI2" s="807" t="s">
        <v>171</v>
      </c>
      <c r="AJ2" s="807"/>
      <c r="AK2" s="807"/>
      <c r="AL2" s="807"/>
      <c r="AM2" s="11"/>
      <c r="AN2" s="800" t="s">
        <v>172</v>
      </c>
      <c r="AO2" s="801"/>
      <c r="AP2" s="801"/>
      <c r="AQ2" s="801"/>
      <c r="AR2" s="801"/>
      <c r="AS2" s="801"/>
      <c r="AT2" s="801"/>
      <c r="AU2" s="801"/>
      <c r="AV2" s="801"/>
      <c r="AW2" s="802"/>
    </row>
    <row r="3" spans="1:49" ht="17.25" customHeight="1" x14ac:dyDescent="0.2">
      <c r="A3" s="840"/>
      <c r="B3" s="841"/>
      <c r="C3" s="841"/>
      <c r="D3" s="841"/>
      <c r="E3" s="841"/>
      <c r="F3" s="841"/>
      <c r="G3" s="841"/>
      <c r="H3" s="841"/>
      <c r="I3" s="841"/>
      <c r="J3" s="842"/>
      <c r="K3" s="820" t="s">
        <v>173</v>
      </c>
      <c r="L3" s="820"/>
      <c r="M3" s="820"/>
      <c r="N3" s="820"/>
      <c r="O3" s="844" t="s">
        <v>174</v>
      </c>
      <c r="P3" s="845"/>
      <c r="Q3" s="845"/>
      <c r="R3" s="846"/>
      <c r="S3" s="847" t="s">
        <v>175</v>
      </c>
      <c r="T3" s="848"/>
      <c r="U3" s="848"/>
      <c r="V3" s="849"/>
      <c r="W3" s="844" t="s">
        <v>176</v>
      </c>
      <c r="X3" s="845"/>
      <c r="Y3" s="845"/>
      <c r="Z3" s="846"/>
      <c r="AA3" s="844" t="s">
        <v>177</v>
      </c>
      <c r="AB3" s="845"/>
      <c r="AC3" s="845"/>
      <c r="AD3" s="846"/>
      <c r="AE3" s="807"/>
      <c r="AF3" s="807"/>
      <c r="AG3" s="807"/>
      <c r="AH3" s="807"/>
      <c r="AI3" s="807"/>
      <c r="AJ3" s="807"/>
      <c r="AK3" s="807"/>
      <c r="AL3" s="807"/>
      <c r="AM3" s="11"/>
      <c r="AN3" s="803"/>
      <c r="AO3" s="804"/>
      <c r="AP3" s="804"/>
      <c r="AQ3" s="804"/>
      <c r="AR3" s="804"/>
      <c r="AS3" s="804"/>
      <c r="AT3" s="804"/>
      <c r="AU3" s="804"/>
      <c r="AV3" s="804"/>
      <c r="AW3" s="805"/>
    </row>
    <row r="4" spans="1:49" ht="17.25" customHeight="1" x14ac:dyDescent="0.2">
      <c r="A4" s="843" t="s">
        <v>178</v>
      </c>
      <c r="B4" s="843"/>
      <c r="C4" s="843"/>
      <c r="D4" s="843"/>
      <c r="E4" s="843"/>
      <c r="F4" s="843"/>
      <c r="G4" s="843"/>
      <c r="H4" s="836" t="s">
        <v>179</v>
      </c>
      <c r="I4" s="836"/>
      <c r="J4" s="836"/>
      <c r="K4" s="806"/>
      <c r="L4" s="806"/>
      <c r="M4" s="806"/>
      <c r="N4" s="806"/>
      <c r="O4" s="806"/>
      <c r="P4" s="806"/>
      <c r="Q4" s="806"/>
      <c r="R4" s="806"/>
      <c r="S4" s="806"/>
      <c r="T4" s="806"/>
      <c r="U4" s="806"/>
      <c r="V4" s="806"/>
      <c r="W4" s="806"/>
      <c r="X4" s="806"/>
      <c r="Y4" s="806"/>
      <c r="Z4" s="806"/>
      <c r="AA4" s="809"/>
      <c r="AB4" s="810"/>
      <c r="AC4" s="810"/>
      <c r="AD4" s="811"/>
      <c r="AE4" s="806"/>
      <c r="AF4" s="806"/>
      <c r="AG4" s="806"/>
      <c r="AH4" s="806"/>
      <c r="AI4" s="806"/>
      <c r="AJ4" s="806"/>
      <c r="AK4" s="806"/>
      <c r="AL4" s="806"/>
      <c r="AM4" s="11"/>
      <c r="AN4" s="794"/>
      <c r="AO4" s="795"/>
      <c r="AP4" s="795"/>
      <c r="AQ4" s="795"/>
      <c r="AR4" s="795"/>
      <c r="AS4" s="795"/>
      <c r="AT4" s="795"/>
      <c r="AU4" s="795"/>
      <c r="AV4" s="795"/>
      <c r="AW4" s="796"/>
    </row>
    <row r="5" spans="1:49" ht="17.25" customHeight="1" x14ac:dyDescent="0.2">
      <c r="A5" s="843"/>
      <c r="B5" s="843"/>
      <c r="C5" s="843"/>
      <c r="D5" s="843"/>
      <c r="E5" s="843"/>
      <c r="F5" s="843"/>
      <c r="G5" s="843"/>
      <c r="H5" s="833" t="s">
        <v>180</v>
      </c>
      <c r="I5" s="834"/>
      <c r="J5" s="835"/>
      <c r="K5" s="806"/>
      <c r="L5" s="806"/>
      <c r="M5" s="806"/>
      <c r="N5" s="806"/>
      <c r="O5" s="806"/>
      <c r="P5" s="806"/>
      <c r="Q5" s="806"/>
      <c r="R5" s="806"/>
      <c r="S5" s="806"/>
      <c r="T5" s="806"/>
      <c r="U5" s="806"/>
      <c r="V5" s="806"/>
      <c r="W5" s="806"/>
      <c r="X5" s="806"/>
      <c r="Y5" s="806"/>
      <c r="Z5" s="806"/>
      <c r="AA5" s="809"/>
      <c r="AB5" s="810"/>
      <c r="AC5" s="810"/>
      <c r="AD5" s="811"/>
      <c r="AE5" s="806"/>
      <c r="AF5" s="806"/>
      <c r="AG5" s="806"/>
      <c r="AH5" s="806"/>
      <c r="AI5" s="806"/>
      <c r="AJ5" s="806"/>
      <c r="AK5" s="806"/>
      <c r="AL5" s="806"/>
      <c r="AM5" s="11"/>
      <c r="AN5" s="794"/>
      <c r="AO5" s="795"/>
      <c r="AP5" s="795"/>
      <c r="AQ5" s="795"/>
      <c r="AR5" s="795"/>
      <c r="AS5" s="795"/>
      <c r="AT5" s="795"/>
      <c r="AU5" s="795"/>
      <c r="AV5" s="795"/>
      <c r="AW5" s="796"/>
    </row>
    <row r="6" spans="1:49" ht="17.25" customHeight="1" x14ac:dyDescent="0.2">
      <c r="A6" s="843" t="s">
        <v>181</v>
      </c>
      <c r="B6" s="843"/>
      <c r="C6" s="843"/>
      <c r="D6" s="843"/>
      <c r="E6" s="843"/>
      <c r="F6" s="843"/>
      <c r="G6" s="843"/>
      <c r="H6" s="836" t="s">
        <v>179</v>
      </c>
      <c r="I6" s="836"/>
      <c r="J6" s="836"/>
      <c r="K6" s="806"/>
      <c r="L6" s="806"/>
      <c r="M6" s="806"/>
      <c r="N6" s="806"/>
      <c r="O6" s="806"/>
      <c r="P6" s="806"/>
      <c r="Q6" s="806"/>
      <c r="R6" s="806"/>
      <c r="S6" s="806"/>
      <c r="T6" s="806"/>
      <c r="U6" s="806"/>
      <c r="V6" s="806"/>
      <c r="W6" s="806"/>
      <c r="X6" s="806"/>
      <c r="Y6" s="806"/>
      <c r="Z6" s="806"/>
      <c r="AA6" s="809"/>
      <c r="AB6" s="810"/>
      <c r="AC6" s="810"/>
      <c r="AD6" s="811"/>
      <c r="AE6" s="806"/>
      <c r="AF6" s="806"/>
      <c r="AG6" s="806"/>
      <c r="AH6" s="806"/>
      <c r="AI6" s="806"/>
      <c r="AJ6" s="806"/>
      <c r="AK6" s="806"/>
      <c r="AL6" s="806"/>
      <c r="AM6" s="11"/>
      <c r="AN6" s="794"/>
      <c r="AO6" s="795"/>
      <c r="AP6" s="795"/>
      <c r="AQ6" s="795"/>
      <c r="AR6" s="795"/>
      <c r="AS6" s="795"/>
      <c r="AT6" s="795"/>
      <c r="AU6" s="795"/>
      <c r="AV6" s="795"/>
      <c r="AW6" s="796"/>
    </row>
    <row r="7" spans="1:49" ht="17.25" customHeight="1" x14ac:dyDescent="0.2">
      <c r="A7" s="843"/>
      <c r="B7" s="843"/>
      <c r="C7" s="843"/>
      <c r="D7" s="843"/>
      <c r="E7" s="843"/>
      <c r="F7" s="843"/>
      <c r="G7" s="843"/>
      <c r="H7" s="833" t="s">
        <v>180</v>
      </c>
      <c r="I7" s="834"/>
      <c r="J7" s="835"/>
      <c r="K7" s="806"/>
      <c r="L7" s="806"/>
      <c r="M7" s="806"/>
      <c r="N7" s="806"/>
      <c r="O7" s="806"/>
      <c r="P7" s="806"/>
      <c r="Q7" s="806"/>
      <c r="R7" s="806"/>
      <c r="S7" s="806"/>
      <c r="T7" s="806"/>
      <c r="U7" s="806"/>
      <c r="V7" s="806"/>
      <c r="W7" s="806"/>
      <c r="X7" s="806"/>
      <c r="Y7" s="806"/>
      <c r="Z7" s="806"/>
      <c r="AA7" s="809"/>
      <c r="AB7" s="810"/>
      <c r="AC7" s="810"/>
      <c r="AD7" s="811"/>
      <c r="AE7" s="806"/>
      <c r="AF7" s="806"/>
      <c r="AG7" s="806"/>
      <c r="AH7" s="806"/>
      <c r="AI7" s="806"/>
      <c r="AJ7" s="806"/>
      <c r="AK7" s="806"/>
      <c r="AL7" s="806"/>
      <c r="AM7" s="11"/>
      <c r="AN7" s="794"/>
      <c r="AO7" s="795"/>
      <c r="AP7" s="795"/>
      <c r="AQ7" s="795"/>
      <c r="AR7" s="795"/>
      <c r="AS7" s="795"/>
      <c r="AT7" s="795"/>
      <c r="AU7" s="795"/>
      <c r="AV7" s="795"/>
      <c r="AW7" s="796"/>
    </row>
    <row r="8" spans="1:49" ht="17.25" customHeight="1" x14ac:dyDescent="0.2">
      <c r="A8" s="843" t="s">
        <v>182</v>
      </c>
      <c r="B8" s="843"/>
      <c r="C8" s="843"/>
      <c r="D8" s="843"/>
      <c r="E8" s="843"/>
      <c r="F8" s="843"/>
      <c r="G8" s="843"/>
      <c r="H8" s="836" t="s">
        <v>179</v>
      </c>
      <c r="I8" s="836"/>
      <c r="J8" s="836"/>
      <c r="K8" s="806"/>
      <c r="L8" s="806"/>
      <c r="M8" s="806"/>
      <c r="N8" s="806"/>
      <c r="O8" s="806"/>
      <c r="P8" s="806"/>
      <c r="Q8" s="806"/>
      <c r="R8" s="806"/>
      <c r="S8" s="806"/>
      <c r="T8" s="806"/>
      <c r="U8" s="806"/>
      <c r="V8" s="806"/>
      <c r="W8" s="806"/>
      <c r="X8" s="806"/>
      <c r="Y8" s="806"/>
      <c r="Z8" s="806"/>
      <c r="AA8" s="809"/>
      <c r="AB8" s="810"/>
      <c r="AC8" s="810"/>
      <c r="AD8" s="811"/>
      <c r="AE8" s="806"/>
      <c r="AF8" s="806"/>
      <c r="AG8" s="806"/>
      <c r="AH8" s="806"/>
      <c r="AI8" s="806"/>
      <c r="AJ8" s="806"/>
      <c r="AK8" s="806"/>
      <c r="AL8" s="806"/>
      <c r="AM8" s="11"/>
      <c r="AN8" s="794"/>
      <c r="AO8" s="795"/>
      <c r="AP8" s="795"/>
      <c r="AQ8" s="795"/>
      <c r="AR8" s="795"/>
      <c r="AS8" s="795"/>
      <c r="AT8" s="795"/>
      <c r="AU8" s="795"/>
      <c r="AV8" s="795"/>
      <c r="AW8" s="796"/>
    </row>
    <row r="9" spans="1:49" ht="17.25" customHeight="1" x14ac:dyDescent="0.2">
      <c r="A9" s="843"/>
      <c r="B9" s="843"/>
      <c r="C9" s="843"/>
      <c r="D9" s="843"/>
      <c r="E9" s="843"/>
      <c r="F9" s="843"/>
      <c r="G9" s="843"/>
      <c r="H9" s="833" t="s">
        <v>180</v>
      </c>
      <c r="I9" s="834"/>
      <c r="J9" s="835"/>
      <c r="K9" s="806"/>
      <c r="L9" s="806"/>
      <c r="M9" s="806"/>
      <c r="N9" s="806"/>
      <c r="O9" s="806"/>
      <c r="P9" s="806"/>
      <c r="Q9" s="806"/>
      <c r="R9" s="806"/>
      <c r="S9" s="806"/>
      <c r="T9" s="806"/>
      <c r="U9" s="806"/>
      <c r="V9" s="806"/>
      <c r="W9" s="806"/>
      <c r="X9" s="806"/>
      <c r="Y9" s="806"/>
      <c r="Z9" s="806"/>
      <c r="AA9" s="809"/>
      <c r="AB9" s="810"/>
      <c r="AC9" s="810"/>
      <c r="AD9" s="811"/>
      <c r="AE9" s="806"/>
      <c r="AF9" s="806"/>
      <c r="AG9" s="806"/>
      <c r="AH9" s="806"/>
      <c r="AI9" s="806"/>
      <c r="AJ9" s="806"/>
      <c r="AK9" s="806"/>
      <c r="AL9" s="806"/>
      <c r="AM9" s="11"/>
      <c r="AN9" s="794"/>
      <c r="AO9" s="795"/>
      <c r="AP9" s="795"/>
      <c r="AQ9" s="795"/>
      <c r="AR9" s="795"/>
      <c r="AS9" s="795"/>
      <c r="AT9" s="795"/>
      <c r="AU9" s="795"/>
      <c r="AV9" s="795"/>
      <c r="AW9" s="796"/>
    </row>
    <row r="10" spans="1:49" ht="17.25" customHeight="1" x14ac:dyDescent="0.2">
      <c r="A10" s="843" t="s">
        <v>183</v>
      </c>
      <c r="B10" s="843"/>
      <c r="C10" s="843"/>
      <c r="D10" s="843"/>
      <c r="E10" s="843"/>
      <c r="F10" s="843"/>
      <c r="G10" s="843"/>
      <c r="H10" s="836" t="s">
        <v>179</v>
      </c>
      <c r="I10" s="836"/>
      <c r="J10" s="836"/>
      <c r="K10" s="806"/>
      <c r="L10" s="806"/>
      <c r="M10" s="806"/>
      <c r="N10" s="806"/>
      <c r="O10" s="806"/>
      <c r="P10" s="806"/>
      <c r="Q10" s="806"/>
      <c r="R10" s="806"/>
      <c r="S10" s="806"/>
      <c r="T10" s="806"/>
      <c r="U10" s="806"/>
      <c r="V10" s="806"/>
      <c r="W10" s="806"/>
      <c r="X10" s="806"/>
      <c r="Y10" s="806"/>
      <c r="Z10" s="806"/>
      <c r="AA10" s="809"/>
      <c r="AB10" s="810"/>
      <c r="AC10" s="810"/>
      <c r="AD10" s="811"/>
      <c r="AE10" s="806"/>
      <c r="AF10" s="806"/>
      <c r="AG10" s="806"/>
      <c r="AH10" s="806"/>
      <c r="AI10" s="806"/>
      <c r="AJ10" s="806"/>
      <c r="AK10" s="806"/>
      <c r="AL10" s="806"/>
      <c r="AM10" s="11"/>
      <c r="AN10" s="794"/>
      <c r="AO10" s="795"/>
      <c r="AP10" s="795"/>
      <c r="AQ10" s="795"/>
      <c r="AR10" s="795"/>
      <c r="AS10" s="795"/>
      <c r="AT10" s="795"/>
      <c r="AU10" s="795"/>
      <c r="AV10" s="795"/>
      <c r="AW10" s="796"/>
    </row>
    <row r="11" spans="1:49" ht="17.25" customHeight="1" x14ac:dyDescent="0.2">
      <c r="A11" s="843"/>
      <c r="B11" s="843"/>
      <c r="C11" s="843"/>
      <c r="D11" s="843"/>
      <c r="E11" s="843"/>
      <c r="F11" s="843"/>
      <c r="G11" s="843"/>
      <c r="H11" s="833" t="s">
        <v>180</v>
      </c>
      <c r="I11" s="834"/>
      <c r="J11" s="835"/>
      <c r="K11" s="806"/>
      <c r="L11" s="806"/>
      <c r="M11" s="806"/>
      <c r="N11" s="806"/>
      <c r="O11" s="806"/>
      <c r="P11" s="806"/>
      <c r="Q11" s="806"/>
      <c r="R11" s="806"/>
      <c r="S11" s="806"/>
      <c r="T11" s="806"/>
      <c r="U11" s="806"/>
      <c r="V11" s="806"/>
      <c r="W11" s="806"/>
      <c r="X11" s="806"/>
      <c r="Y11" s="806"/>
      <c r="Z11" s="806"/>
      <c r="AA11" s="809"/>
      <c r="AB11" s="810"/>
      <c r="AC11" s="810"/>
      <c r="AD11" s="811"/>
      <c r="AE11" s="806"/>
      <c r="AF11" s="806"/>
      <c r="AG11" s="806"/>
      <c r="AH11" s="806"/>
      <c r="AI11" s="806"/>
      <c r="AJ11" s="806"/>
      <c r="AK11" s="806"/>
      <c r="AL11" s="806"/>
      <c r="AM11" s="11"/>
      <c r="AN11" s="794"/>
      <c r="AO11" s="795"/>
      <c r="AP11" s="795"/>
      <c r="AQ11" s="795"/>
      <c r="AR11" s="795"/>
      <c r="AS11" s="795"/>
      <c r="AT11" s="795"/>
      <c r="AU11" s="795"/>
      <c r="AV11" s="795"/>
      <c r="AW11" s="796"/>
    </row>
    <row r="12" spans="1:49" ht="17.25" customHeight="1" x14ac:dyDescent="0.2">
      <c r="A12" s="843" t="s">
        <v>184</v>
      </c>
      <c r="B12" s="843"/>
      <c r="C12" s="843"/>
      <c r="D12" s="843"/>
      <c r="E12" s="843"/>
      <c r="F12" s="843"/>
      <c r="G12" s="843"/>
      <c r="H12" s="836" t="s">
        <v>179</v>
      </c>
      <c r="I12" s="836"/>
      <c r="J12" s="836"/>
      <c r="K12" s="806"/>
      <c r="L12" s="806"/>
      <c r="M12" s="806"/>
      <c r="N12" s="806"/>
      <c r="O12" s="806"/>
      <c r="P12" s="806"/>
      <c r="Q12" s="806"/>
      <c r="R12" s="806"/>
      <c r="S12" s="806"/>
      <c r="T12" s="806"/>
      <c r="U12" s="806"/>
      <c r="V12" s="806"/>
      <c r="W12" s="806"/>
      <c r="X12" s="806"/>
      <c r="Y12" s="806"/>
      <c r="Z12" s="806"/>
      <c r="AA12" s="809"/>
      <c r="AB12" s="810"/>
      <c r="AC12" s="810"/>
      <c r="AD12" s="811"/>
      <c r="AE12" s="806"/>
      <c r="AF12" s="806"/>
      <c r="AG12" s="806"/>
      <c r="AH12" s="806"/>
      <c r="AI12" s="806"/>
      <c r="AJ12" s="806"/>
      <c r="AK12" s="806"/>
      <c r="AL12" s="806"/>
      <c r="AM12" s="11"/>
      <c r="AN12" s="794"/>
      <c r="AO12" s="795"/>
      <c r="AP12" s="795"/>
      <c r="AQ12" s="795"/>
      <c r="AR12" s="795"/>
      <c r="AS12" s="795"/>
      <c r="AT12" s="795"/>
      <c r="AU12" s="795"/>
      <c r="AV12" s="795"/>
      <c r="AW12" s="796"/>
    </row>
    <row r="13" spans="1:49" ht="17.25" customHeight="1" x14ac:dyDescent="0.2">
      <c r="A13" s="843"/>
      <c r="B13" s="843"/>
      <c r="C13" s="843"/>
      <c r="D13" s="843"/>
      <c r="E13" s="843"/>
      <c r="F13" s="843"/>
      <c r="G13" s="843"/>
      <c r="H13" s="833" t="s">
        <v>180</v>
      </c>
      <c r="I13" s="834"/>
      <c r="J13" s="835"/>
      <c r="K13" s="806"/>
      <c r="L13" s="806"/>
      <c r="M13" s="806"/>
      <c r="N13" s="806"/>
      <c r="O13" s="806"/>
      <c r="P13" s="806"/>
      <c r="Q13" s="806"/>
      <c r="R13" s="806"/>
      <c r="S13" s="806"/>
      <c r="T13" s="806"/>
      <c r="U13" s="806"/>
      <c r="V13" s="806"/>
      <c r="W13" s="806"/>
      <c r="X13" s="806"/>
      <c r="Y13" s="806"/>
      <c r="Z13" s="806"/>
      <c r="AA13" s="809"/>
      <c r="AB13" s="810"/>
      <c r="AC13" s="810"/>
      <c r="AD13" s="811"/>
      <c r="AE13" s="806"/>
      <c r="AF13" s="806"/>
      <c r="AG13" s="806"/>
      <c r="AH13" s="806"/>
      <c r="AI13" s="806"/>
      <c r="AJ13" s="806"/>
      <c r="AK13" s="806"/>
      <c r="AL13" s="806"/>
      <c r="AM13" s="11"/>
      <c r="AN13" s="794"/>
      <c r="AO13" s="795"/>
      <c r="AP13" s="795"/>
      <c r="AQ13" s="795"/>
      <c r="AR13" s="795"/>
      <c r="AS13" s="795"/>
      <c r="AT13" s="795"/>
      <c r="AU13" s="795"/>
      <c r="AV13" s="795"/>
      <c r="AW13" s="796"/>
    </row>
    <row r="14" spans="1:49" ht="17.25" customHeight="1" x14ac:dyDescent="0.2">
      <c r="A14" s="843" t="s">
        <v>185</v>
      </c>
      <c r="B14" s="843"/>
      <c r="C14" s="843"/>
      <c r="D14" s="843"/>
      <c r="E14" s="843"/>
      <c r="F14" s="843"/>
      <c r="G14" s="843"/>
      <c r="H14" s="836" t="s">
        <v>179</v>
      </c>
      <c r="I14" s="836"/>
      <c r="J14" s="836"/>
      <c r="K14" s="806"/>
      <c r="L14" s="806"/>
      <c r="M14" s="806"/>
      <c r="N14" s="806"/>
      <c r="O14" s="806"/>
      <c r="P14" s="806"/>
      <c r="Q14" s="806"/>
      <c r="R14" s="806"/>
      <c r="S14" s="806"/>
      <c r="T14" s="806"/>
      <c r="U14" s="806"/>
      <c r="V14" s="806"/>
      <c r="W14" s="806"/>
      <c r="X14" s="806"/>
      <c r="Y14" s="806"/>
      <c r="Z14" s="806"/>
      <c r="AA14" s="809"/>
      <c r="AB14" s="810"/>
      <c r="AC14" s="810"/>
      <c r="AD14" s="811"/>
      <c r="AE14" s="806"/>
      <c r="AF14" s="806"/>
      <c r="AG14" s="806"/>
      <c r="AH14" s="806"/>
      <c r="AI14" s="806"/>
      <c r="AJ14" s="806"/>
      <c r="AK14" s="806"/>
      <c r="AL14" s="806"/>
      <c r="AM14" s="11"/>
      <c r="AN14" s="794"/>
      <c r="AO14" s="795"/>
      <c r="AP14" s="795"/>
      <c r="AQ14" s="795"/>
      <c r="AR14" s="795"/>
      <c r="AS14" s="795"/>
      <c r="AT14" s="795"/>
      <c r="AU14" s="795"/>
      <c r="AV14" s="795"/>
      <c r="AW14" s="796"/>
    </row>
    <row r="15" spans="1:49" ht="17.25" customHeight="1" x14ac:dyDescent="0.2">
      <c r="A15" s="843"/>
      <c r="B15" s="843"/>
      <c r="C15" s="843"/>
      <c r="D15" s="843"/>
      <c r="E15" s="843"/>
      <c r="F15" s="843"/>
      <c r="G15" s="843"/>
      <c r="H15" s="833" t="s">
        <v>180</v>
      </c>
      <c r="I15" s="834"/>
      <c r="J15" s="835"/>
      <c r="K15" s="806"/>
      <c r="L15" s="806"/>
      <c r="M15" s="806"/>
      <c r="N15" s="806"/>
      <c r="O15" s="806"/>
      <c r="P15" s="806"/>
      <c r="Q15" s="806"/>
      <c r="R15" s="806"/>
      <c r="S15" s="806"/>
      <c r="T15" s="806"/>
      <c r="U15" s="806"/>
      <c r="V15" s="806"/>
      <c r="W15" s="806"/>
      <c r="X15" s="806"/>
      <c r="Y15" s="806"/>
      <c r="Z15" s="806"/>
      <c r="AA15" s="809"/>
      <c r="AB15" s="810"/>
      <c r="AC15" s="810"/>
      <c r="AD15" s="811"/>
      <c r="AE15" s="806"/>
      <c r="AF15" s="806"/>
      <c r="AG15" s="806"/>
      <c r="AH15" s="806"/>
      <c r="AI15" s="806"/>
      <c r="AJ15" s="806"/>
      <c r="AK15" s="806"/>
      <c r="AL15" s="806"/>
      <c r="AM15" s="11"/>
      <c r="AN15" s="794"/>
      <c r="AO15" s="795"/>
      <c r="AP15" s="795"/>
      <c r="AQ15" s="795"/>
      <c r="AR15" s="795"/>
      <c r="AS15" s="795"/>
      <c r="AT15" s="795"/>
      <c r="AU15" s="795"/>
      <c r="AV15" s="795"/>
      <c r="AW15" s="796"/>
    </row>
    <row r="16" spans="1:49" ht="17.25" customHeight="1" x14ac:dyDescent="0.2">
      <c r="A16" s="843" t="s">
        <v>186</v>
      </c>
      <c r="B16" s="843"/>
      <c r="C16" s="843"/>
      <c r="D16" s="843"/>
      <c r="E16" s="843"/>
      <c r="F16" s="843"/>
      <c r="G16" s="843"/>
      <c r="H16" s="836" t="s">
        <v>179</v>
      </c>
      <c r="I16" s="836"/>
      <c r="J16" s="836"/>
      <c r="K16" s="806"/>
      <c r="L16" s="806"/>
      <c r="M16" s="806"/>
      <c r="N16" s="806"/>
      <c r="O16" s="806"/>
      <c r="P16" s="806"/>
      <c r="Q16" s="806"/>
      <c r="R16" s="806"/>
      <c r="S16" s="806"/>
      <c r="T16" s="806"/>
      <c r="U16" s="806"/>
      <c r="V16" s="806"/>
      <c r="W16" s="806"/>
      <c r="X16" s="806"/>
      <c r="Y16" s="806"/>
      <c r="Z16" s="806"/>
      <c r="AA16" s="809"/>
      <c r="AB16" s="810"/>
      <c r="AC16" s="810"/>
      <c r="AD16" s="811"/>
      <c r="AE16" s="806"/>
      <c r="AF16" s="806"/>
      <c r="AG16" s="806"/>
      <c r="AH16" s="806"/>
      <c r="AI16" s="806"/>
      <c r="AJ16" s="806"/>
      <c r="AK16" s="806"/>
      <c r="AL16" s="806"/>
      <c r="AM16" s="11"/>
      <c r="AN16" s="794"/>
      <c r="AO16" s="795"/>
      <c r="AP16" s="795"/>
      <c r="AQ16" s="795"/>
      <c r="AR16" s="795"/>
      <c r="AS16" s="795"/>
      <c r="AT16" s="795"/>
      <c r="AU16" s="795"/>
      <c r="AV16" s="795"/>
      <c r="AW16" s="796"/>
    </row>
    <row r="17" spans="1:49" ht="17.25" customHeight="1" x14ac:dyDescent="0.2">
      <c r="A17" s="843"/>
      <c r="B17" s="843"/>
      <c r="C17" s="843"/>
      <c r="D17" s="843"/>
      <c r="E17" s="843"/>
      <c r="F17" s="843"/>
      <c r="G17" s="843"/>
      <c r="H17" s="833" t="s">
        <v>180</v>
      </c>
      <c r="I17" s="834"/>
      <c r="J17" s="835"/>
      <c r="K17" s="806"/>
      <c r="L17" s="806"/>
      <c r="M17" s="806"/>
      <c r="N17" s="806"/>
      <c r="O17" s="806"/>
      <c r="P17" s="806"/>
      <c r="Q17" s="806"/>
      <c r="R17" s="806"/>
      <c r="S17" s="806"/>
      <c r="T17" s="806"/>
      <c r="U17" s="806"/>
      <c r="V17" s="806"/>
      <c r="W17" s="806"/>
      <c r="X17" s="806"/>
      <c r="Y17" s="806"/>
      <c r="Z17" s="806"/>
      <c r="AA17" s="809"/>
      <c r="AB17" s="810"/>
      <c r="AC17" s="810"/>
      <c r="AD17" s="811"/>
      <c r="AE17" s="806"/>
      <c r="AF17" s="806"/>
      <c r="AG17" s="806"/>
      <c r="AH17" s="806"/>
      <c r="AI17" s="806"/>
      <c r="AJ17" s="806"/>
      <c r="AK17" s="806"/>
      <c r="AL17" s="806"/>
      <c r="AM17" s="11"/>
      <c r="AN17" s="794"/>
      <c r="AO17" s="795"/>
      <c r="AP17" s="795"/>
      <c r="AQ17" s="795"/>
      <c r="AR17" s="795"/>
      <c r="AS17" s="795"/>
      <c r="AT17" s="795"/>
      <c r="AU17" s="795"/>
      <c r="AV17" s="795"/>
      <c r="AW17" s="796"/>
    </row>
    <row r="18" spans="1:49" ht="17.25" customHeight="1" x14ac:dyDescent="0.2">
      <c r="A18" s="843" t="s">
        <v>187</v>
      </c>
      <c r="B18" s="843"/>
      <c r="C18" s="843"/>
      <c r="D18" s="843"/>
      <c r="E18" s="843"/>
      <c r="F18" s="843"/>
      <c r="G18" s="843"/>
      <c r="H18" s="836" t="s">
        <v>179</v>
      </c>
      <c r="I18" s="836"/>
      <c r="J18" s="836"/>
      <c r="K18" s="806"/>
      <c r="L18" s="806"/>
      <c r="M18" s="806"/>
      <c r="N18" s="806"/>
      <c r="O18" s="806"/>
      <c r="P18" s="806"/>
      <c r="Q18" s="806"/>
      <c r="R18" s="806"/>
      <c r="S18" s="806"/>
      <c r="T18" s="806"/>
      <c r="U18" s="806"/>
      <c r="V18" s="806"/>
      <c r="W18" s="806"/>
      <c r="X18" s="806"/>
      <c r="Y18" s="806"/>
      <c r="Z18" s="806"/>
      <c r="AA18" s="809"/>
      <c r="AB18" s="810"/>
      <c r="AC18" s="810"/>
      <c r="AD18" s="811"/>
      <c r="AE18" s="806"/>
      <c r="AF18" s="806"/>
      <c r="AG18" s="806"/>
      <c r="AH18" s="806"/>
      <c r="AI18" s="806"/>
      <c r="AJ18" s="806"/>
      <c r="AK18" s="806"/>
      <c r="AL18" s="806"/>
      <c r="AM18" s="11"/>
      <c r="AN18" s="794"/>
      <c r="AO18" s="795"/>
      <c r="AP18" s="795"/>
      <c r="AQ18" s="795"/>
      <c r="AR18" s="795"/>
      <c r="AS18" s="795"/>
      <c r="AT18" s="795"/>
      <c r="AU18" s="795"/>
      <c r="AV18" s="795"/>
      <c r="AW18" s="796"/>
    </row>
    <row r="19" spans="1:49" ht="17.25" customHeight="1" thickBot="1" x14ac:dyDescent="0.25">
      <c r="A19" s="862"/>
      <c r="B19" s="862"/>
      <c r="C19" s="862"/>
      <c r="D19" s="862"/>
      <c r="E19" s="862"/>
      <c r="F19" s="862"/>
      <c r="G19" s="862"/>
      <c r="H19" s="830" t="s">
        <v>180</v>
      </c>
      <c r="I19" s="831"/>
      <c r="J19" s="832"/>
      <c r="K19" s="808"/>
      <c r="L19" s="808"/>
      <c r="M19" s="808"/>
      <c r="N19" s="808"/>
      <c r="O19" s="808"/>
      <c r="P19" s="808"/>
      <c r="Q19" s="808"/>
      <c r="R19" s="808"/>
      <c r="S19" s="808"/>
      <c r="T19" s="808"/>
      <c r="U19" s="808"/>
      <c r="V19" s="808"/>
      <c r="W19" s="808"/>
      <c r="X19" s="808"/>
      <c r="Y19" s="808"/>
      <c r="Z19" s="808"/>
      <c r="AA19" s="821"/>
      <c r="AB19" s="822"/>
      <c r="AC19" s="822"/>
      <c r="AD19" s="823"/>
      <c r="AE19" s="808"/>
      <c r="AF19" s="808"/>
      <c r="AG19" s="808"/>
      <c r="AH19" s="808"/>
      <c r="AI19" s="808"/>
      <c r="AJ19" s="808"/>
      <c r="AK19" s="808"/>
      <c r="AL19" s="808"/>
      <c r="AM19" s="11"/>
      <c r="AN19" s="794"/>
      <c r="AO19" s="795"/>
      <c r="AP19" s="795"/>
      <c r="AQ19" s="795"/>
      <c r="AR19" s="795"/>
      <c r="AS19" s="795"/>
      <c r="AT19" s="795"/>
      <c r="AU19" s="795"/>
      <c r="AV19" s="795"/>
      <c r="AW19" s="796"/>
    </row>
    <row r="20" spans="1:49" ht="17.25" customHeight="1" x14ac:dyDescent="0.2">
      <c r="A20" s="863" t="s">
        <v>176</v>
      </c>
      <c r="B20" s="864"/>
      <c r="C20" s="864"/>
      <c r="D20" s="864"/>
      <c r="E20" s="864"/>
      <c r="F20" s="864"/>
      <c r="G20" s="864"/>
      <c r="H20" s="836" t="s">
        <v>179</v>
      </c>
      <c r="I20" s="836"/>
      <c r="J20" s="836"/>
      <c r="K20" s="812"/>
      <c r="L20" s="812"/>
      <c r="M20" s="812"/>
      <c r="N20" s="812"/>
      <c r="O20" s="812"/>
      <c r="P20" s="812"/>
      <c r="Q20" s="812"/>
      <c r="R20" s="812"/>
      <c r="S20" s="812"/>
      <c r="T20" s="812"/>
      <c r="U20" s="812"/>
      <c r="V20" s="812"/>
      <c r="W20" s="812"/>
      <c r="X20" s="812"/>
      <c r="Y20" s="812"/>
      <c r="Z20" s="812"/>
      <c r="AA20" s="824"/>
      <c r="AB20" s="825"/>
      <c r="AC20" s="825"/>
      <c r="AD20" s="826"/>
      <c r="AE20" s="812"/>
      <c r="AF20" s="812"/>
      <c r="AG20" s="812"/>
      <c r="AH20" s="812"/>
      <c r="AI20" s="812"/>
      <c r="AJ20" s="812"/>
      <c r="AK20" s="812"/>
      <c r="AL20" s="813"/>
      <c r="AM20" s="11"/>
      <c r="AN20" s="794"/>
      <c r="AO20" s="795"/>
      <c r="AP20" s="795"/>
      <c r="AQ20" s="795"/>
      <c r="AR20" s="795"/>
      <c r="AS20" s="795"/>
      <c r="AT20" s="795"/>
      <c r="AU20" s="795"/>
      <c r="AV20" s="795"/>
      <c r="AW20" s="796"/>
    </row>
    <row r="21" spans="1:49" ht="17.25" customHeight="1" thickBot="1" x14ac:dyDescent="0.25">
      <c r="A21" s="865"/>
      <c r="B21" s="866"/>
      <c r="C21" s="866"/>
      <c r="D21" s="866"/>
      <c r="E21" s="866"/>
      <c r="F21" s="866"/>
      <c r="G21" s="866"/>
      <c r="H21" s="867" t="s">
        <v>180</v>
      </c>
      <c r="I21" s="868"/>
      <c r="J21" s="869"/>
      <c r="K21" s="814"/>
      <c r="L21" s="814"/>
      <c r="M21" s="814"/>
      <c r="N21" s="814"/>
      <c r="O21" s="814"/>
      <c r="P21" s="814"/>
      <c r="Q21" s="814"/>
      <c r="R21" s="814"/>
      <c r="S21" s="814"/>
      <c r="T21" s="814"/>
      <c r="U21" s="814"/>
      <c r="V21" s="814"/>
      <c r="W21" s="814"/>
      <c r="X21" s="814"/>
      <c r="Y21" s="814"/>
      <c r="Z21" s="814"/>
      <c r="AA21" s="817"/>
      <c r="AB21" s="818"/>
      <c r="AC21" s="818"/>
      <c r="AD21" s="819"/>
      <c r="AE21" s="814"/>
      <c r="AF21" s="814"/>
      <c r="AG21" s="814"/>
      <c r="AH21" s="814"/>
      <c r="AI21" s="814"/>
      <c r="AJ21" s="814"/>
      <c r="AK21" s="814"/>
      <c r="AL21" s="815"/>
      <c r="AM21" s="11"/>
      <c r="AN21" s="797"/>
      <c r="AO21" s="798"/>
      <c r="AP21" s="798"/>
      <c r="AQ21" s="798"/>
      <c r="AR21" s="798"/>
      <c r="AS21" s="798"/>
      <c r="AT21" s="798"/>
      <c r="AU21" s="798"/>
      <c r="AV21" s="798"/>
      <c r="AW21" s="799"/>
    </row>
    <row r="22" spans="1:49" ht="17.25" customHeight="1" x14ac:dyDescent="0.2">
      <c r="A22" s="853" t="s">
        <v>177</v>
      </c>
      <c r="B22" s="854"/>
      <c r="C22" s="854"/>
      <c r="D22" s="854"/>
      <c r="E22" s="854"/>
      <c r="F22" s="854"/>
      <c r="G22" s="855"/>
      <c r="H22" s="836" t="s">
        <v>179</v>
      </c>
      <c r="I22" s="836"/>
      <c r="J22" s="836"/>
      <c r="K22" s="827"/>
      <c r="L22" s="828"/>
      <c r="M22" s="828"/>
      <c r="N22" s="829"/>
      <c r="O22" s="827"/>
      <c r="P22" s="828"/>
      <c r="Q22" s="828"/>
      <c r="R22" s="829"/>
      <c r="S22" s="827"/>
      <c r="T22" s="828"/>
      <c r="U22" s="828"/>
      <c r="V22" s="829"/>
      <c r="W22" s="827"/>
      <c r="X22" s="828"/>
      <c r="Y22" s="828"/>
      <c r="Z22" s="829"/>
      <c r="AA22" s="827"/>
      <c r="AB22" s="828"/>
      <c r="AC22" s="828"/>
      <c r="AD22" s="829"/>
      <c r="AE22" s="816"/>
      <c r="AF22" s="816"/>
      <c r="AG22" s="816"/>
      <c r="AH22" s="816"/>
      <c r="AI22" s="816"/>
      <c r="AJ22" s="816"/>
      <c r="AK22" s="816"/>
      <c r="AL22" s="816"/>
      <c r="AM22" s="8"/>
      <c r="AN22" s="8"/>
      <c r="AO22" s="8"/>
      <c r="AP22" s="8"/>
      <c r="AQ22" s="8"/>
      <c r="AR22" s="8"/>
      <c r="AS22" s="8"/>
      <c r="AT22" s="8"/>
      <c r="AU22" s="8"/>
      <c r="AV22" s="8"/>
      <c r="AW22" s="8"/>
    </row>
    <row r="23" spans="1:49" ht="17.25" customHeight="1" x14ac:dyDescent="0.2">
      <c r="A23" s="856"/>
      <c r="B23" s="857"/>
      <c r="C23" s="857"/>
      <c r="D23" s="857"/>
      <c r="E23" s="857"/>
      <c r="F23" s="857"/>
      <c r="G23" s="858"/>
      <c r="H23" s="833" t="s">
        <v>180</v>
      </c>
      <c r="I23" s="834"/>
      <c r="J23" s="835"/>
      <c r="K23" s="809"/>
      <c r="L23" s="810"/>
      <c r="M23" s="810"/>
      <c r="N23" s="811"/>
      <c r="O23" s="809"/>
      <c r="P23" s="810"/>
      <c r="Q23" s="810"/>
      <c r="R23" s="811"/>
      <c r="S23" s="809"/>
      <c r="T23" s="810"/>
      <c r="U23" s="810"/>
      <c r="V23" s="811"/>
      <c r="W23" s="809"/>
      <c r="X23" s="810"/>
      <c r="Y23" s="810"/>
      <c r="Z23" s="811"/>
      <c r="AA23" s="809"/>
      <c r="AB23" s="810"/>
      <c r="AC23" s="810"/>
      <c r="AD23" s="811"/>
      <c r="AE23" s="806"/>
      <c r="AF23" s="806"/>
      <c r="AG23" s="806"/>
      <c r="AH23" s="806"/>
      <c r="AI23" s="806"/>
      <c r="AJ23" s="806"/>
      <c r="AK23" s="806"/>
      <c r="AL23" s="806"/>
      <c r="AM23" s="8"/>
      <c r="AN23" s="8"/>
      <c r="AO23" s="8"/>
      <c r="AP23" s="8"/>
      <c r="AQ23" s="8"/>
      <c r="AR23" s="8"/>
      <c r="AS23" s="8"/>
      <c r="AT23" s="8"/>
      <c r="AU23" s="8"/>
      <c r="AV23" s="8"/>
      <c r="AW23" s="8"/>
    </row>
    <row r="24" spans="1:49" x14ac:dyDescent="0.2">
      <c r="A24"/>
      <c r="B24"/>
      <c r="C24"/>
      <c r="D24"/>
      <c r="E24"/>
      <c r="F24"/>
      <c r="G24"/>
      <c r="H24"/>
      <c r="I24"/>
      <c r="J24"/>
      <c r="K24"/>
      <c r="L24"/>
      <c r="M24"/>
      <c r="N24"/>
      <c r="O24"/>
      <c r="P24"/>
      <c r="Q24"/>
      <c r="R24"/>
      <c r="S24"/>
      <c r="T24"/>
      <c r="U24"/>
      <c r="V24"/>
      <c r="W24"/>
      <c r="X24"/>
      <c r="Y24"/>
      <c r="Z24"/>
      <c r="AA24"/>
      <c r="AB24"/>
      <c r="AC24"/>
      <c r="AD24"/>
      <c r="AE24" s="8"/>
      <c r="AF24" s="8"/>
      <c r="AG24" s="8"/>
      <c r="AH24" s="8"/>
      <c r="AI24" s="8"/>
      <c r="AJ24" s="8"/>
      <c r="AK24" s="8"/>
      <c r="AL24" s="8"/>
      <c r="AM24" s="8"/>
      <c r="AN24" s="8"/>
      <c r="AO24" s="8"/>
      <c r="AP24" s="8"/>
      <c r="AQ24" s="8"/>
      <c r="AR24" s="8"/>
      <c r="AS24" s="8"/>
      <c r="AT24" s="8"/>
      <c r="AU24" s="8"/>
      <c r="AV24" s="8"/>
      <c r="AW24" s="8"/>
    </row>
    <row r="25" spans="1:49" ht="43.5" customHeight="1" x14ac:dyDescent="0.2">
      <c r="A25" s="859" t="s">
        <v>188</v>
      </c>
      <c r="B25" s="860"/>
      <c r="C25" s="860"/>
      <c r="D25" s="860"/>
      <c r="E25" s="860"/>
      <c r="F25" s="860"/>
      <c r="G25" s="861"/>
      <c r="H25" s="852"/>
      <c r="I25" s="850"/>
      <c r="J25" s="850"/>
      <c r="K25" s="850"/>
      <c r="L25" s="850" t="s">
        <v>189</v>
      </c>
      <c r="M25" s="851"/>
      <c r="N25" s="871" t="s">
        <v>190</v>
      </c>
      <c r="O25" s="872"/>
      <c r="P25" s="872"/>
      <c r="Q25" s="872"/>
      <c r="R25" s="872"/>
      <c r="S25" s="872"/>
      <c r="T25" s="872"/>
      <c r="U25" s="872"/>
      <c r="V25" s="872"/>
      <c r="W25" s="873"/>
      <c r="X25" s="852"/>
      <c r="Y25" s="850"/>
      <c r="Z25" s="850"/>
      <c r="AA25" s="850"/>
      <c r="AB25" s="850" t="s">
        <v>189</v>
      </c>
      <c r="AC25" s="851"/>
      <c r="AD25" s="11"/>
      <c r="AE25" s="11"/>
      <c r="AF25" s="11"/>
      <c r="AG25" s="11"/>
      <c r="AH25" s="11"/>
      <c r="AI25" s="11"/>
      <c r="AJ25" s="11"/>
      <c r="AK25" s="11"/>
      <c r="AL25" s="11"/>
      <c r="AM25" s="11"/>
      <c r="AN25" s="11"/>
      <c r="AO25" s="11"/>
      <c r="AP25" s="11"/>
      <c r="AQ25" s="11"/>
      <c r="AR25" s="11"/>
      <c r="AS25" s="11"/>
      <c r="AT25" s="11"/>
      <c r="AU25" s="11"/>
      <c r="AV25" s="11"/>
      <c r="AW25" s="11"/>
    </row>
    <row r="26" spans="1:49" ht="29.25" customHeight="1" x14ac:dyDescent="0.2">
      <c r="A26" s="870" t="s">
        <v>191</v>
      </c>
      <c r="B26" s="870"/>
      <c r="C26" s="870"/>
      <c r="D26" s="870"/>
      <c r="E26" s="870"/>
      <c r="F26" s="870"/>
      <c r="G26" s="870"/>
      <c r="H26" s="870"/>
      <c r="I26" s="870"/>
      <c r="J26" s="870"/>
      <c r="K26" s="870"/>
      <c r="L26" s="870"/>
      <c r="M26" s="870"/>
      <c r="N26" s="870"/>
      <c r="O26" s="870"/>
      <c r="P26" s="870"/>
      <c r="Q26" s="870"/>
      <c r="R26" s="870"/>
      <c r="S26" s="870"/>
      <c r="T26" s="870"/>
      <c r="U26" s="870"/>
      <c r="V26" s="870"/>
      <c r="W26" s="870"/>
      <c r="X26" s="870"/>
      <c r="Y26" s="870"/>
      <c r="Z26" s="870"/>
      <c r="AA26" s="870"/>
      <c r="AB26" s="870"/>
      <c r="AC26" s="870"/>
      <c r="AD26" s="870"/>
      <c r="AE26" s="870"/>
      <c r="AF26" s="870"/>
      <c r="AG26" s="870"/>
      <c r="AH26" s="870"/>
      <c r="AI26" s="870"/>
      <c r="AJ26" s="870"/>
      <c r="AK26" s="870"/>
      <c r="AL26" s="870"/>
      <c r="AM26" s="870"/>
      <c r="AN26" s="870"/>
      <c r="AO26" s="870"/>
      <c r="AP26" s="870"/>
      <c r="AQ26" s="870"/>
      <c r="AR26" s="870"/>
      <c r="AS26" s="870"/>
      <c r="AT26" s="870"/>
      <c r="AU26" s="870"/>
      <c r="AV26" s="870"/>
      <c r="AW26" s="870"/>
    </row>
    <row r="27" spans="1:49" ht="29.25" customHeight="1" x14ac:dyDescent="0.2">
      <c r="A27" s="870" t="s">
        <v>191</v>
      </c>
      <c r="B27" s="870"/>
      <c r="C27" s="870"/>
      <c r="D27" s="870"/>
      <c r="E27" s="870"/>
      <c r="F27" s="870"/>
      <c r="G27" s="870"/>
      <c r="H27" s="870"/>
      <c r="I27" s="870"/>
      <c r="J27" s="870"/>
      <c r="K27" s="870"/>
      <c r="L27" s="870"/>
      <c r="M27" s="870"/>
      <c r="N27" s="870"/>
      <c r="O27" s="870"/>
      <c r="P27" s="870"/>
      <c r="Q27" s="870"/>
      <c r="R27" s="870"/>
      <c r="S27" s="870"/>
      <c r="T27" s="870"/>
      <c r="U27" s="870"/>
      <c r="V27" s="870"/>
      <c r="W27" s="870"/>
      <c r="X27" s="870"/>
      <c r="Y27" s="870"/>
      <c r="Z27" s="870"/>
      <c r="AA27" s="870"/>
      <c r="AB27" s="870"/>
      <c r="AC27" s="870"/>
      <c r="AD27" s="870"/>
      <c r="AE27" s="870"/>
      <c r="AF27" s="870"/>
      <c r="AG27" s="870"/>
      <c r="AH27" s="870"/>
      <c r="AI27" s="870"/>
      <c r="AJ27" s="870"/>
      <c r="AK27" s="870"/>
      <c r="AL27" s="870"/>
      <c r="AM27" s="870"/>
      <c r="AN27" s="870"/>
      <c r="AO27" s="870"/>
      <c r="AP27" s="870"/>
      <c r="AQ27" s="870"/>
      <c r="AR27" s="870"/>
      <c r="AS27" s="870"/>
      <c r="AT27" s="870"/>
      <c r="AU27" s="870"/>
      <c r="AV27" s="870"/>
      <c r="AW27" s="870"/>
    </row>
  </sheetData>
  <mergeCells count="189">
    <mergeCell ref="A27:AW27"/>
    <mergeCell ref="N25:W25"/>
    <mergeCell ref="X25:AA25"/>
    <mergeCell ref="AB25:AC25"/>
    <mergeCell ref="A26:AW26"/>
    <mergeCell ref="S11:V11"/>
    <mergeCell ref="K13:N13"/>
    <mergeCell ref="O13:R13"/>
    <mergeCell ref="S13:V13"/>
    <mergeCell ref="K15:N15"/>
    <mergeCell ref="O15:R15"/>
    <mergeCell ref="S15:V15"/>
    <mergeCell ref="K14:N14"/>
    <mergeCell ref="O14:R14"/>
    <mergeCell ref="S14:V14"/>
    <mergeCell ref="H16:J16"/>
    <mergeCell ref="H15:J15"/>
    <mergeCell ref="K16:N16"/>
    <mergeCell ref="O16:R16"/>
    <mergeCell ref="S16:V16"/>
    <mergeCell ref="H11:J11"/>
    <mergeCell ref="H12:J12"/>
    <mergeCell ref="H13:J13"/>
    <mergeCell ref="O12:R12"/>
    <mergeCell ref="L25:M25"/>
    <mergeCell ref="H25:K25"/>
    <mergeCell ref="A8:G9"/>
    <mergeCell ref="A10:G11"/>
    <mergeCell ref="A12:G13"/>
    <mergeCell ref="A14:G15"/>
    <mergeCell ref="H20:J20"/>
    <mergeCell ref="H14:J14"/>
    <mergeCell ref="H9:J9"/>
    <mergeCell ref="H10:J10"/>
    <mergeCell ref="K12:N12"/>
    <mergeCell ref="A22:G23"/>
    <mergeCell ref="H23:J23"/>
    <mergeCell ref="K22:N22"/>
    <mergeCell ref="K23:N23"/>
    <mergeCell ref="A25:G25"/>
    <mergeCell ref="A16:G17"/>
    <mergeCell ref="A18:G19"/>
    <mergeCell ref="A20:G21"/>
    <mergeCell ref="K21:N21"/>
    <mergeCell ref="H21:J21"/>
    <mergeCell ref="H22:J22"/>
    <mergeCell ref="K20:N20"/>
    <mergeCell ref="A2:J3"/>
    <mergeCell ref="A4:G5"/>
    <mergeCell ref="A6:G7"/>
    <mergeCell ref="H6:J6"/>
    <mergeCell ref="H4:J4"/>
    <mergeCell ref="K2:AD2"/>
    <mergeCell ref="H5:J5"/>
    <mergeCell ref="H7:J7"/>
    <mergeCell ref="H8:J8"/>
    <mergeCell ref="O8:R8"/>
    <mergeCell ref="S8:V8"/>
    <mergeCell ref="O4:R4"/>
    <mergeCell ref="S4:V4"/>
    <mergeCell ref="O5:R5"/>
    <mergeCell ref="S5:V5"/>
    <mergeCell ref="O6:R6"/>
    <mergeCell ref="S6:V6"/>
    <mergeCell ref="O3:R3"/>
    <mergeCell ref="S3:V3"/>
    <mergeCell ref="O7:R7"/>
    <mergeCell ref="S7:V7"/>
    <mergeCell ref="W3:Z3"/>
    <mergeCell ref="AA3:AD3"/>
    <mergeCell ref="AA4:AD4"/>
    <mergeCell ref="O10:R10"/>
    <mergeCell ref="S10:V10"/>
    <mergeCell ref="K18:N18"/>
    <mergeCell ref="O18:R18"/>
    <mergeCell ref="S18:V18"/>
    <mergeCell ref="O17:R17"/>
    <mergeCell ref="S17:V17"/>
    <mergeCell ref="H19:J19"/>
    <mergeCell ref="O9:R9"/>
    <mergeCell ref="S9:V9"/>
    <mergeCell ref="K19:N19"/>
    <mergeCell ref="K17:N17"/>
    <mergeCell ref="H17:J17"/>
    <mergeCell ref="H18:J18"/>
    <mergeCell ref="O11:R11"/>
    <mergeCell ref="S12:V12"/>
    <mergeCell ref="O23:R23"/>
    <mergeCell ref="S23:V23"/>
    <mergeCell ref="W14:Z14"/>
    <mergeCell ref="W15:Z15"/>
    <mergeCell ref="W20:Z20"/>
    <mergeCell ref="W21:Z21"/>
    <mergeCell ref="W16:Z16"/>
    <mergeCell ref="W17:Z17"/>
    <mergeCell ref="W18:Z18"/>
    <mergeCell ref="W19:Z19"/>
    <mergeCell ref="O21:R21"/>
    <mergeCell ref="S21:V21"/>
    <mergeCell ref="O20:R20"/>
    <mergeCell ref="S20:V20"/>
    <mergeCell ref="O19:R19"/>
    <mergeCell ref="S19:V19"/>
    <mergeCell ref="O22:R22"/>
    <mergeCell ref="S22:V22"/>
    <mergeCell ref="AA5:AD5"/>
    <mergeCell ref="W4:Z4"/>
    <mergeCell ref="W5:Z5"/>
    <mergeCell ref="W22:Z22"/>
    <mergeCell ref="AA10:AD10"/>
    <mergeCell ref="AA12:AD12"/>
    <mergeCell ref="AA13:AD13"/>
    <mergeCell ref="AA14:AD14"/>
    <mergeCell ref="W12:Z12"/>
    <mergeCell ref="W13:Z13"/>
    <mergeCell ref="W11:Z11"/>
    <mergeCell ref="AE22:AH22"/>
    <mergeCell ref="AA19:AD19"/>
    <mergeCell ref="AA20:AD20"/>
    <mergeCell ref="AE15:AH15"/>
    <mergeCell ref="AE16:AH16"/>
    <mergeCell ref="AE17:AH17"/>
    <mergeCell ref="AE19:AH19"/>
    <mergeCell ref="AE20:AH20"/>
    <mergeCell ref="AE21:AH21"/>
    <mergeCell ref="AA17:AD17"/>
    <mergeCell ref="AA16:AD16"/>
    <mergeCell ref="AA22:AD22"/>
    <mergeCell ref="AE10:AH10"/>
    <mergeCell ref="AA23:AD23"/>
    <mergeCell ref="AA15:AD15"/>
    <mergeCell ref="AE23:AH23"/>
    <mergeCell ref="K3:N3"/>
    <mergeCell ref="K4:N4"/>
    <mergeCell ref="K5:N5"/>
    <mergeCell ref="K6:N6"/>
    <mergeCell ref="K7:N7"/>
    <mergeCell ref="K8:N8"/>
    <mergeCell ref="K9:N9"/>
    <mergeCell ref="AE11:AH11"/>
    <mergeCell ref="AE12:AH12"/>
    <mergeCell ref="AE13:AH13"/>
    <mergeCell ref="AE14:AH14"/>
    <mergeCell ref="AE18:AH18"/>
    <mergeCell ref="K10:N10"/>
    <mergeCell ref="K11:N11"/>
    <mergeCell ref="AE8:AH8"/>
    <mergeCell ref="AE9:AH9"/>
    <mergeCell ref="AA9:AD9"/>
    <mergeCell ref="AA11:AD11"/>
    <mergeCell ref="W9:Z9"/>
    <mergeCell ref="W10:Z10"/>
    <mergeCell ref="AE2:AH3"/>
    <mergeCell ref="AE4:AH4"/>
    <mergeCell ref="AI10:AL10"/>
    <mergeCell ref="AI19:AL19"/>
    <mergeCell ref="AE5:AH5"/>
    <mergeCell ref="W23:Z23"/>
    <mergeCell ref="AI14:AL14"/>
    <mergeCell ref="AE6:AH6"/>
    <mergeCell ref="AE7:AH7"/>
    <mergeCell ref="AI9:AL9"/>
    <mergeCell ref="AI8:AL8"/>
    <mergeCell ref="AI23:AL23"/>
    <mergeCell ref="AA18:AD18"/>
    <mergeCell ref="AI20:AL20"/>
    <mergeCell ref="AI21:AL21"/>
    <mergeCell ref="AI22:AL22"/>
    <mergeCell ref="AI15:AL15"/>
    <mergeCell ref="AA7:AD7"/>
    <mergeCell ref="AA8:AD8"/>
    <mergeCell ref="W6:Z6"/>
    <mergeCell ref="W7:Z7"/>
    <mergeCell ref="W8:Z8"/>
    <mergeCell ref="AA6:AD6"/>
    <mergeCell ref="AA21:AD21"/>
    <mergeCell ref="AN4:AW21"/>
    <mergeCell ref="AN2:AW3"/>
    <mergeCell ref="AI7:AL7"/>
    <mergeCell ref="AI6:AL6"/>
    <mergeCell ref="AI16:AL16"/>
    <mergeCell ref="AI17:AL17"/>
    <mergeCell ref="AI18:AL18"/>
    <mergeCell ref="AI11:AL11"/>
    <mergeCell ref="AI12:AL12"/>
    <mergeCell ref="AI13:AL13"/>
    <mergeCell ref="AI2:AL3"/>
    <mergeCell ref="AI4:AL4"/>
    <mergeCell ref="AI5:AL5"/>
  </mergeCells>
  <phoneticPr fontId="3"/>
  <pageMargins left="0.78740157480314965" right="0.78740157480314965" top="0.98425196850393704" bottom="0.98425196850393704" header="0.51181102362204722" footer="0.51181102362204722"/>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Normal="100" zoomScaleSheetLayoutView="100" workbookViewId="0"/>
  </sheetViews>
  <sheetFormatPr defaultColWidth="9" defaultRowHeight="13" x14ac:dyDescent="0.2"/>
  <cols>
    <col min="1" max="5" width="3.6328125" style="16" customWidth="1"/>
    <col min="6" max="6" width="15.6328125" style="16" customWidth="1"/>
    <col min="7" max="8" width="23.6328125" style="16" customWidth="1"/>
    <col min="9" max="9" width="8.08984375" style="16" customWidth="1"/>
    <col min="10" max="13" width="13.08984375" style="16" customWidth="1"/>
    <col min="14" max="14" width="10.6328125" style="16" customWidth="1"/>
    <col min="15" max="16384" width="9" style="16"/>
  </cols>
  <sheetData>
    <row r="1" spans="1:10" ht="15" customHeight="1" x14ac:dyDescent="0.2">
      <c r="A1" s="16" t="s">
        <v>192</v>
      </c>
    </row>
    <row r="2" spans="1:10" ht="15" customHeight="1" x14ac:dyDescent="0.2"/>
    <row r="3" spans="1:10" ht="15" customHeight="1" x14ac:dyDescent="0.2">
      <c r="B3" s="16" t="s">
        <v>193</v>
      </c>
    </row>
    <row r="4" spans="1:10" ht="9" customHeight="1" x14ac:dyDescent="0.2"/>
    <row r="5" spans="1:10" ht="21" customHeight="1" x14ac:dyDescent="0.2">
      <c r="C5" s="16" t="s">
        <v>194</v>
      </c>
      <c r="H5" s="17" t="s">
        <v>195</v>
      </c>
    </row>
    <row r="6" spans="1:10" ht="15" customHeight="1" x14ac:dyDescent="0.2"/>
    <row r="7" spans="1:10" ht="15" customHeight="1" x14ac:dyDescent="0.2">
      <c r="D7" s="16" t="s">
        <v>196</v>
      </c>
      <c r="H7" s="18" t="s">
        <v>197</v>
      </c>
      <c r="J7" s="16" t="s">
        <v>198</v>
      </c>
    </row>
    <row r="8" spans="1:10" ht="15" customHeight="1" x14ac:dyDescent="0.2">
      <c r="D8" s="19"/>
      <c r="E8" s="20"/>
      <c r="F8" s="21"/>
      <c r="G8" s="22" t="s">
        <v>199</v>
      </c>
      <c r="H8" s="22" t="s">
        <v>200</v>
      </c>
    </row>
    <row r="9" spans="1:10" ht="27" customHeight="1" x14ac:dyDescent="0.2">
      <c r="D9" s="874" t="s">
        <v>201</v>
      </c>
      <c r="E9" s="875"/>
      <c r="F9" s="876"/>
      <c r="G9" s="500"/>
      <c r="H9" s="501"/>
    </row>
    <row r="10" spans="1:10" ht="27" customHeight="1" x14ac:dyDescent="0.2">
      <c r="D10" s="874" t="s">
        <v>202</v>
      </c>
      <c r="E10" s="875"/>
      <c r="F10" s="876"/>
      <c r="G10" s="500"/>
      <c r="H10" s="501"/>
    </row>
    <row r="11" spans="1:10" ht="27" customHeight="1" x14ac:dyDescent="0.2">
      <c r="D11" s="874" t="s">
        <v>203</v>
      </c>
      <c r="E11" s="875"/>
      <c r="F11" s="876"/>
      <c r="G11" s="500"/>
      <c r="H11" s="501"/>
    </row>
    <row r="12" spans="1:10" ht="15" customHeight="1" x14ac:dyDescent="0.2"/>
    <row r="13" spans="1:10" ht="15" customHeight="1" x14ac:dyDescent="0.2">
      <c r="B13" s="16" t="s">
        <v>204</v>
      </c>
    </row>
    <row r="14" spans="1:10" ht="9" customHeight="1" x14ac:dyDescent="0.2"/>
    <row r="15" spans="1:10" ht="21" customHeight="1" x14ac:dyDescent="0.2">
      <c r="C15" s="16" t="s">
        <v>205</v>
      </c>
      <c r="H15" s="17" t="s">
        <v>195</v>
      </c>
    </row>
    <row r="16" spans="1:10"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sheetData>
  <mergeCells count="3">
    <mergeCell ref="D9:F9"/>
    <mergeCell ref="D10:F10"/>
    <mergeCell ref="D11:F11"/>
  </mergeCells>
  <phoneticPr fontId="3"/>
  <pageMargins left="0.39370078740157483" right="0.39370078740157483" top="0.78740157480314965" bottom="0.39370078740157483" header="0.31496062992125984" footer="0.31496062992125984"/>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6"/>
  <sheetViews>
    <sheetView view="pageBreakPreview" zoomScaleNormal="100" zoomScaleSheetLayoutView="100" workbookViewId="0">
      <selection activeCell="H1" sqref="H1"/>
    </sheetView>
  </sheetViews>
  <sheetFormatPr defaultColWidth="9" defaultRowHeight="13" x14ac:dyDescent="0.2"/>
  <cols>
    <col min="1" max="1" width="2.6328125" style="225" customWidth="1"/>
    <col min="2" max="3" width="2.6328125" style="226" customWidth="1"/>
    <col min="4" max="4" width="7.6328125" style="226" customWidth="1"/>
    <col min="5" max="5" width="2.6328125" style="225" customWidth="1"/>
    <col min="6" max="7" width="2.6328125" style="226" customWidth="1"/>
    <col min="8" max="8" width="41.6328125" style="226" customWidth="1"/>
    <col min="9" max="9" width="12.6328125" style="228" customWidth="1"/>
    <col min="10" max="12" width="2.6328125" style="225" customWidth="1"/>
    <col min="13" max="13" width="11.6328125" style="228" customWidth="1"/>
    <col min="14" max="16384" width="9" style="226"/>
  </cols>
  <sheetData>
    <row r="1" spans="1:13" ht="13.5" customHeight="1" x14ac:dyDescent="0.2">
      <c r="H1" s="227" t="s">
        <v>288</v>
      </c>
    </row>
    <row r="2" spans="1:13" ht="13.5" thickBot="1" x14ac:dyDescent="0.25">
      <c r="H2" s="229" t="s">
        <v>289</v>
      </c>
    </row>
    <row r="3" spans="1:13" ht="18" customHeight="1" x14ac:dyDescent="0.2">
      <c r="D3" s="886" t="s">
        <v>290</v>
      </c>
      <c r="E3" s="887"/>
      <c r="F3" s="887"/>
      <c r="G3" s="887"/>
      <c r="H3" s="888"/>
      <c r="I3" s="889"/>
      <c r="J3" s="889"/>
      <c r="K3" s="889"/>
      <c r="L3" s="890"/>
    </row>
    <row r="4" spans="1:13" ht="18" customHeight="1" x14ac:dyDescent="0.2">
      <c r="D4" s="891" t="s">
        <v>291</v>
      </c>
      <c r="E4" s="892"/>
      <c r="F4" s="892"/>
      <c r="G4" s="892"/>
      <c r="H4" s="893"/>
      <c r="I4" s="894"/>
      <c r="J4" s="894"/>
      <c r="K4" s="894"/>
      <c r="L4" s="895"/>
    </row>
    <row r="5" spans="1:13" ht="18" customHeight="1" x14ac:dyDescent="0.2">
      <c r="D5" s="891" t="s">
        <v>292</v>
      </c>
      <c r="E5" s="892"/>
      <c r="F5" s="892"/>
      <c r="G5" s="892"/>
      <c r="H5" s="893"/>
      <c r="I5" s="894"/>
      <c r="J5" s="894"/>
      <c r="K5" s="894"/>
      <c r="L5" s="895"/>
    </row>
    <row r="6" spans="1:13" ht="18" customHeight="1" x14ac:dyDescent="0.2">
      <c r="D6" s="891" t="s">
        <v>293</v>
      </c>
      <c r="E6" s="892"/>
      <c r="F6" s="892"/>
      <c r="G6" s="892"/>
      <c r="H6" s="893"/>
      <c r="I6" s="894"/>
      <c r="J6" s="894"/>
      <c r="K6" s="894"/>
      <c r="L6" s="895"/>
    </row>
    <row r="7" spans="1:13" ht="18" customHeight="1" x14ac:dyDescent="0.2">
      <c r="D7" s="891" t="s">
        <v>294</v>
      </c>
      <c r="E7" s="892"/>
      <c r="F7" s="892"/>
      <c r="G7" s="892"/>
      <c r="H7" s="893"/>
      <c r="I7" s="894"/>
      <c r="J7" s="894"/>
      <c r="K7" s="894"/>
      <c r="L7" s="895"/>
    </row>
    <row r="8" spans="1:13" ht="18" customHeight="1" thickBot="1" x14ac:dyDescent="0.25">
      <c r="D8" s="915" t="s">
        <v>295</v>
      </c>
      <c r="E8" s="916"/>
      <c r="F8" s="916"/>
      <c r="G8" s="916"/>
      <c r="H8" s="917"/>
      <c r="I8" s="918"/>
      <c r="J8" s="918"/>
      <c r="K8" s="918"/>
      <c r="L8" s="919"/>
    </row>
    <row r="10" spans="1:13" ht="9" customHeight="1" x14ac:dyDescent="0.2">
      <c r="A10" s="920" t="s">
        <v>210</v>
      </c>
      <c r="B10" s="921"/>
      <c r="C10" s="921"/>
      <c r="D10" s="922"/>
      <c r="E10" s="920" t="s">
        <v>296</v>
      </c>
      <c r="F10" s="921"/>
      <c r="G10" s="921"/>
      <c r="H10" s="922"/>
      <c r="I10" s="896" t="s">
        <v>297</v>
      </c>
      <c r="J10" s="898" t="s">
        <v>212</v>
      </c>
      <c r="K10" s="899"/>
      <c r="L10" s="900"/>
      <c r="M10" s="896" t="s">
        <v>213</v>
      </c>
    </row>
    <row r="11" spans="1:13" ht="18" customHeight="1" x14ac:dyDescent="0.2">
      <c r="A11" s="923"/>
      <c r="B11" s="924"/>
      <c r="C11" s="924"/>
      <c r="D11" s="925"/>
      <c r="E11" s="923"/>
      <c r="F11" s="924"/>
      <c r="G11" s="924"/>
      <c r="H11" s="925"/>
      <c r="I11" s="897"/>
      <c r="J11" s="230" t="s">
        <v>298</v>
      </c>
      <c r="K11" s="231" t="s">
        <v>299</v>
      </c>
      <c r="L11" s="232" t="s">
        <v>300</v>
      </c>
      <c r="M11" s="897"/>
    </row>
    <row r="12" spans="1:13" x14ac:dyDescent="0.2">
      <c r="A12" s="233" t="s">
        <v>301</v>
      </c>
      <c r="B12" s="234"/>
      <c r="C12" s="234"/>
      <c r="D12" s="234"/>
      <c r="E12" s="235"/>
      <c r="F12" s="236"/>
      <c r="G12" s="236"/>
      <c r="H12" s="236"/>
      <c r="I12" s="237"/>
      <c r="J12" s="238"/>
      <c r="K12" s="238"/>
      <c r="L12" s="238"/>
      <c r="M12" s="239"/>
    </row>
    <row r="13" spans="1:13" ht="40.5" customHeight="1" x14ac:dyDescent="0.2">
      <c r="A13" s="926" t="s">
        <v>302</v>
      </c>
      <c r="B13" s="927"/>
      <c r="C13" s="927"/>
      <c r="D13" s="928"/>
      <c r="E13" s="929" t="s">
        <v>303</v>
      </c>
      <c r="F13" s="930"/>
      <c r="G13" s="930"/>
      <c r="H13" s="931"/>
      <c r="I13" s="240" t="s">
        <v>304</v>
      </c>
      <c r="J13" s="241" t="s">
        <v>225</v>
      </c>
      <c r="K13" s="242" t="s">
        <v>215</v>
      </c>
      <c r="L13" s="243"/>
      <c r="M13" s="913" t="s">
        <v>305</v>
      </c>
    </row>
    <row r="14" spans="1:13" ht="13.5" customHeight="1" x14ac:dyDescent="0.2">
      <c r="A14" s="901"/>
      <c r="B14" s="902"/>
      <c r="C14" s="902"/>
      <c r="D14" s="903"/>
      <c r="E14" s="247"/>
      <c r="F14" s="248"/>
      <c r="G14" s="248"/>
      <c r="H14" s="249"/>
      <c r="I14" s="250"/>
      <c r="J14" s="251"/>
      <c r="K14" s="252"/>
      <c r="L14" s="253"/>
      <c r="M14" s="914"/>
    </row>
    <row r="15" spans="1:13" ht="13.5" customHeight="1" x14ac:dyDescent="0.2">
      <c r="A15" s="901"/>
      <c r="B15" s="902"/>
      <c r="C15" s="902"/>
      <c r="D15" s="903"/>
      <c r="E15" s="247"/>
      <c r="F15" s="248" t="s">
        <v>306</v>
      </c>
      <c r="G15" s="904" t="s">
        <v>307</v>
      </c>
      <c r="H15" s="905"/>
      <c r="I15" s="250"/>
      <c r="J15" s="251"/>
      <c r="K15" s="252"/>
      <c r="L15" s="253"/>
      <c r="M15" s="914"/>
    </row>
    <row r="16" spans="1:13" ht="13.5" customHeight="1" x14ac:dyDescent="0.2">
      <c r="A16" s="901"/>
      <c r="B16" s="902"/>
      <c r="C16" s="902"/>
      <c r="D16" s="903"/>
      <c r="E16" s="247"/>
      <c r="F16" s="248"/>
      <c r="G16" s="248"/>
      <c r="H16" s="249"/>
      <c r="I16" s="250"/>
      <c r="J16" s="251"/>
      <c r="K16" s="252"/>
      <c r="L16" s="253"/>
      <c r="M16" s="914"/>
    </row>
    <row r="17" spans="1:13" ht="13.5" customHeight="1" x14ac:dyDescent="0.2">
      <c r="A17" s="901"/>
      <c r="B17" s="902"/>
      <c r="C17" s="902"/>
      <c r="D17" s="903"/>
      <c r="E17" s="247"/>
      <c r="F17" s="248" t="s">
        <v>12</v>
      </c>
      <c r="G17" s="904" t="s">
        <v>308</v>
      </c>
      <c r="H17" s="905"/>
      <c r="I17" s="250"/>
      <c r="J17" s="251"/>
      <c r="K17" s="252"/>
      <c r="L17" s="253"/>
      <c r="M17" s="250"/>
    </row>
    <row r="18" spans="1:13" ht="13.5" customHeight="1" x14ac:dyDescent="0.2">
      <c r="A18" s="901"/>
      <c r="B18" s="902"/>
      <c r="C18" s="902"/>
      <c r="D18" s="903"/>
      <c r="E18" s="247"/>
      <c r="F18" s="248"/>
      <c r="G18" s="248"/>
      <c r="H18" s="254" t="s">
        <v>309</v>
      </c>
      <c r="I18" s="250"/>
      <c r="J18" s="251"/>
      <c r="K18" s="252"/>
      <c r="L18" s="253"/>
      <c r="M18" s="250"/>
    </row>
    <row r="19" spans="1:13" ht="13.5" customHeight="1" x14ac:dyDescent="0.2">
      <c r="A19" s="901"/>
      <c r="B19" s="902"/>
      <c r="C19" s="902"/>
      <c r="D19" s="903"/>
      <c r="E19" s="247"/>
      <c r="F19" s="248" t="s">
        <v>13</v>
      </c>
      <c r="G19" s="904" t="s">
        <v>310</v>
      </c>
      <c r="H19" s="905"/>
      <c r="I19" s="250"/>
      <c r="J19" s="251"/>
      <c r="K19" s="252"/>
      <c r="L19" s="253"/>
      <c r="M19" s="250"/>
    </row>
    <row r="20" spans="1:13" ht="13.5" customHeight="1" x14ac:dyDescent="0.2">
      <c r="A20" s="901"/>
      <c r="B20" s="902"/>
      <c r="C20" s="902"/>
      <c r="D20" s="903"/>
      <c r="E20" s="247"/>
      <c r="F20" s="248"/>
      <c r="G20" s="248"/>
      <c r="H20" s="254" t="s">
        <v>311</v>
      </c>
      <c r="I20" s="250"/>
      <c r="J20" s="251"/>
      <c r="K20" s="252"/>
      <c r="L20" s="253"/>
      <c r="M20" s="250"/>
    </row>
    <row r="21" spans="1:13" ht="27" customHeight="1" x14ac:dyDescent="0.2">
      <c r="A21" s="901"/>
      <c r="B21" s="902"/>
      <c r="C21" s="902"/>
      <c r="D21" s="903"/>
      <c r="E21" s="247"/>
      <c r="F21" s="248" t="s">
        <v>312</v>
      </c>
      <c r="G21" s="904" t="s">
        <v>313</v>
      </c>
      <c r="H21" s="905"/>
      <c r="I21" s="250"/>
      <c r="J21" s="251"/>
      <c r="K21" s="252"/>
      <c r="L21" s="253"/>
      <c r="M21" s="250"/>
    </row>
    <row r="22" spans="1:13" ht="13.5" customHeight="1" x14ac:dyDescent="0.2">
      <c r="A22" s="901"/>
      <c r="B22" s="902"/>
      <c r="C22" s="902"/>
      <c r="D22" s="903"/>
      <c r="E22" s="247"/>
      <c r="F22" s="248"/>
      <c r="G22" s="248"/>
      <c r="H22" s="254" t="s">
        <v>311</v>
      </c>
      <c r="I22" s="250"/>
      <c r="J22" s="251"/>
      <c r="K22" s="252"/>
      <c r="L22" s="253"/>
      <c r="M22" s="250"/>
    </row>
    <row r="23" spans="1:13" ht="13.5" customHeight="1" x14ac:dyDescent="0.2">
      <c r="A23" s="901"/>
      <c r="B23" s="902"/>
      <c r="C23" s="902"/>
      <c r="D23" s="903"/>
      <c r="E23" s="247"/>
      <c r="F23" s="248" t="s">
        <v>314</v>
      </c>
      <c r="G23" s="904" t="s">
        <v>315</v>
      </c>
      <c r="H23" s="905"/>
      <c r="I23" s="250"/>
      <c r="J23" s="251"/>
      <c r="K23" s="252"/>
      <c r="L23" s="253"/>
      <c r="M23" s="250"/>
    </row>
    <row r="24" spans="1:13" ht="13.5" customHeight="1" x14ac:dyDescent="0.2">
      <c r="A24" s="901"/>
      <c r="B24" s="902"/>
      <c r="C24" s="902"/>
      <c r="D24" s="903"/>
      <c r="E24" s="247"/>
      <c r="F24" s="248"/>
      <c r="G24" s="255"/>
      <c r="H24" s="256" t="s">
        <v>309</v>
      </c>
      <c r="I24" s="250"/>
      <c r="J24" s="251"/>
      <c r="K24" s="252"/>
      <c r="L24" s="253"/>
      <c r="M24" s="250"/>
    </row>
    <row r="25" spans="1:13" ht="13.5" customHeight="1" x14ac:dyDescent="0.2">
      <c r="A25" s="244"/>
      <c r="B25" s="245"/>
      <c r="C25" s="245"/>
      <c r="D25" s="246"/>
      <c r="E25" s="257"/>
      <c r="F25" s="258"/>
      <c r="G25" s="259"/>
      <c r="H25" s="260"/>
      <c r="I25" s="261"/>
      <c r="J25" s="262"/>
      <c r="K25" s="263"/>
      <c r="L25" s="264"/>
      <c r="M25" s="261"/>
    </row>
    <row r="26" spans="1:13" ht="13.5" customHeight="1" x14ac:dyDescent="0.2">
      <c r="A26" s="244"/>
      <c r="B26" s="245"/>
      <c r="C26" s="245"/>
      <c r="D26" s="246"/>
      <c r="E26" s="906" t="s">
        <v>316</v>
      </c>
      <c r="F26" s="907"/>
      <c r="G26" s="907"/>
      <c r="H26" s="908"/>
      <c r="I26" s="250"/>
      <c r="J26" s="241" t="s">
        <v>225</v>
      </c>
      <c r="K26" s="242" t="s">
        <v>215</v>
      </c>
      <c r="L26" s="253"/>
      <c r="M26" s="250"/>
    </row>
    <row r="27" spans="1:13" ht="13.5" customHeight="1" x14ac:dyDescent="0.2">
      <c r="A27" s="265"/>
      <c r="B27" s="266"/>
      <c r="C27" s="266"/>
      <c r="D27" s="267"/>
      <c r="E27" s="268"/>
      <c r="F27" s="269"/>
      <c r="G27" s="269"/>
      <c r="H27" s="270"/>
      <c r="I27" s="271"/>
      <c r="J27" s="272"/>
      <c r="K27" s="273"/>
      <c r="L27" s="274"/>
      <c r="M27" s="271"/>
    </row>
    <row r="28" spans="1:13" ht="27" customHeight="1" x14ac:dyDescent="0.2">
      <c r="A28" s="901" t="s">
        <v>317</v>
      </c>
      <c r="B28" s="902"/>
      <c r="C28" s="902"/>
      <c r="D28" s="903"/>
      <c r="E28" s="909" t="s">
        <v>318</v>
      </c>
      <c r="F28" s="904"/>
      <c r="G28" s="904"/>
      <c r="H28" s="905"/>
      <c r="I28" s="250" t="s">
        <v>319</v>
      </c>
      <c r="J28" s="251" t="s">
        <v>225</v>
      </c>
      <c r="K28" s="252" t="s">
        <v>215</v>
      </c>
      <c r="L28" s="253"/>
      <c r="M28" s="250"/>
    </row>
    <row r="29" spans="1:13" ht="13.5" customHeight="1" x14ac:dyDescent="0.2">
      <c r="A29" s="901"/>
      <c r="B29" s="902"/>
      <c r="C29" s="902"/>
      <c r="D29" s="903"/>
      <c r="E29" s="257"/>
      <c r="F29" s="258"/>
      <c r="G29" s="258"/>
      <c r="H29" s="275"/>
      <c r="I29" s="261"/>
      <c r="J29" s="262"/>
      <c r="K29" s="263"/>
      <c r="L29" s="264"/>
      <c r="M29" s="261"/>
    </row>
    <row r="30" spans="1:13" ht="27" customHeight="1" x14ac:dyDescent="0.2">
      <c r="A30" s="276"/>
      <c r="B30" s="255"/>
      <c r="C30" s="255"/>
      <c r="D30" s="277"/>
      <c r="E30" s="910" t="s">
        <v>320</v>
      </c>
      <c r="F30" s="911"/>
      <c r="G30" s="911"/>
      <c r="H30" s="912"/>
      <c r="I30" s="278"/>
      <c r="J30" s="241" t="s">
        <v>225</v>
      </c>
      <c r="K30" s="242" t="s">
        <v>215</v>
      </c>
      <c r="L30" s="243"/>
      <c r="M30" s="932" t="s">
        <v>321</v>
      </c>
    </row>
    <row r="31" spans="1:13" ht="13.5" customHeight="1" x14ac:dyDescent="0.2">
      <c r="A31" s="901"/>
      <c r="B31" s="902"/>
      <c r="C31" s="902"/>
      <c r="D31" s="903"/>
      <c r="E31" s="279"/>
      <c r="F31" s="248" t="s">
        <v>322</v>
      </c>
      <c r="G31" s="904" t="s">
        <v>323</v>
      </c>
      <c r="H31" s="905"/>
      <c r="I31" s="250"/>
      <c r="J31" s="251"/>
      <c r="K31" s="252"/>
      <c r="L31" s="253"/>
      <c r="M31" s="933"/>
    </row>
    <row r="32" spans="1:13" ht="27" customHeight="1" x14ac:dyDescent="0.2">
      <c r="A32" s="901"/>
      <c r="B32" s="902"/>
      <c r="C32" s="902"/>
      <c r="D32" s="903"/>
      <c r="E32" s="247"/>
      <c r="F32" s="248" t="s">
        <v>322</v>
      </c>
      <c r="G32" s="904" t="s">
        <v>324</v>
      </c>
      <c r="H32" s="905"/>
      <c r="I32" s="250"/>
      <c r="J32" s="251"/>
      <c r="K32" s="252"/>
      <c r="L32" s="253"/>
      <c r="M32" s="933"/>
    </row>
    <row r="33" spans="1:13" ht="13.5" customHeight="1" x14ac:dyDescent="0.2">
      <c r="A33" s="901"/>
      <c r="B33" s="902"/>
      <c r="C33" s="902"/>
      <c r="D33" s="903"/>
      <c r="E33" s="247"/>
      <c r="F33" s="248"/>
      <c r="G33" s="904" t="s">
        <v>325</v>
      </c>
      <c r="H33" s="905"/>
      <c r="I33" s="250"/>
      <c r="J33" s="251"/>
      <c r="K33" s="252"/>
      <c r="L33" s="253"/>
      <c r="M33" s="250"/>
    </row>
    <row r="34" spans="1:13" ht="40.5" customHeight="1" x14ac:dyDescent="0.2">
      <c r="A34" s="901"/>
      <c r="B34" s="902"/>
      <c r="C34" s="902"/>
      <c r="D34" s="903"/>
      <c r="E34" s="247"/>
      <c r="F34" s="248" t="s">
        <v>322</v>
      </c>
      <c r="G34" s="904" t="s">
        <v>476</v>
      </c>
      <c r="H34" s="905"/>
      <c r="I34" s="250"/>
      <c r="J34" s="251"/>
      <c r="K34" s="252"/>
      <c r="L34" s="253"/>
      <c r="M34" s="250"/>
    </row>
    <row r="35" spans="1:13" ht="13.5" customHeight="1" x14ac:dyDescent="0.2">
      <c r="A35" s="901"/>
      <c r="B35" s="902"/>
      <c r="C35" s="902"/>
      <c r="D35" s="903"/>
      <c r="E35" s="247"/>
      <c r="F35" s="248"/>
      <c r="G35" s="248"/>
      <c r="H35" s="249" t="s">
        <v>326</v>
      </c>
      <c r="I35" s="250"/>
      <c r="J35" s="251"/>
      <c r="K35" s="252"/>
      <c r="L35" s="253"/>
      <c r="M35" s="250"/>
    </row>
    <row r="36" spans="1:13" ht="13.5" customHeight="1" x14ac:dyDescent="0.2">
      <c r="A36" s="901"/>
      <c r="B36" s="902"/>
      <c r="C36" s="902"/>
      <c r="D36" s="903"/>
      <c r="E36" s="247"/>
      <c r="F36" s="248"/>
      <c r="G36" s="248"/>
      <c r="H36" s="249" t="s">
        <v>327</v>
      </c>
      <c r="I36" s="250"/>
      <c r="J36" s="251"/>
      <c r="K36" s="252"/>
      <c r="L36" s="253"/>
      <c r="M36" s="250"/>
    </row>
    <row r="37" spans="1:13" ht="13.5" customHeight="1" x14ac:dyDescent="0.2">
      <c r="A37" s="901"/>
      <c r="B37" s="902"/>
      <c r="C37" s="902"/>
      <c r="D37" s="903"/>
      <c r="E37" s="247"/>
      <c r="F37" s="248"/>
      <c r="G37" s="248"/>
      <c r="H37" s="249" t="s">
        <v>328</v>
      </c>
      <c r="I37" s="250"/>
      <c r="J37" s="251"/>
      <c r="K37" s="252"/>
      <c r="L37" s="253"/>
      <c r="M37" s="250"/>
    </row>
    <row r="38" spans="1:13" x14ac:dyDescent="0.2">
      <c r="A38" s="280"/>
      <c r="B38" s="281"/>
      <c r="C38" s="281"/>
      <c r="D38" s="282"/>
      <c r="E38" s="283"/>
      <c r="F38" s="284"/>
      <c r="G38" s="284"/>
      <c r="H38" s="285"/>
      <c r="I38" s="286"/>
      <c r="J38" s="287"/>
      <c r="K38" s="288"/>
      <c r="L38" s="289"/>
      <c r="M38" s="286"/>
    </row>
    <row r="39" spans="1:13" x14ac:dyDescent="0.2">
      <c r="A39" s="290" t="s">
        <v>329</v>
      </c>
      <c r="B39" s="291"/>
      <c r="C39" s="291"/>
      <c r="D39" s="291"/>
      <c r="E39" s="292"/>
      <c r="F39" s="293"/>
      <c r="G39" s="293"/>
      <c r="H39" s="293"/>
      <c r="I39" s="294"/>
      <c r="J39" s="295"/>
      <c r="K39" s="295"/>
      <c r="L39" s="295"/>
      <c r="M39" s="296"/>
    </row>
    <row r="40" spans="1:13" ht="40.5" customHeight="1" x14ac:dyDescent="0.2">
      <c r="A40" s="901" t="s">
        <v>330</v>
      </c>
      <c r="B40" s="902"/>
      <c r="C40" s="902"/>
      <c r="D40" s="903"/>
      <c r="E40" s="909" t="s">
        <v>331</v>
      </c>
      <c r="F40" s="904"/>
      <c r="G40" s="904"/>
      <c r="H40" s="905"/>
      <c r="I40" s="250" t="s">
        <v>332</v>
      </c>
      <c r="J40" s="251" t="s">
        <v>225</v>
      </c>
      <c r="K40" s="252" t="s">
        <v>215</v>
      </c>
      <c r="L40" s="253"/>
      <c r="M40" s="934" t="s">
        <v>333</v>
      </c>
    </row>
    <row r="41" spans="1:13" ht="40.5" customHeight="1" x14ac:dyDescent="0.2">
      <c r="A41" s="901"/>
      <c r="B41" s="902"/>
      <c r="C41" s="902"/>
      <c r="D41" s="903"/>
      <c r="E41" s="247"/>
      <c r="F41" s="248" t="s">
        <v>334</v>
      </c>
      <c r="G41" s="904" t="s">
        <v>335</v>
      </c>
      <c r="H41" s="905"/>
      <c r="I41" s="250"/>
      <c r="J41" s="251"/>
      <c r="K41" s="252"/>
      <c r="L41" s="253"/>
      <c r="M41" s="933"/>
    </row>
    <row r="42" spans="1:13" ht="13.5" customHeight="1" x14ac:dyDescent="0.2">
      <c r="A42" s="276"/>
      <c r="B42" s="255"/>
      <c r="C42" s="255"/>
      <c r="D42" s="277"/>
      <c r="E42" s="297"/>
      <c r="F42" s="298"/>
      <c r="G42" s="298"/>
      <c r="H42" s="299"/>
      <c r="I42" s="278"/>
      <c r="J42" s="300"/>
      <c r="K42" s="301"/>
      <c r="L42" s="302"/>
      <c r="M42" s="278"/>
    </row>
    <row r="43" spans="1:13" ht="46" customHeight="1" x14ac:dyDescent="0.2">
      <c r="A43" s="926" t="s">
        <v>336</v>
      </c>
      <c r="B43" s="927"/>
      <c r="C43" s="927"/>
      <c r="D43" s="928"/>
      <c r="E43" s="929" t="s">
        <v>337</v>
      </c>
      <c r="F43" s="930"/>
      <c r="G43" s="930"/>
      <c r="H43" s="931"/>
      <c r="I43" s="240" t="s">
        <v>338</v>
      </c>
      <c r="J43" s="241" t="s">
        <v>225</v>
      </c>
      <c r="K43" s="242" t="s">
        <v>225</v>
      </c>
      <c r="L43" s="243"/>
      <c r="M43" s="498" t="s">
        <v>339</v>
      </c>
    </row>
    <row r="44" spans="1:13" ht="13.5" customHeight="1" x14ac:dyDescent="0.2">
      <c r="A44" s="303"/>
      <c r="B44" s="259"/>
      <c r="C44" s="259"/>
      <c r="D44" s="304"/>
      <c r="E44" s="268"/>
      <c r="F44" s="269"/>
      <c r="G44" s="269"/>
      <c r="H44" s="270"/>
      <c r="I44" s="271"/>
      <c r="J44" s="272"/>
      <c r="K44" s="273"/>
      <c r="L44" s="274"/>
      <c r="M44" s="271"/>
    </row>
    <row r="45" spans="1:13" ht="27" customHeight="1" x14ac:dyDescent="0.2">
      <c r="A45" s="901" t="s">
        <v>340</v>
      </c>
      <c r="B45" s="902"/>
      <c r="C45" s="902"/>
      <c r="D45" s="903"/>
      <c r="E45" s="909" t="s">
        <v>341</v>
      </c>
      <c r="F45" s="904"/>
      <c r="G45" s="904"/>
      <c r="H45" s="905"/>
      <c r="I45" s="250" t="s">
        <v>342</v>
      </c>
      <c r="J45" s="251" t="s">
        <v>225</v>
      </c>
      <c r="K45" s="252" t="s">
        <v>225</v>
      </c>
      <c r="L45" s="253"/>
      <c r="M45" s="250" t="s">
        <v>343</v>
      </c>
    </row>
    <row r="46" spans="1:13" ht="13.5" customHeight="1" x14ac:dyDescent="0.2">
      <c r="A46" s="303"/>
      <c r="B46" s="259"/>
      <c r="C46" s="259"/>
      <c r="D46" s="304"/>
      <c r="E46" s="268"/>
      <c r="F46" s="269"/>
      <c r="G46" s="269"/>
      <c r="H46" s="270"/>
      <c r="I46" s="271"/>
      <c r="J46" s="272"/>
      <c r="K46" s="273"/>
      <c r="L46" s="274"/>
      <c r="M46" s="271"/>
    </row>
    <row r="47" spans="1:13" ht="54" customHeight="1" x14ac:dyDescent="0.2">
      <c r="A47" s="901" t="s">
        <v>344</v>
      </c>
      <c r="B47" s="902"/>
      <c r="C47" s="902"/>
      <c r="D47" s="903"/>
      <c r="E47" s="909" t="s">
        <v>345</v>
      </c>
      <c r="F47" s="904"/>
      <c r="G47" s="904"/>
      <c r="H47" s="905"/>
      <c r="I47" s="250" t="s">
        <v>346</v>
      </c>
      <c r="J47" s="251" t="s">
        <v>225</v>
      </c>
      <c r="K47" s="252" t="s">
        <v>225</v>
      </c>
      <c r="L47" s="253"/>
      <c r="M47" s="250" t="s">
        <v>343</v>
      </c>
    </row>
    <row r="48" spans="1:13" ht="13.5" customHeight="1" x14ac:dyDescent="0.2">
      <c r="A48" s="276"/>
      <c r="B48" s="255"/>
      <c r="C48" s="255"/>
      <c r="D48" s="277"/>
      <c r="E48" s="297"/>
      <c r="F48" s="298"/>
      <c r="G48" s="298"/>
      <c r="H48" s="299"/>
      <c r="I48" s="278"/>
      <c r="J48" s="300"/>
      <c r="K48" s="301"/>
      <c r="L48" s="302"/>
      <c r="M48" s="278"/>
    </row>
    <row r="49" spans="1:13" ht="40.5" customHeight="1" x14ac:dyDescent="0.2">
      <c r="A49" s="926" t="s">
        <v>347</v>
      </c>
      <c r="B49" s="927"/>
      <c r="C49" s="927"/>
      <c r="D49" s="928"/>
      <c r="E49" s="929" t="s">
        <v>348</v>
      </c>
      <c r="F49" s="930"/>
      <c r="G49" s="930"/>
      <c r="H49" s="931"/>
      <c r="I49" s="240" t="s">
        <v>349</v>
      </c>
      <c r="J49" s="241" t="s">
        <v>225</v>
      </c>
      <c r="K49" s="242" t="s">
        <v>225</v>
      </c>
      <c r="L49" s="243"/>
      <c r="M49" s="240" t="s">
        <v>350</v>
      </c>
    </row>
    <row r="50" spans="1:13" ht="13.5" customHeight="1" x14ac:dyDescent="0.2">
      <c r="A50" s="303"/>
      <c r="B50" s="259"/>
      <c r="C50" s="259"/>
      <c r="D50" s="304"/>
      <c r="E50" s="268"/>
      <c r="F50" s="269"/>
      <c r="G50" s="269"/>
      <c r="H50" s="270"/>
      <c r="I50" s="271"/>
      <c r="J50" s="272"/>
      <c r="K50" s="273"/>
      <c r="L50" s="274"/>
      <c r="M50" s="271"/>
    </row>
    <row r="51" spans="1:13" ht="31.5" customHeight="1" x14ac:dyDescent="0.2">
      <c r="A51" s="901" t="s">
        <v>351</v>
      </c>
      <c r="B51" s="902"/>
      <c r="C51" s="902"/>
      <c r="D51" s="903"/>
      <c r="E51" s="906" t="s">
        <v>352</v>
      </c>
      <c r="F51" s="907"/>
      <c r="G51" s="907"/>
      <c r="H51" s="908"/>
      <c r="I51" s="240" t="s">
        <v>353</v>
      </c>
      <c r="J51" s="938" t="s">
        <v>225</v>
      </c>
      <c r="K51" s="940" t="s">
        <v>225</v>
      </c>
      <c r="L51" s="243"/>
      <c r="M51" s="305" t="s">
        <v>354</v>
      </c>
    </row>
    <row r="52" spans="1:13" ht="13.5" customHeight="1" x14ac:dyDescent="0.2">
      <c r="A52" s="276"/>
      <c r="B52" s="255"/>
      <c r="C52" s="255"/>
      <c r="D52" s="277"/>
      <c r="E52" s="268"/>
      <c r="F52" s="269"/>
      <c r="G52" s="269"/>
      <c r="H52" s="270"/>
      <c r="I52" s="271"/>
      <c r="J52" s="939"/>
      <c r="K52" s="941"/>
      <c r="L52" s="274"/>
      <c r="M52" s="278"/>
    </row>
    <row r="53" spans="1:13" ht="67.5" customHeight="1" x14ac:dyDescent="0.2">
      <c r="A53" s="901"/>
      <c r="B53" s="902"/>
      <c r="C53" s="902"/>
      <c r="D53" s="903"/>
      <c r="E53" s="929" t="s">
        <v>355</v>
      </c>
      <c r="F53" s="930"/>
      <c r="G53" s="930"/>
      <c r="H53" s="931"/>
      <c r="I53" s="240"/>
      <c r="J53" s="241" t="s">
        <v>225</v>
      </c>
      <c r="K53" s="242" t="s">
        <v>215</v>
      </c>
      <c r="L53" s="243"/>
      <c r="M53" s="309"/>
    </row>
    <row r="54" spans="1:13" ht="13.5" customHeight="1" x14ac:dyDescent="0.2">
      <c r="A54" s="303"/>
      <c r="B54" s="259"/>
      <c r="C54" s="259"/>
      <c r="D54" s="304"/>
      <c r="E54" s="268"/>
      <c r="F54" s="269"/>
      <c r="G54" s="269"/>
      <c r="H54" s="270"/>
      <c r="I54" s="271"/>
      <c r="J54" s="272"/>
      <c r="K54" s="273"/>
      <c r="L54" s="274"/>
      <c r="M54" s="271"/>
    </row>
    <row r="55" spans="1:13" ht="27" customHeight="1" x14ac:dyDescent="0.2">
      <c r="A55" s="926" t="s">
        <v>356</v>
      </c>
      <c r="B55" s="927"/>
      <c r="C55" s="927"/>
      <c r="D55" s="928"/>
      <c r="E55" s="929" t="s">
        <v>357</v>
      </c>
      <c r="F55" s="930"/>
      <c r="G55" s="930"/>
      <c r="H55" s="931"/>
      <c r="I55" s="240" t="s">
        <v>358</v>
      </c>
      <c r="J55" s="241" t="s">
        <v>225</v>
      </c>
      <c r="K55" s="242" t="s">
        <v>215</v>
      </c>
      <c r="L55" s="243"/>
      <c r="M55" s="240" t="s">
        <v>359</v>
      </c>
    </row>
    <row r="56" spans="1:13" ht="13.5" customHeight="1" x14ac:dyDescent="0.2">
      <c r="A56" s="276"/>
      <c r="B56" s="255"/>
      <c r="C56" s="255"/>
      <c r="D56" s="277"/>
      <c r="E56" s="268"/>
      <c r="F56" s="269"/>
      <c r="G56" s="269"/>
      <c r="H56" s="270"/>
      <c r="I56" s="271"/>
      <c r="J56" s="272"/>
      <c r="K56" s="273"/>
      <c r="L56" s="274"/>
      <c r="M56" s="271"/>
    </row>
    <row r="57" spans="1:13" ht="27" customHeight="1" x14ac:dyDescent="0.2">
      <c r="A57" s="901"/>
      <c r="B57" s="902"/>
      <c r="C57" s="902"/>
      <c r="D57" s="903"/>
      <c r="E57" s="929" t="s">
        <v>360</v>
      </c>
      <c r="F57" s="930"/>
      <c r="G57" s="930"/>
      <c r="H57" s="931"/>
      <c r="I57" s="240"/>
      <c r="J57" s="241" t="s">
        <v>225</v>
      </c>
      <c r="K57" s="242" t="s">
        <v>215</v>
      </c>
      <c r="L57" s="243" t="s">
        <v>225</v>
      </c>
      <c r="M57" s="240"/>
    </row>
    <row r="58" spans="1:13" ht="13.5" customHeight="1" x14ac:dyDescent="0.2">
      <c r="A58" s="276"/>
      <c r="B58" s="255"/>
      <c r="C58" s="255"/>
      <c r="D58" s="277"/>
      <c r="E58" s="268"/>
      <c r="F58" s="269"/>
      <c r="G58" s="269"/>
      <c r="H58" s="270"/>
      <c r="I58" s="271"/>
      <c r="J58" s="272"/>
      <c r="K58" s="273"/>
      <c r="L58" s="274"/>
      <c r="M58" s="271"/>
    </row>
    <row r="59" spans="1:13" ht="27" customHeight="1" x14ac:dyDescent="0.2">
      <c r="A59" s="901"/>
      <c r="B59" s="902"/>
      <c r="C59" s="902"/>
      <c r="D59" s="903"/>
      <c r="E59" s="909" t="s">
        <v>361</v>
      </c>
      <c r="F59" s="904"/>
      <c r="G59" s="904"/>
      <c r="H59" s="905"/>
      <c r="I59" s="250"/>
      <c r="J59" s="251" t="s">
        <v>225</v>
      </c>
      <c r="K59" s="252" t="s">
        <v>215</v>
      </c>
      <c r="L59" s="253"/>
      <c r="M59" s="935" t="s">
        <v>362</v>
      </c>
    </row>
    <row r="60" spans="1:13" ht="13.5" customHeight="1" x14ac:dyDescent="0.2">
      <c r="A60" s="276"/>
      <c r="B60" s="255"/>
      <c r="C60" s="255"/>
      <c r="D60" s="277"/>
      <c r="E60" s="297"/>
      <c r="F60" s="298" t="s">
        <v>334</v>
      </c>
      <c r="G60" s="298" t="s">
        <v>363</v>
      </c>
      <c r="H60" s="299"/>
      <c r="I60" s="278"/>
      <c r="J60" s="300"/>
      <c r="K60" s="301"/>
      <c r="L60" s="302"/>
      <c r="M60" s="936"/>
    </row>
    <row r="61" spans="1:13" ht="13.5" customHeight="1" x14ac:dyDescent="0.2">
      <c r="A61" s="276"/>
      <c r="B61" s="255"/>
      <c r="C61" s="255"/>
      <c r="D61" s="277"/>
      <c r="E61" s="268"/>
      <c r="F61" s="269"/>
      <c r="G61" s="269"/>
      <c r="H61" s="270"/>
      <c r="I61" s="271"/>
      <c r="J61" s="272"/>
      <c r="K61" s="273"/>
      <c r="L61" s="274"/>
      <c r="M61" s="937"/>
    </row>
    <row r="62" spans="1:13" ht="40.5" customHeight="1" x14ac:dyDescent="0.2">
      <c r="A62" s="901"/>
      <c r="B62" s="902"/>
      <c r="C62" s="902"/>
      <c r="D62" s="903"/>
      <c r="E62" s="929" t="s">
        <v>364</v>
      </c>
      <c r="F62" s="930"/>
      <c r="G62" s="930"/>
      <c r="H62" s="931"/>
      <c r="I62" s="240"/>
      <c r="J62" s="241" t="s">
        <v>225</v>
      </c>
      <c r="K62" s="242" t="s">
        <v>215</v>
      </c>
      <c r="L62" s="243" t="s">
        <v>225</v>
      </c>
      <c r="M62" s="240"/>
    </row>
    <row r="63" spans="1:13" ht="27" customHeight="1" x14ac:dyDescent="0.2">
      <c r="A63" s="901"/>
      <c r="B63" s="902"/>
      <c r="C63" s="902"/>
      <c r="D63" s="903"/>
      <c r="E63" s="247"/>
      <c r="F63" s="248" t="s">
        <v>334</v>
      </c>
      <c r="G63" s="904" t="s">
        <v>365</v>
      </c>
      <c r="H63" s="905"/>
      <c r="I63" s="250"/>
      <c r="J63" s="251"/>
      <c r="K63" s="252"/>
      <c r="L63" s="253"/>
      <c r="M63" s="250"/>
    </row>
    <row r="64" spans="1:13" ht="13.5" customHeight="1" x14ac:dyDescent="0.2">
      <c r="A64" s="901"/>
      <c r="B64" s="902"/>
      <c r="C64" s="902"/>
      <c r="D64" s="903"/>
      <c r="E64" s="247"/>
      <c r="F64" s="248" t="s">
        <v>334</v>
      </c>
      <c r="G64" s="904" t="s">
        <v>366</v>
      </c>
      <c r="H64" s="905"/>
      <c r="I64" s="250"/>
      <c r="J64" s="251"/>
      <c r="K64" s="252"/>
      <c r="L64" s="253"/>
      <c r="M64" s="250"/>
    </row>
    <row r="65" spans="1:13" ht="13.5" customHeight="1" x14ac:dyDescent="0.2">
      <c r="A65" s="276"/>
      <c r="B65" s="255"/>
      <c r="C65" s="255"/>
      <c r="D65" s="277"/>
      <c r="E65" s="268"/>
      <c r="F65" s="269"/>
      <c r="G65" s="269"/>
      <c r="H65" s="270"/>
      <c r="I65" s="271"/>
      <c r="J65" s="272"/>
      <c r="K65" s="273"/>
      <c r="L65" s="274"/>
      <c r="M65" s="271"/>
    </row>
    <row r="66" spans="1:13" ht="27" customHeight="1" x14ac:dyDescent="0.2">
      <c r="A66" s="276"/>
      <c r="B66" s="255"/>
      <c r="C66" s="255"/>
      <c r="D66" s="277"/>
      <c r="E66" s="910" t="s">
        <v>367</v>
      </c>
      <c r="F66" s="911"/>
      <c r="G66" s="911"/>
      <c r="H66" s="912"/>
      <c r="I66" s="307" t="s">
        <v>368</v>
      </c>
      <c r="J66" s="241" t="s">
        <v>225</v>
      </c>
      <c r="K66" s="242" t="s">
        <v>215</v>
      </c>
      <c r="L66" s="302"/>
      <c r="M66" s="278"/>
    </row>
    <row r="67" spans="1:13" ht="13.5" customHeight="1" x14ac:dyDescent="0.2">
      <c r="A67" s="276"/>
      <c r="B67" s="255"/>
      <c r="C67" s="255"/>
      <c r="D67" s="277"/>
      <c r="E67" s="268"/>
      <c r="F67" s="269"/>
      <c r="G67" s="269"/>
      <c r="H67" s="270"/>
      <c r="I67" s="271"/>
      <c r="J67" s="272"/>
      <c r="K67" s="273"/>
      <c r="L67" s="274"/>
      <c r="M67" s="271"/>
    </row>
    <row r="68" spans="1:13" ht="13.5" customHeight="1" x14ac:dyDescent="0.2">
      <c r="A68" s="276"/>
      <c r="B68" s="255"/>
      <c r="C68" s="255"/>
      <c r="D68" s="277"/>
      <c r="E68" s="942" t="s">
        <v>369</v>
      </c>
      <c r="F68" s="943"/>
      <c r="G68" s="943"/>
      <c r="H68" s="944"/>
      <c r="I68" s="307"/>
      <c r="J68" s="251"/>
      <c r="K68" s="306"/>
      <c r="L68" s="308"/>
      <c r="M68" s="278"/>
    </row>
    <row r="69" spans="1:13" ht="13.5" customHeight="1" x14ac:dyDescent="0.2">
      <c r="A69" s="303"/>
      <c r="B69" s="259"/>
      <c r="C69" s="259"/>
      <c r="D69" s="304"/>
      <c r="E69" s="268"/>
      <c r="F69" s="269"/>
      <c r="G69" s="269"/>
      <c r="H69" s="270"/>
      <c r="I69" s="271"/>
      <c r="J69" s="272"/>
      <c r="K69" s="273"/>
      <c r="L69" s="274"/>
      <c r="M69" s="271"/>
    </row>
    <row r="70" spans="1:13" ht="45" customHeight="1" x14ac:dyDescent="0.2">
      <c r="A70" s="877" t="s">
        <v>481</v>
      </c>
      <c r="B70" s="878"/>
      <c r="C70" s="878"/>
      <c r="D70" s="879"/>
      <c r="E70" s="880" t="s">
        <v>477</v>
      </c>
      <c r="F70" s="881"/>
      <c r="G70" s="881"/>
      <c r="H70" s="882"/>
      <c r="I70" s="507" t="s">
        <v>478</v>
      </c>
      <c r="J70" s="508" t="s">
        <v>225</v>
      </c>
      <c r="K70" s="509" t="s">
        <v>225</v>
      </c>
      <c r="L70" s="510"/>
      <c r="M70" s="507" t="s">
        <v>448</v>
      </c>
    </row>
    <row r="71" spans="1:13" ht="13.5" customHeight="1" x14ac:dyDescent="0.2">
      <c r="A71" s="511"/>
      <c r="B71" s="512"/>
      <c r="C71" s="512"/>
      <c r="D71" s="513"/>
      <c r="E71" s="514"/>
      <c r="F71" s="515"/>
      <c r="G71" s="515"/>
      <c r="H71" s="516"/>
      <c r="I71" s="517"/>
      <c r="J71" s="518"/>
      <c r="K71" s="519"/>
      <c r="L71" s="520"/>
      <c r="M71" s="521"/>
    </row>
    <row r="72" spans="1:13" ht="41.25" customHeight="1" x14ac:dyDescent="0.2">
      <c r="A72" s="877"/>
      <c r="B72" s="878"/>
      <c r="C72" s="878"/>
      <c r="D72" s="879"/>
      <c r="E72" s="883" t="s">
        <v>479</v>
      </c>
      <c r="F72" s="884"/>
      <c r="G72" s="884"/>
      <c r="H72" s="885"/>
      <c r="I72" s="522"/>
      <c r="J72" s="523" t="s">
        <v>225</v>
      </c>
      <c r="K72" s="524" t="s">
        <v>225</v>
      </c>
      <c r="L72" s="525" t="s">
        <v>225</v>
      </c>
      <c r="M72" s="526" t="s">
        <v>480</v>
      </c>
    </row>
    <row r="73" spans="1:13" ht="13.5" customHeight="1" x14ac:dyDescent="0.2">
      <c r="A73" s="541"/>
      <c r="B73" s="542"/>
      <c r="C73" s="542"/>
      <c r="D73" s="543"/>
      <c r="E73" s="544"/>
      <c r="F73" s="545"/>
      <c r="G73" s="545"/>
      <c r="H73" s="546"/>
      <c r="I73" s="547"/>
      <c r="J73" s="548"/>
      <c r="K73" s="549"/>
      <c r="L73" s="550"/>
      <c r="M73" s="551"/>
    </row>
    <row r="74" spans="1:13" ht="54" customHeight="1" x14ac:dyDescent="0.2">
      <c r="A74" s="901" t="s">
        <v>370</v>
      </c>
      <c r="B74" s="945"/>
      <c r="C74" s="945"/>
      <c r="D74" s="903"/>
      <c r="E74" s="909" t="s">
        <v>371</v>
      </c>
      <c r="F74" s="946"/>
      <c r="G74" s="946"/>
      <c r="H74" s="905"/>
      <c r="I74" s="527" t="s">
        <v>372</v>
      </c>
      <c r="J74" s="530" t="s">
        <v>225</v>
      </c>
      <c r="K74" s="506" t="s">
        <v>215</v>
      </c>
      <c r="L74" s="253"/>
      <c r="M74" s="947" t="s">
        <v>373</v>
      </c>
    </row>
    <row r="75" spans="1:13" ht="13.5" customHeight="1" x14ac:dyDescent="0.2">
      <c r="A75" s="276"/>
      <c r="B75" s="504"/>
      <c r="C75" s="504"/>
      <c r="D75" s="277"/>
      <c r="E75" s="268"/>
      <c r="F75" s="269"/>
      <c r="G75" s="269"/>
      <c r="H75" s="270"/>
      <c r="I75" s="271"/>
      <c r="J75" s="272"/>
      <c r="K75" s="273"/>
      <c r="L75" s="274"/>
      <c r="M75" s="947"/>
    </row>
    <row r="76" spans="1:13" ht="55" customHeight="1" x14ac:dyDescent="0.2">
      <c r="A76" s="901"/>
      <c r="B76" s="945"/>
      <c r="C76" s="945"/>
      <c r="D76" s="903"/>
      <c r="E76" s="929" t="s">
        <v>374</v>
      </c>
      <c r="F76" s="930"/>
      <c r="G76" s="930"/>
      <c r="H76" s="931"/>
      <c r="I76" s="498"/>
      <c r="J76" s="529" t="s">
        <v>225</v>
      </c>
      <c r="K76" s="242" t="s">
        <v>215</v>
      </c>
      <c r="L76" s="532"/>
      <c r="M76" s="947"/>
    </row>
    <row r="77" spans="1:13" ht="13.5" customHeight="1" x14ac:dyDescent="0.2">
      <c r="A77" s="276"/>
      <c r="B77" s="504"/>
      <c r="C77" s="504"/>
      <c r="D77" s="277"/>
      <c r="E77" s="268"/>
      <c r="F77" s="269"/>
      <c r="G77" s="269"/>
      <c r="H77" s="270"/>
      <c r="I77" s="271"/>
      <c r="J77" s="272"/>
      <c r="K77" s="273"/>
      <c r="L77" s="274"/>
      <c r="M77" s="948"/>
    </row>
    <row r="78" spans="1:13" ht="40.5" customHeight="1" x14ac:dyDescent="0.2">
      <c r="A78" s="901"/>
      <c r="B78" s="902"/>
      <c r="C78" s="902"/>
      <c r="D78" s="903"/>
      <c r="E78" s="929" t="s">
        <v>375</v>
      </c>
      <c r="F78" s="930"/>
      <c r="G78" s="930"/>
      <c r="H78" s="931"/>
      <c r="I78" s="650"/>
      <c r="J78" s="647" t="s">
        <v>225</v>
      </c>
      <c r="K78" s="242" t="s">
        <v>215</v>
      </c>
      <c r="L78" s="656"/>
      <c r="M78" s="650"/>
    </row>
    <row r="79" spans="1:13" ht="13.5" customHeight="1" x14ac:dyDescent="0.2">
      <c r="A79" s="276"/>
      <c r="B79" s="504"/>
      <c r="C79" s="504"/>
      <c r="D79" s="277"/>
      <c r="E79" s="268"/>
      <c r="F79" s="269"/>
      <c r="G79" s="269"/>
      <c r="H79" s="270"/>
      <c r="I79" s="271"/>
      <c r="J79" s="272"/>
      <c r="K79" s="273"/>
      <c r="L79" s="274"/>
      <c r="M79" s="271"/>
    </row>
    <row r="80" spans="1:13" ht="13.5" customHeight="1" x14ac:dyDescent="0.2">
      <c r="A80" s="901"/>
      <c r="B80" s="945"/>
      <c r="C80" s="945"/>
      <c r="D80" s="903"/>
      <c r="E80" s="909" t="s">
        <v>376</v>
      </c>
      <c r="F80" s="946"/>
      <c r="G80" s="946"/>
      <c r="H80" s="905"/>
      <c r="I80" s="645"/>
      <c r="J80" s="648" t="s">
        <v>225</v>
      </c>
      <c r="K80" s="506" t="s">
        <v>215</v>
      </c>
      <c r="L80" s="253"/>
      <c r="M80" s="645"/>
    </row>
    <row r="81" spans="1:13" ht="13.5" customHeight="1" x14ac:dyDescent="0.2">
      <c r="A81" s="276"/>
      <c r="B81" s="504"/>
      <c r="C81" s="504"/>
      <c r="D81" s="277"/>
      <c r="E81" s="268"/>
      <c r="F81" s="269"/>
      <c r="G81" s="269"/>
      <c r="H81" s="270"/>
      <c r="I81" s="271"/>
      <c r="J81" s="272"/>
      <c r="K81" s="273"/>
      <c r="L81" s="274"/>
      <c r="M81" s="271"/>
    </row>
    <row r="82" spans="1:13" ht="27" customHeight="1" x14ac:dyDescent="0.2">
      <c r="A82" s="901"/>
      <c r="B82" s="902"/>
      <c r="C82" s="902"/>
      <c r="D82" s="903"/>
      <c r="E82" s="909" t="s">
        <v>377</v>
      </c>
      <c r="F82" s="904"/>
      <c r="G82" s="904"/>
      <c r="H82" s="905"/>
      <c r="I82" s="250"/>
      <c r="J82" s="251" t="s">
        <v>225</v>
      </c>
      <c r="K82" s="252" t="s">
        <v>215</v>
      </c>
      <c r="L82" s="253"/>
      <c r="M82" s="250" t="s">
        <v>378</v>
      </c>
    </row>
    <row r="83" spans="1:13" ht="13.5" customHeight="1" x14ac:dyDescent="0.2">
      <c r="A83" s="303"/>
      <c r="B83" s="259"/>
      <c r="C83" s="259"/>
      <c r="D83" s="304"/>
      <c r="E83" s="268"/>
      <c r="F83" s="269"/>
      <c r="G83" s="269"/>
      <c r="H83" s="270"/>
      <c r="I83" s="271"/>
      <c r="J83" s="272"/>
      <c r="K83" s="273"/>
      <c r="L83" s="274"/>
      <c r="M83" s="271"/>
    </row>
    <row r="84" spans="1:13" ht="40.5" customHeight="1" x14ac:dyDescent="0.2">
      <c r="A84" s="901" t="s">
        <v>379</v>
      </c>
      <c r="B84" s="902"/>
      <c r="C84" s="902"/>
      <c r="D84" s="903"/>
      <c r="E84" s="909" t="s">
        <v>380</v>
      </c>
      <c r="F84" s="904"/>
      <c r="G84" s="904"/>
      <c r="H84" s="905"/>
      <c r="I84" s="250" t="s">
        <v>381</v>
      </c>
      <c r="J84" s="251" t="s">
        <v>225</v>
      </c>
      <c r="K84" s="252" t="s">
        <v>225</v>
      </c>
      <c r="L84" s="253" t="s">
        <v>225</v>
      </c>
      <c r="M84" s="949" t="s">
        <v>382</v>
      </c>
    </row>
    <row r="85" spans="1:13" ht="13.5" customHeight="1" x14ac:dyDescent="0.2">
      <c r="A85" s="265"/>
      <c r="B85" s="266"/>
      <c r="C85" s="266"/>
      <c r="D85" s="267"/>
      <c r="E85" s="268"/>
      <c r="F85" s="269"/>
      <c r="G85" s="269"/>
      <c r="H85" s="270"/>
      <c r="I85" s="271"/>
      <c r="J85" s="272"/>
      <c r="K85" s="273"/>
      <c r="L85" s="274"/>
      <c r="M85" s="914"/>
    </row>
    <row r="86" spans="1:13" ht="13.5" customHeight="1" x14ac:dyDescent="0.2">
      <c r="A86" s="926" t="s">
        <v>383</v>
      </c>
      <c r="B86" s="927"/>
      <c r="C86" s="927"/>
      <c r="D86" s="928"/>
      <c r="E86" s="929" t="s">
        <v>384</v>
      </c>
      <c r="F86" s="930"/>
      <c r="G86" s="930"/>
      <c r="H86" s="931"/>
      <c r="I86" s="240" t="s">
        <v>385</v>
      </c>
      <c r="J86" s="241" t="s">
        <v>225</v>
      </c>
      <c r="K86" s="242" t="s">
        <v>225</v>
      </c>
      <c r="L86" s="243"/>
      <c r="M86" s="240" t="s">
        <v>383</v>
      </c>
    </row>
    <row r="87" spans="1:13" ht="13.5" customHeight="1" x14ac:dyDescent="0.2">
      <c r="A87" s="901"/>
      <c r="B87" s="902"/>
      <c r="C87" s="902"/>
      <c r="D87" s="903"/>
      <c r="E87" s="247" t="s">
        <v>225</v>
      </c>
      <c r="F87" s="904" t="s">
        <v>386</v>
      </c>
      <c r="G87" s="904"/>
      <c r="H87" s="905"/>
      <c r="I87" s="250"/>
      <c r="J87" s="251"/>
      <c r="K87" s="252"/>
      <c r="L87" s="253"/>
      <c r="M87" s="250"/>
    </row>
    <row r="88" spans="1:13" ht="13.5" customHeight="1" x14ac:dyDescent="0.2">
      <c r="A88" s="901"/>
      <c r="B88" s="902"/>
      <c r="C88" s="902"/>
      <c r="D88" s="903"/>
      <c r="E88" s="247" t="s">
        <v>225</v>
      </c>
      <c r="F88" s="904" t="s">
        <v>387</v>
      </c>
      <c r="G88" s="904"/>
      <c r="H88" s="905"/>
      <c r="I88" s="250"/>
      <c r="J88" s="251"/>
      <c r="K88" s="252"/>
      <c r="L88" s="253"/>
      <c r="M88" s="250"/>
    </row>
    <row r="89" spans="1:13" ht="13.5" customHeight="1" x14ac:dyDescent="0.2">
      <c r="A89" s="901"/>
      <c r="B89" s="902"/>
      <c r="C89" s="902"/>
      <c r="D89" s="903"/>
      <c r="E89" s="247" t="s">
        <v>225</v>
      </c>
      <c r="F89" s="904" t="s">
        <v>388</v>
      </c>
      <c r="G89" s="904"/>
      <c r="H89" s="905"/>
      <c r="I89" s="250"/>
      <c r="J89" s="251"/>
      <c r="K89" s="252"/>
      <c r="L89" s="253"/>
      <c r="M89" s="250"/>
    </row>
    <row r="90" spans="1:13" ht="13.5" customHeight="1" x14ac:dyDescent="0.2">
      <c r="A90" s="901"/>
      <c r="B90" s="902"/>
      <c r="C90" s="902"/>
      <c r="D90" s="903"/>
      <c r="E90" s="247" t="s">
        <v>225</v>
      </c>
      <c r="F90" s="904" t="s">
        <v>389</v>
      </c>
      <c r="G90" s="904"/>
      <c r="H90" s="905"/>
      <c r="I90" s="250"/>
      <c r="J90" s="251"/>
      <c r="K90" s="252"/>
      <c r="L90" s="253"/>
      <c r="M90" s="250"/>
    </row>
    <row r="91" spans="1:13" ht="13.5" customHeight="1" x14ac:dyDescent="0.2">
      <c r="A91" s="901"/>
      <c r="B91" s="902"/>
      <c r="C91" s="902"/>
      <c r="D91" s="903"/>
      <c r="E91" s="247" t="s">
        <v>225</v>
      </c>
      <c r="F91" s="904" t="s">
        <v>390</v>
      </c>
      <c r="G91" s="904"/>
      <c r="H91" s="905"/>
      <c r="I91" s="250"/>
      <c r="J91" s="251"/>
      <c r="K91" s="252"/>
      <c r="L91" s="253"/>
      <c r="M91" s="250"/>
    </row>
    <row r="92" spans="1:13" ht="13.5" customHeight="1" x14ac:dyDescent="0.2">
      <c r="A92" s="901"/>
      <c r="B92" s="902"/>
      <c r="C92" s="902"/>
      <c r="D92" s="903"/>
      <c r="E92" s="247" t="s">
        <v>225</v>
      </c>
      <c r="F92" s="904" t="s">
        <v>391</v>
      </c>
      <c r="G92" s="904"/>
      <c r="H92" s="905"/>
      <c r="I92" s="250"/>
      <c r="J92" s="251"/>
      <c r="K92" s="252"/>
      <c r="L92" s="253"/>
      <c r="M92" s="250"/>
    </row>
    <row r="93" spans="1:13" ht="13.5" customHeight="1" x14ac:dyDescent="0.2">
      <c r="A93" s="244"/>
      <c r="B93" s="245"/>
      <c r="C93" s="245"/>
      <c r="D93" s="246"/>
      <c r="E93" s="247" t="s">
        <v>225</v>
      </c>
      <c r="F93" s="951" t="s">
        <v>392</v>
      </c>
      <c r="G93" s="951"/>
      <c r="H93" s="952"/>
      <c r="I93" s="250"/>
      <c r="J93" s="251"/>
      <c r="K93" s="252"/>
      <c r="L93" s="253"/>
      <c r="M93" s="250"/>
    </row>
    <row r="94" spans="1:13" ht="13.5" customHeight="1" x14ac:dyDescent="0.2">
      <c r="A94" s="901"/>
      <c r="B94" s="902"/>
      <c r="C94" s="902"/>
      <c r="D94" s="903"/>
      <c r="E94" s="247" t="s">
        <v>225</v>
      </c>
      <c r="F94" s="904" t="s">
        <v>393</v>
      </c>
      <c r="G94" s="904"/>
      <c r="H94" s="905"/>
      <c r="I94" s="250"/>
      <c r="J94" s="251"/>
      <c r="K94" s="252"/>
      <c r="L94" s="253"/>
      <c r="M94" s="250"/>
    </row>
    <row r="95" spans="1:13" ht="13.5" customHeight="1" x14ac:dyDescent="0.2">
      <c r="A95" s="265"/>
      <c r="B95" s="266"/>
      <c r="C95" s="266"/>
      <c r="D95" s="267"/>
      <c r="E95" s="268"/>
      <c r="F95" s="269"/>
      <c r="G95" s="269"/>
      <c r="H95" s="270"/>
      <c r="I95" s="271"/>
      <c r="J95" s="272"/>
      <c r="K95" s="273"/>
      <c r="L95" s="274"/>
      <c r="M95" s="271"/>
    </row>
    <row r="96" spans="1:13" ht="38.25" customHeight="1" x14ac:dyDescent="0.2">
      <c r="A96" s="926" t="s">
        <v>394</v>
      </c>
      <c r="B96" s="927"/>
      <c r="C96" s="927"/>
      <c r="D96" s="928"/>
      <c r="E96" s="929" t="s">
        <v>395</v>
      </c>
      <c r="F96" s="930"/>
      <c r="G96" s="930"/>
      <c r="H96" s="931"/>
      <c r="I96" s="240" t="s">
        <v>396</v>
      </c>
      <c r="J96" s="241" t="s">
        <v>225</v>
      </c>
      <c r="K96" s="242" t="s">
        <v>215</v>
      </c>
      <c r="L96" s="243"/>
      <c r="M96" s="240" t="s">
        <v>397</v>
      </c>
    </row>
    <row r="97" spans="1:13" ht="13.5" customHeight="1" x14ac:dyDescent="0.2">
      <c r="A97" s="276"/>
      <c r="B97" s="255"/>
      <c r="C97" s="255"/>
      <c r="D97" s="277"/>
      <c r="E97" s="297"/>
      <c r="F97" s="298"/>
      <c r="G97" s="298"/>
      <c r="H97" s="299"/>
      <c r="I97" s="278"/>
      <c r="J97" s="300"/>
      <c r="K97" s="301"/>
      <c r="L97" s="302"/>
      <c r="M97" s="278"/>
    </row>
    <row r="98" spans="1:13" ht="13.5" customHeight="1" x14ac:dyDescent="0.2">
      <c r="A98" s="901"/>
      <c r="B98" s="902"/>
      <c r="C98" s="902"/>
      <c r="D98" s="903"/>
      <c r="E98" s="929" t="s">
        <v>398</v>
      </c>
      <c r="F98" s="930"/>
      <c r="G98" s="930"/>
      <c r="H98" s="931"/>
      <c r="I98" s="240"/>
      <c r="J98" s="241" t="s">
        <v>225</v>
      </c>
      <c r="K98" s="242" t="s">
        <v>215</v>
      </c>
      <c r="L98" s="243"/>
      <c r="M98" s="932" t="s">
        <v>399</v>
      </c>
    </row>
    <row r="99" spans="1:13" ht="13.5" customHeight="1" x14ac:dyDescent="0.2">
      <c r="A99" s="276"/>
      <c r="B99" s="255"/>
      <c r="C99" s="255"/>
      <c r="D99" s="277"/>
      <c r="E99" s="268"/>
      <c r="F99" s="269"/>
      <c r="G99" s="269"/>
      <c r="H99" s="270"/>
      <c r="I99" s="271"/>
      <c r="J99" s="272"/>
      <c r="K99" s="273"/>
      <c r="L99" s="274"/>
      <c r="M99" s="950"/>
    </row>
    <row r="100" spans="1:13" ht="88.5" customHeight="1" x14ac:dyDescent="0.2">
      <c r="A100" s="276"/>
      <c r="B100" s="255"/>
      <c r="C100" s="255"/>
      <c r="D100" s="277"/>
      <c r="E100" s="961" t="s">
        <v>400</v>
      </c>
      <c r="F100" s="962"/>
      <c r="G100" s="962"/>
      <c r="H100" s="963"/>
      <c r="I100" s="445"/>
      <c r="J100" s="446" t="s">
        <v>215</v>
      </c>
      <c r="K100" s="447" t="s">
        <v>215</v>
      </c>
      <c r="L100" s="302"/>
      <c r="M100" s="439"/>
    </row>
    <row r="101" spans="1:13" ht="13.5" customHeight="1" x14ac:dyDescent="0.2">
      <c r="A101" s="276"/>
      <c r="B101" s="255"/>
      <c r="C101" s="255"/>
      <c r="D101" s="277"/>
      <c r="E101" s="297" t="s">
        <v>334</v>
      </c>
      <c r="F101" s="964" t="s">
        <v>401</v>
      </c>
      <c r="G101" s="964"/>
      <c r="H101" s="965"/>
      <c r="I101" s="278"/>
      <c r="J101" s="300"/>
      <c r="K101" s="301"/>
      <c r="L101" s="302"/>
      <c r="M101" s="439"/>
    </row>
    <row r="102" spans="1:13" ht="46.5" customHeight="1" x14ac:dyDescent="0.2">
      <c r="A102" s="276"/>
      <c r="B102" s="255"/>
      <c r="C102" s="255"/>
      <c r="D102" s="277"/>
      <c r="E102" s="297"/>
      <c r="F102" s="448" t="s">
        <v>322</v>
      </c>
      <c r="G102" s="951" t="s">
        <v>402</v>
      </c>
      <c r="H102" s="952"/>
      <c r="I102" s="278"/>
      <c r="J102" s="300"/>
      <c r="K102" s="301"/>
      <c r="L102" s="302"/>
      <c r="M102" s="439"/>
    </row>
    <row r="103" spans="1:13" ht="31.5" customHeight="1" x14ac:dyDescent="0.2">
      <c r="A103" s="276"/>
      <c r="B103" s="255"/>
      <c r="C103" s="255"/>
      <c r="D103" s="277"/>
      <c r="E103" s="297"/>
      <c r="F103" s="449" t="s">
        <v>322</v>
      </c>
      <c r="G103" s="951" t="s">
        <v>403</v>
      </c>
      <c r="H103" s="952"/>
      <c r="I103" s="278"/>
      <c r="J103" s="300"/>
      <c r="K103" s="301"/>
      <c r="L103" s="302"/>
      <c r="M103" s="439"/>
    </row>
    <row r="104" spans="1:13" ht="13.5" customHeight="1" x14ac:dyDescent="0.2">
      <c r="A104" s="303"/>
      <c r="B104" s="259"/>
      <c r="C104" s="259"/>
      <c r="D104" s="304"/>
      <c r="E104" s="268"/>
      <c r="F104" s="269"/>
      <c r="G104" s="269"/>
      <c r="H104" s="270"/>
      <c r="I104" s="271"/>
      <c r="J104" s="272"/>
      <c r="K104" s="273"/>
      <c r="L104" s="274"/>
      <c r="M104" s="531"/>
    </row>
    <row r="105" spans="1:13" ht="60" customHeight="1" x14ac:dyDescent="0.2">
      <c r="A105" s="956" t="s">
        <v>404</v>
      </c>
      <c r="B105" s="957"/>
      <c r="C105" s="957"/>
      <c r="D105" s="958"/>
      <c r="E105" s="953" t="s">
        <v>405</v>
      </c>
      <c r="F105" s="954"/>
      <c r="G105" s="954"/>
      <c r="H105" s="955"/>
      <c r="I105" s="307" t="s">
        <v>406</v>
      </c>
      <c r="J105" s="446" t="s">
        <v>215</v>
      </c>
      <c r="K105" s="552" t="s">
        <v>215</v>
      </c>
      <c r="L105" s="302"/>
      <c r="M105" s="528" t="s">
        <v>482</v>
      </c>
    </row>
    <row r="106" spans="1:13" ht="13.5" customHeight="1" x14ac:dyDescent="0.2">
      <c r="A106" s="276"/>
      <c r="B106" s="255"/>
      <c r="C106" s="255"/>
      <c r="D106" s="277"/>
      <c r="E106" s="453" t="s">
        <v>322</v>
      </c>
      <c r="F106" s="959" t="s">
        <v>407</v>
      </c>
      <c r="G106" s="959"/>
      <c r="H106" s="960"/>
      <c r="I106" s="278"/>
      <c r="J106" s="300"/>
      <c r="K106" s="301"/>
      <c r="L106" s="302"/>
      <c r="M106" s="439"/>
    </row>
    <row r="107" spans="1:13" ht="33" customHeight="1" x14ac:dyDescent="0.2">
      <c r="A107" s="276"/>
      <c r="B107" s="255"/>
      <c r="C107" s="255"/>
      <c r="D107" s="277"/>
      <c r="E107" s="454" t="s">
        <v>225</v>
      </c>
      <c r="F107" s="951" t="s">
        <v>408</v>
      </c>
      <c r="G107" s="951"/>
      <c r="H107" s="952"/>
      <c r="I107" s="278"/>
      <c r="J107" s="300"/>
      <c r="K107" s="301"/>
      <c r="L107" s="302"/>
      <c r="M107" s="439"/>
    </row>
    <row r="108" spans="1:13" ht="13.5" customHeight="1" x14ac:dyDescent="0.2">
      <c r="A108" s="276"/>
      <c r="B108" s="255"/>
      <c r="C108" s="255"/>
      <c r="D108" s="277"/>
      <c r="E108" s="297" t="s">
        <v>225</v>
      </c>
      <c r="F108" s="951" t="s">
        <v>409</v>
      </c>
      <c r="G108" s="951"/>
      <c r="H108" s="952"/>
      <c r="I108" s="278"/>
      <c r="J108" s="300"/>
      <c r="K108" s="301"/>
      <c r="L108" s="302"/>
      <c r="M108" s="439"/>
    </row>
    <row r="109" spans="1:13" ht="31.5" customHeight="1" x14ac:dyDescent="0.2">
      <c r="A109" s="276"/>
      <c r="B109" s="255"/>
      <c r="C109" s="255"/>
      <c r="D109" s="277"/>
      <c r="E109" s="455" t="s">
        <v>225</v>
      </c>
      <c r="F109" s="951" t="s">
        <v>410</v>
      </c>
      <c r="G109" s="951"/>
      <c r="H109" s="952"/>
      <c r="I109" s="278"/>
      <c r="J109" s="300"/>
      <c r="K109" s="301"/>
      <c r="L109" s="302"/>
      <c r="M109" s="439"/>
    </row>
    <row r="110" spans="1:13" ht="13.5" customHeight="1" x14ac:dyDescent="0.2">
      <c r="A110" s="276"/>
      <c r="B110" s="255"/>
      <c r="C110" s="255"/>
      <c r="D110" s="277"/>
      <c r="E110" s="268"/>
      <c r="F110" s="269"/>
      <c r="G110" s="269"/>
      <c r="H110" s="270"/>
      <c r="I110" s="278"/>
      <c r="J110" s="300"/>
      <c r="K110" s="301"/>
      <c r="L110" s="302"/>
      <c r="M110" s="439"/>
    </row>
    <row r="111" spans="1:13" ht="13.5" customHeight="1" x14ac:dyDescent="0.2">
      <c r="A111" s="276"/>
      <c r="B111" s="255"/>
      <c r="C111" s="255"/>
      <c r="D111" s="277"/>
      <c r="E111" s="297" t="s">
        <v>322</v>
      </c>
      <c r="F111" s="959" t="s">
        <v>411</v>
      </c>
      <c r="G111" s="959"/>
      <c r="H111" s="960"/>
      <c r="I111" s="278"/>
      <c r="J111" s="300"/>
      <c r="K111" s="301"/>
      <c r="L111" s="302"/>
      <c r="M111" s="439"/>
    </row>
    <row r="112" spans="1:13" ht="45" customHeight="1" x14ac:dyDescent="0.2">
      <c r="A112" s="276"/>
      <c r="B112" s="255"/>
      <c r="C112" s="255"/>
      <c r="D112" s="277"/>
      <c r="E112" s="455" t="s">
        <v>225</v>
      </c>
      <c r="F112" s="951" t="s">
        <v>412</v>
      </c>
      <c r="G112" s="951"/>
      <c r="H112" s="952"/>
      <c r="I112" s="278"/>
      <c r="J112" s="300"/>
      <c r="K112" s="301"/>
      <c r="L112" s="302"/>
      <c r="M112" s="439"/>
    </row>
    <row r="113" spans="1:13" ht="19.5" customHeight="1" x14ac:dyDescent="0.2">
      <c r="A113" s="276"/>
      <c r="B113" s="255"/>
      <c r="C113" s="255"/>
      <c r="D113" s="277"/>
      <c r="E113" s="454" t="s">
        <v>225</v>
      </c>
      <c r="F113" s="951" t="s">
        <v>413</v>
      </c>
      <c r="G113" s="951"/>
      <c r="H113" s="952"/>
      <c r="I113" s="278"/>
      <c r="J113" s="300"/>
      <c r="K113" s="301"/>
      <c r="L113" s="302"/>
      <c r="M113" s="439"/>
    </row>
    <row r="114" spans="1:13" ht="13.5" customHeight="1" x14ac:dyDescent="0.2">
      <c r="A114" s="276"/>
      <c r="B114" s="255"/>
      <c r="C114" s="255"/>
      <c r="D114" s="277"/>
      <c r="E114" s="454" t="s">
        <v>225</v>
      </c>
      <c r="F114" s="951" t="s">
        <v>414</v>
      </c>
      <c r="G114" s="951"/>
      <c r="H114" s="952"/>
      <c r="I114" s="278"/>
      <c r="J114" s="300"/>
      <c r="K114" s="301"/>
      <c r="L114" s="302"/>
      <c r="M114" s="439"/>
    </row>
    <row r="115" spans="1:13" ht="13.5" customHeight="1" x14ac:dyDescent="0.2">
      <c r="A115" s="276"/>
      <c r="B115" s="255"/>
      <c r="C115" s="255"/>
      <c r="D115" s="277"/>
      <c r="E115" s="456"/>
      <c r="F115" s="653"/>
      <c r="G115" s="653"/>
      <c r="H115" s="654"/>
      <c r="I115" s="271"/>
      <c r="J115" s="272"/>
      <c r="K115" s="273"/>
      <c r="L115" s="274"/>
      <c r="M115" s="651"/>
    </row>
    <row r="116" spans="1:13" ht="60.75" customHeight="1" x14ac:dyDescent="0.2">
      <c r="A116" s="659"/>
      <c r="B116" s="660"/>
      <c r="C116" s="660"/>
      <c r="D116" s="661"/>
      <c r="E116" s="953" t="s">
        <v>415</v>
      </c>
      <c r="F116" s="954"/>
      <c r="G116" s="954"/>
      <c r="H116" s="955"/>
      <c r="I116" s="278"/>
      <c r="J116" s="446" t="s">
        <v>215</v>
      </c>
      <c r="K116" s="552" t="s">
        <v>215</v>
      </c>
      <c r="L116" s="302"/>
      <c r="M116" s="645" t="s">
        <v>483</v>
      </c>
    </row>
    <row r="117" spans="1:13" ht="48" customHeight="1" x14ac:dyDescent="0.2">
      <c r="A117" s="276"/>
      <c r="B117" s="255"/>
      <c r="C117" s="255"/>
      <c r="D117" s="277"/>
      <c r="E117" s="454" t="s">
        <v>334</v>
      </c>
      <c r="F117" s="951" t="s">
        <v>416</v>
      </c>
      <c r="G117" s="951"/>
      <c r="H117" s="952"/>
      <c r="I117" s="278"/>
      <c r="J117" s="300"/>
      <c r="K117" s="301"/>
      <c r="L117" s="302"/>
      <c r="M117" s="439"/>
    </row>
    <row r="118" spans="1:13" ht="44.25" customHeight="1" x14ac:dyDescent="0.2">
      <c r="A118" s="276"/>
      <c r="B118" s="255"/>
      <c r="C118" s="255"/>
      <c r="D118" s="277"/>
      <c r="E118" s="454" t="s">
        <v>334</v>
      </c>
      <c r="F118" s="951" t="s">
        <v>417</v>
      </c>
      <c r="G118" s="951"/>
      <c r="H118" s="952"/>
      <c r="I118" s="278"/>
      <c r="J118" s="300"/>
      <c r="K118" s="301"/>
      <c r="L118" s="302"/>
      <c r="M118" s="439"/>
    </row>
    <row r="119" spans="1:13" ht="13.5" customHeight="1" x14ac:dyDescent="0.2">
      <c r="A119" s="276"/>
      <c r="B119" s="255"/>
      <c r="C119" s="255"/>
      <c r="D119" s="277"/>
      <c r="E119" s="456"/>
      <c r="F119" s="457"/>
      <c r="G119" s="457"/>
      <c r="H119" s="458"/>
      <c r="I119" s="271"/>
      <c r="J119" s="272"/>
      <c r="K119" s="273"/>
      <c r="L119" s="274"/>
      <c r="M119" s="440"/>
    </row>
    <row r="120" spans="1:13" ht="30.75" customHeight="1" x14ac:dyDescent="0.2">
      <c r="A120" s="276"/>
      <c r="B120" s="255"/>
      <c r="C120" s="255"/>
      <c r="D120" s="277"/>
      <c r="E120" s="961" t="s">
        <v>418</v>
      </c>
      <c r="F120" s="962"/>
      <c r="G120" s="962"/>
      <c r="H120" s="963"/>
      <c r="I120" s="278"/>
      <c r="J120" s="446" t="s">
        <v>215</v>
      </c>
      <c r="K120" s="447" t="s">
        <v>215</v>
      </c>
      <c r="L120" s="302"/>
      <c r="M120" s="439"/>
    </row>
    <row r="121" spans="1:13" ht="13.5" customHeight="1" x14ac:dyDescent="0.2">
      <c r="A121" s="303"/>
      <c r="B121" s="259"/>
      <c r="C121" s="259"/>
      <c r="D121" s="304"/>
      <c r="E121" s="268"/>
      <c r="F121" s="269"/>
      <c r="G121" s="269"/>
      <c r="H121" s="270"/>
      <c r="I121" s="271"/>
      <c r="J121" s="272"/>
      <c r="K121" s="273"/>
      <c r="L121" s="274"/>
      <c r="M121" s="497"/>
    </row>
    <row r="122" spans="1:13" ht="33" customHeight="1" x14ac:dyDescent="0.2">
      <c r="A122" s="969" t="s">
        <v>419</v>
      </c>
      <c r="B122" s="970"/>
      <c r="C122" s="970"/>
      <c r="D122" s="971"/>
      <c r="E122" s="966" t="s">
        <v>420</v>
      </c>
      <c r="F122" s="967"/>
      <c r="G122" s="967"/>
      <c r="H122" s="968"/>
      <c r="I122" s="450" t="s">
        <v>421</v>
      </c>
      <c r="J122" s="451" t="s">
        <v>215</v>
      </c>
      <c r="K122" s="452" t="s">
        <v>215</v>
      </c>
      <c r="L122" s="443"/>
      <c r="M122" s="442"/>
    </row>
    <row r="123" spans="1:13" ht="54.75" customHeight="1" x14ac:dyDescent="0.2">
      <c r="A123" s="276"/>
      <c r="B123" s="255"/>
      <c r="C123" s="255"/>
      <c r="D123" s="277"/>
      <c r="E123" s="454" t="s">
        <v>225</v>
      </c>
      <c r="F123" s="907" t="s">
        <v>631</v>
      </c>
      <c r="G123" s="907"/>
      <c r="H123" s="908"/>
      <c r="I123" s="278"/>
      <c r="J123" s="300"/>
      <c r="K123" s="301"/>
      <c r="L123" s="302"/>
      <c r="M123" s="527" t="s">
        <v>448</v>
      </c>
    </row>
    <row r="124" spans="1:13" ht="43.5" customHeight="1" x14ac:dyDescent="0.2">
      <c r="A124" s="276"/>
      <c r="B124" s="255"/>
      <c r="C124" s="255"/>
      <c r="D124" s="277"/>
      <c r="E124" s="297"/>
      <c r="F124" s="449" t="s">
        <v>334</v>
      </c>
      <c r="G124" s="951" t="s">
        <v>422</v>
      </c>
      <c r="H124" s="952"/>
      <c r="I124" s="278"/>
      <c r="J124" s="300"/>
      <c r="K124" s="301"/>
      <c r="L124" s="302"/>
      <c r="M124" s="439"/>
    </row>
    <row r="125" spans="1:13" ht="13.5" customHeight="1" x14ac:dyDescent="0.2">
      <c r="A125" s="276"/>
      <c r="B125" s="255"/>
      <c r="C125" s="255"/>
      <c r="D125" s="277"/>
      <c r="E125" s="297"/>
      <c r="F125" s="298"/>
      <c r="G125" s="298"/>
      <c r="H125" s="299" t="s">
        <v>423</v>
      </c>
      <c r="I125" s="278"/>
      <c r="J125" s="300"/>
      <c r="K125" s="301"/>
      <c r="L125" s="302"/>
      <c r="M125" s="439"/>
    </row>
    <row r="126" spans="1:13" ht="13.5" customHeight="1" x14ac:dyDescent="0.2">
      <c r="A126" s="276"/>
      <c r="B126" s="255"/>
      <c r="C126" s="255"/>
      <c r="D126" s="277"/>
      <c r="E126" s="268"/>
      <c r="F126" s="269"/>
      <c r="G126" s="269"/>
      <c r="H126" s="270"/>
      <c r="I126" s="278"/>
      <c r="J126" s="300"/>
      <c r="K126" s="301"/>
      <c r="L126" s="302"/>
      <c r="M126" s="439"/>
    </row>
    <row r="127" spans="1:13" ht="35.5" customHeight="1" x14ac:dyDescent="0.2">
      <c r="A127" s="276"/>
      <c r="B127" s="255"/>
      <c r="C127" s="255"/>
      <c r="D127" s="277"/>
      <c r="E127" s="455" t="s">
        <v>225</v>
      </c>
      <c r="F127" s="907" t="s">
        <v>424</v>
      </c>
      <c r="G127" s="907"/>
      <c r="H127" s="908"/>
      <c r="I127" s="278"/>
      <c r="J127" s="300"/>
      <c r="K127" s="301"/>
      <c r="L127" s="302"/>
      <c r="M127" s="527" t="s">
        <v>484</v>
      </c>
    </row>
    <row r="128" spans="1:13" ht="13.5" customHeight="1" x14ac:dyDescent="0.2">
      <c r="A128" s="276"/>
      <c r="B128" s="255"/>
      <c r="C128" s="255"/>
      <c r="D128" s="277"/>
      <c r="E128" s="268"/>
      <c r="F128" s="269"/>
      <c r="G128" s="269"/>
      <c r="H128" s="270"/>
      <c r="I128" s="278"/>
      <c r="J128" s="300"/>
      <c r="K128" s="301"/>
      <c r="L128" s="302"/>
      <c r="M128" s="439"/>
    </row>
    <row r="129" spans="1:13" ht="42.75" customHeight="1" x14ac:dyDescent="0.2">
      <c r="A129" s="276"/>
      <c r="B129" s="255"/>
      <c r="C129" s="255"/>
      <c r="D129" s="277"/>
      <c r="E129" s="455" t="s">
        <v>225</v>
      </c>
      <c r="F129" s="907" t="s">
        <v>425</v>
      </c>
      <c r="G129" s="907"/>
      <c r="H129" s="908"/>
      <c r="I129" s="278"/>
      <c r="J129" s="300"/>
      <c r="K129" s="301"/>
      <c r="L129" s="302"/>
      <c r="M129" s="527" t="s">
        <v>483</v>
      </c>
    </row>
    <row r="130" spans="1:13" ht="13.5" customHeight="1" x14ac:dyDescent="0.2">
      <c r="A130" s="303"/>
      <c r="B130" s="259"/>
      <c r="C130" s="259"/>
      <c r="D130" s="304"/>
      <c r="E130" s="268"/>
      <c r="F130" s="269"/>
      <c r="G130" s="269"/>
      <c r="H130" s="270"/>
      <c r="I130" s="271"/>
      <c r="J130" s="272"/>
      <c r="K130" s="273"/>
      <c r="L130" s="274"/>
      <c r="M130" s="540"/>
    </row>
    <row r="131" spans="1:13" ht="36.5" customHeight="1" x14ac:dyDescent="0.2">
      <c r="A131" s="901" t="s">
        <v>511</v>
      </c>
      <c r="B131" s="902"/>
      <c r="C131" s="902"/>
      <c r="D131" s="903"/>
      <c r="E131" s="929" t="s">
        <v>512</v>
      </c>
      <c r="F131" s="930"/>
      <c r="G131" s="930"/>
      <c r="H131" s="931"/>
      <c r="I131" s="498" t="s">
        <v>513</v>
      </c>
      <c r="J131" s="451" t="s">
        <v>225</v>
      </c>
      <c r="K131" s="452" t="s">
        <v>225</v>
      </c>
      <c r="L131" s="611"/>
      <c r="M131" s="498" t="s">
        <v>514</v>
      </c>
    </row>
    <row r="132" spans="1:13" ht="13" customHeight="1" x14ac:dyDescent="0.2">
      <c r="A132" s="535"/>
      <c r="B132" s="533"/>
      <c r="C132" s="533"/>
      <c r="D132" s="536"/>
      <c r="E132" s="538"/>
      <c r="F132" s="534"/>
      <c r="G132" s="534"/>
      <c r="H132" s="537"/>
      <c r="I132" s="539"/>
      <c r="J132" s="446"/>
      <c r="K132" s="447"/>
      <c r="L132" s="612"/>
      <c r="M132" s="539"/>
    </row>
    <row r="133" spans="1:13" ht="40.5" customHeight="1" x14ac:dyDescent="0.2">
      <c r="A133" s="901" t="s">
        <v>426</v>
      </c>
      <c r="B133" s="945"/>
      <c r="C133" s="945"/>
      <c r="D133" s="903"/>
      <c r="E133" s="909" t="s">
        <v>427</v>
      </c>
      <c r="F133" s="946"/>
      <c r="G133" s="946"/>
      <c r="H133" s="905"/>
      <c r="I133" s="527" t="s">
        <v>428</v>
      </c>
      <c r="J133" s="530" t="s">
        <v>225</v>
      </c>
      <c r="K133" s="506" t="s">
        <v>225</v>
      </c>
      <c r="L133" s="253"/>
      <c r="M133" s="527" t="s">
        <v>429</v>
      </c>
    </row>
    <row r="134" spans="1:13" ht="13.5" customHeight="1" x14ac:dyDescent="0.2">
      <c r="A134" s="276"/>
      <c r="B134" s="255"/>
      <c r="C134" s="255"/>
      <c r="D134" s="277"/>
      <c r="E134" s="268"/>
      <c r="F134" s="269"/>
      <c r="G134" s="269"/>
      <c r="H134" s="270"/>
      <c r="I134" s="271"/>
      <c r="J134" s="272"/>
      <c r="K134" s="273"/>
      <c r="L134" s="274"/>
      <c r="M134" s="271"/>
    </row>
    <row r="135" spans="1:13" ht="54" customHeight="1" x14ac:dyDescent="0.2">
      <c r="A135" s="901"/>
      <c r="B135" s="902"/>
      <c r="C135" s="902"/>
      <c r="D135" s="903"/>
      <c r="E135" s="929" t="s">
        <v>430</v>
      </c>
      <c r="F135" s="930"/>
      <c r="G135" s="930"/>
      <c r="H135" s="931"/>
      <c r="I135" s="240"/>
      <c r="J135" s="241" t="s">
        <v>225</v>
      </c>
      <c r="K135" s="242" t="s">
        <v>225</v>
      </c>
      <c r="L135" s="243"/>
      <c r="M135" s="240" t="s">
        <v>431</v>
      </c>
    </row>
    <row r="136" spans="1:13" ht="13.5" customHeight="1" x14ac:dyDescent="0.2">
      <c r="A136" s="303"/>
      <c r="B136" s="259"/>
      <c r="C136" s="259"/>
      <c r="D136" s="304"/>
      <c r="E136" s="268"/>
      <c r="F136" s="269"/>
      <c r="G136" s="269"/>
      <c r="H136" s="270"/>
      <c r="I136" s="271"/>
      <c r="J136" s="272"/>
      <c r="K136" s="273"/>
      <c r="L136" s="274"/>
      <c r="M136" s="271"/>
    </row>
    <row r="137" spans="1:13" ht="13.5" customHeight="1" x14ac:dyDescent="0.2">
      <c r="A137" s="926" t="s">
        <v>432</v>
      </c>
      <c r="B137" s="927"/>
      <c r="C137" s="927"/>
      <c r="D137" s="928"/>
      <c r="E137" s="929" t="s">
        <v>433</v>
      </c>
      <c r="F137" s="930"/>
      <c r="G137" s="930"/>
      <c r="H137" s="931"/>
      <c r="I137" s="498" t="s">
        <v>434</v>
      </c>
      <c r="J137" s="495" t="s">
        <v>225</v>
      </c>
      <c r="K137" s="242" t="s">
        <v>225</v>
      </c>
      <c r="L137" s="496"/>
      <c r="M137" s="932" t="s">
        <v>435</v>
      </c>
    </row>
    <row r="138" spans="1:13" ht="13.5" customHeight="1" x14ac:dyDescent="0.2">
      <c r="A138" s="265"/>
      <c r="B138" s="266"/>
      <c r="C138" s="266"/>
      <c r="D138" s="267"/>
      <c r="E138" s="268"/>
      <c r="F138" s="269"/>
      <c r="G138" s="269"/>
      <c r="H138" s="270"/>
      <c r="I138" s="271"/>
      <c r="J138" s="272"/>
      <c r="K138" s="273"/>
      <c r="L138" s="274"/>
      <c r="M138" s="950"/>
    </row>
    <row r="139" spans="1:13" ht="54" customHeight="1" x14ac:dyDescent="0.2">
      <c r="A139" s="901" t="s">
        <v>436</v>
      </c>
      <c r="B139" s="945"/>
      <c r="C139" s="945"/>
      <c r="D139" s="903"/>
      <c r="E139" s="909" t="s">
        <v>437</v>
      </c>
      <c r="F139" s="946"/>
      <c r="G139" s="946"/>
      <c r="H139" s="905"/>
      <c r="I139" s="914" t="s">
        <v>438</v>
      </c>
      <c r="J139" s="499" t="s">
        <v>225</v>
      </c>
      <c r="K139" s="506" t="s">
        <v>215</v>
      </c>
      <c r="L139" s="253"/>
      <c r="M139" s="494" t="s">
        <v>439</v>
      </c>
    </row>
    <row r="140" spans="1:13" ht="13.5" customHeight="1" x14ac:dyDescent="0.2">
      <c r="A140" s="901"/>
      <c r="B140" s="945"/>
      <c r="C140" s="945"/>
      <c r="D140" s="903"/>
      <c r="E140" s="493"/>
      <c r="F140" s="946" t="s">
        <v>440</v>
      </c>
      <c r="G140" s="946"/>
      <c r="H140" s="905"/>
      <c r="I140" s="914"/>
      <c r="J140" s="499"/>
      <c r="K140" s="506"/>
      <c r="L140" s="253"/>
      <c r="M140" s="494"/>
    </row>
    <row r="141" spans="1:13" ht="13.5" customHeight="1" x14ac:dyDescent="0.2">
      <c r="A141" s="901"/>
      <c r="B141" s="945"/>
      <c r="C141" s="945"/>
      <c r="D141" s="903"/>
      <c r="E141" s="493"/>
      <c r="F141" s="946" t="s">
        <v>441</v>
      </c>
      <c r="G141" s="946"/>
      <c r="H141" s="905"/>
      <c r="I141" s="914"/>
      <c r="J141" s="499"/>
      <c r="K141" s="506"/>
      <c r="L141" s="253"/>
      <c r="M141" s="494"/>
    </row>
    <row r="142" spans="1:13" ht="13.5" customHeight="1" x14ac:dyDescent="0.2">
      <c r="A142" s="901"/>
      <c r="B142" s="945"/>
      <c r="C142" s="945"/>
      <c r="D142" s="903"/>
      <c r="E142" s="493"/>
      <c r="F142" s="946" t="s">
        <v>442</v>
      </c>
      <c r="G142" s="946"/>
      <c r="H142" s="905"/>
      <c r="I142" s="914"/>
      <c r="J142" s="499"/>
      <c r="K142" s="506"/>
      <c r="L142" s="253"/>
      <c r="M142" s="494"/>
    </row>
    <row r="143" spans="1:13" ht="13.5" customHeight="1" x14ac:dyDescent="0.2">
      <c r="A143" s="491"/>
      <c r="B143" s="505"/>
      <c r="C143" s="505"/>
      <c r="D143" s="492"/>
      <c r="E143" s="268"/>
      <c r="F143" s="269"/>
      <c r="G143" s="269"/>
      <c r="H143" s="270"/>
      <c r="I143" s="972"/>
      <c r="J143" s="272"/>
      <c r="K143" s="273"/>
      <c r="L143" s="274"/>
      <c r="M143" s="278"/>
    </row>
    <row r="144" spans="1:13" ht="30.75" customHeight="1" x14ac:dyDescent="0.2">
      <c r="A144" s="901"/>
      <c r="B144" s="902"/>
      <c r="C144" s="902"/>
      <c r="D144" s="903"/>
      <c r="E144" s="929" t="s">
        <v>443</v>
      </c>
      <c r="F144" s="930"/>
      <c r="G144" s="930"/>
      <c r="H144" s="931"/>
      <c r="I144" s="240"/>
      <c r="J144" s="938" t="s">
        <v>225</v>
      </c>
      <c r="K144" s="940" t="s">
        <v>225</v>
      </c>
      <c r="L144" s="986" t="s">
        <v>225</v>
      </c>
      <c r="M144" s="498"/>
    </row>
    <row r="145" spans="1:13" ht="13.5" customHeight="1" x14ac:dyDescent="0.2">
      <c r="A145" s="244"/>
      <c r="B145" s="245"/>
      <c r="C145" s="245"/>
      <c r="D145" s="246"/>
      <c r="E145" s="268"/>
      <c r="F145" s="269"/>
      <c r="G145" s="269"/>
      <c r="H145" s="270"/>
      <c r="I145" s="271"/>
      <c r="J145" s="984"/>
      <c r="K145" s="985"/>
      <c r="L145" s="987"/>
      <c r="M145" s="278"/>
    </row>
    <row r="146" spans="1:13" ht="13.5" customHeight="1" x14ac:dyDescent="0.2">
      <c r="A146" s="901"/>
      <c r="B146" s="945"/>
      <c r="C146" s="945"/>
      <c r="D146" s="903"/>
      <c r="E146" s="929" t="s">
        <v>444</v>
      </c>
      <c r="F146" s="930"/>
      <c r="G146" s="930"/>
      <c r="H146" s="931"/>
      <c r="I146" s="650"/>
      <c r="J146" s="647" t="s">
        <v>225</v>
      </c>
      <c r="K146" s="242" t="s">
        <v>215</v>
      </c>
      <c r="L146" s="656" t="s">
        <v>225</v>
      </c>
      <c r="M146" s="650" t="s">
        <v>445</v>
      </c>
    </row>
    <row r="147" spans="1:13" ht="13.5" customHeight="1" x14ac:dyDescent="0.2">
      <c r="A147" s="265"/>
      <c r="B147" s="266"/>
      <c r="C147" s="266"/>
      <c r="D147" s="267"/>
      <c r="E147" s="257"/>
      <c r="F147" s="258"/>
      <c r="G147" s="258"/>
      <c r="H147" s="275"/>
      <c r="I147" s="652"/>
      <c r="J147" s="655"/>
      <c r="K147" s="263"/>
      <c r="L147" s="657"/>
      <c r="M147" s="652"/>
    </row>
    <row r="148" spans="1:13" ht="54" customHeight="1" x14ac:dyDescent="0.2">
      <c r="A148" s="901" t="s">
        <v>462</v>
      </c>
      <c r="B148" s="945"/>
      <c r="C148" s="945"/>
      <c r="D148" s="903"/>
      <c r="E148" s="909" t="s">
        <v>463</v>
      </c>
      <c r="F148" s="946"/>
      <c r="G148" s="946"/>
      <c r="H148" s="905"/>
      <c r="I148" s="645" t="s">
        <v>464</v>
      </c>
      <c r="J148" s="648" t="s">
        <v>225</v>
      </c>
      <c r="K148" s="506" t="s">
        <v>215</v>
      </c>
      <c r="L148" s="253" t="s">
        <v>225</v>
      </c>
      <c r="M148" s="914" t="s">
        <v>465</v>
      </c>
    </row>
    <row r="149" spans="1:13" ht="40.5" customHeight="1" x14ac:dyDescent="0.2">
      <c r="A149" s="901"/>
      <c r="B149" s="945"/>
      <c r="C149" s="945"/>
      <c r="D149" s="903"/>
      <c r="E149" s="644" t="s">
        <v>334</v>
      </c>
      <c r="F149" s="946" t="s">
        <v>466</v>
      </c>
      <c r="G149" s="946"/>
      <c r="H149" s="905"/>
      <c r="I149" s="645"/>
      <c r="J149" s="648"/>
      <c r="K149" s="506"/>
      <c r="L149" s="253"/>
      <c r="M149" s="914"/>
    </row>
    <row r="150" spans="1:13" ht="13.5" customHeight="1" x14ac:dyDescent="0.2">
      <c r="A150" s="901"/>
      <c r="B150" s="902"/>
      <c r="C150" s="902"/>
      <c r="D150" s="903"/>
      <c r="E150" s="625"/>
      <c r="F150" s="630" t="s">
        <v>306</v>
      </c>
      <c r="G150" s="904" t="s">
        <v>467</v>
      </c>
      <c r="H150" s="905"/>
      <c r="I150" s="626"/>
      <c r="J150" s="631"/>
      <c r="K150" s="252"/>
      <c r="L150" s="253"/>
      <c r="M150" s="626"/>
    </row>
    <row r="151" spans="1:13" ht="13.5" customHeight="1" x14ac:dyDescent="0.2">
      <c r="A151" s="623"/>
      <c r="B151" s="627"/>
      <c r="C151" s="627"/>
      <c r="D151" s="624"/>
      <c r="E151" s="268"/>
      <c r="F151" s="269"/>
      <c r="G151" s="269"/>
      <c r="H151" s="270"/>
      <c r="I151" s="271"/>
      <c r="J151" s="272"/>
      <c r="K151" s="273"/>
      <c r="L151" s="274"/>
      <c r="M151" s="271"/>
    </row>
    <row r="152" spans="1:13" ht="27" customHeight="1" x14ac:dyDescent="0.2">
      <c r="A152" s="901"/>
      <c r="B152" s="902"/>
      <c r="C152" s="902"/>
      <c r="D152" s="903"/>
      <c r="E152" s="929" t="s">
        <v>468</v>
      </c>
      <c r="F152" s="930"/>
      <c r="G152" s="930"/>
      <c r="H152" s="931"/>
      <c r="I152" s="498"/>
      <c r="J152" s="628" t="s">
        <v>225</v>
      </c>
      <c r="K152" s="242" t="s">
        <v>215</v>
      </c>
      <c r="L152" s="629" t="s">
        <v>225</v>
      </c>
      <c r="M152" s="309"/>
    </row>
    <row r="153" spans="1:13" ht="13.5" customHeight="1" x14ac:dyDescent="0.2">
      <c r="A153" s="901"/>
      <c r="B153" s="902"/>
      <c r="C153" s="902"/>
      <c r="D153" s="903"/>
      <c r="E153" s="625"/>
      <c r="F153" s="630" t="s">
        <v>306</v>
      </c>
      <c r="G153" s="904" t="s">
        <v>469</v>
      </c>
      <c r="H153" s="905"/>
      <c r="I153" s="626"/>
      <c r="J153" s="631"/>
      <c r="K153" s="252"/>
      <c r="L153" s="253"/>
      <c r="M153" s="626"/>
    </row>
    <row r="154" spans="1:13" ht="13.5" customHeight="1" x14ac:dyDescent="0.2">
      <c r="A154" s="276"/>
      <c r="B154" s="255"/>
      <c r="C154" s="255"/>
      <c r="D154" s="277"/>
      <c r="E154" s="268"/>
      <c r="F154" s="269"/>
      <c r="G154" s="269"/>
      <c r="H154" s="270"/>
      <c r="I154" s="271"/>
      <c r="J154" s="272"/>
      <c r="K154" s="273"/>
      <c r="L154" s="274"/>
      <c r="M154" s="271"/>
    </row>
    <row r="155" spans="1:13" ht="30.75" customHeight="1" x14ac:dyDescent="0.2">
      <c r="A155" s="901"/>
      <c r="B155" s="902"/>
      <c r="C155" s="902"/>
      <c r="D155" s="903"/>
      <c r="E155" s="929" t="s">
        <v>470</v>
      </c>
      <c r="F155" s="930"/>
      <c r="G155" s="930"/>
      <c r="H155" s="931"/>
      <c r="I155" s="498"/>
      <c r="J155" s="628" t="s">
        <v>225</v>
      </c>
      <c r="K155" s="242" t="s">
        <v>215</v>
      </c>
      <c r="L155" s="629" t="s">
        <v>225</v>
      </c>
      <c r="M155" s="498" t="s">
        <v>471</v>
      </c>
    </row>
    <row r="156" spans="1:13" ht="13.5" customHeight="1" x14ac:dyDescent="0.2">
      <c r="A156" s="642"/>
      <c r="B156" s="649"/>
      <c r="C156" s="649"/>
      <c r="D156" s="643"/>
      <c r="E156" s="297"/>
      <c r="F156" s="662"/>
      <c r="G156" s="662"/>
      <c r="H156" s="299"/>
      <c r="I156" s="278"/>
      <c r="J156" s="300"/>
      <c r="K156" s="658"/>
      <c r="L156" s="302"/>
      <c r="M156" s="278"/>
    </row>
    <row r="157" spans="1:13" ht="45.75" customHeight="1" x14ac:dyDescent="0.2">
      <c r="A157" s="977" t="s">
        <v>446</v>
      </c>
      <c r="B157" s="978"/>
      <c r="C157" s="978"/>
      <c r="D157" s="979"/>
      <c r="E157" s="906" t="s">
        <v>632</v>
      </c>
      <c r="F157" s="907"/>
      <c r="G157" s="907"/>
      <c r="H157" s="908"/>
      <c r="I157" s="450" t="s">
        <v>447</v>
      </c>
      <c r="J157" s="451" t="s">
        <v>215</v>
      </c>
      <c r="K157" s="452" t="s">
        <v>215</v>
      </c>
      <c r="L157" s="656"/>
      <c r="M157" s="646" t="s">
        <v>448</v>
      </c>
    </row>
    <row r="158" spans="1:13" ht="45" customHeight="1" x14ac:dyDescent="0.2">
      <c r="A158" s="244"/>
      <c r="B158" s="245"/>
      <c r="C158" s="245"/>
      <c r="D158" s="246"/>
      <c r="E158" s="247" t="s">
        <v>334</v>
      </c>
      <c r="F158" s="951" t="s">
        <v>449</v>
      </c>
      <c r="G158" s="951"/>
      <c r="H158" s="952"/>
      <c r="I158" s="250"/>
      <c r="J158" s="251"/>
      <c r="K158" s="252"/>
      <c r="L158" s="253"/>
      <c r="M158" s="250"/>
    </row>
    <row r="159" spans="1:13" ht="13.5" customHeight="1" x14ac:dyDescent="0.2">
      <c r="A159" s="244"/>
      <c r="B159" s="245"/>
      <c r="C159" s="245"/>
      <c r="D159" s="246"/>
      <c r="E159" s="247"/>
      <c r="F159" s="248"/>
      <c r="G159" s="982" t="s">
        <v>450</v>
      </c>
      <c r="H159" s="983"/>
      <c r="I159" s="250"/>
      <c r="J159" s="251"/>
      <c r="K159" s="252"/>
      <c r="L159" s="253"/>
      <c r="M159" s="250"/>
    </row>
    <row r="160" spans="1:13" ht="48.75" customHeight="1" x14ac:dyDescent="0.2">
      <c r="A160" s="244"/>
      <c r="B160" s="245"/>
      <c r="C160" s="245"/>
      <c r="D160" s="246"/>
      <c r="E160" s="247" t="s">
        <v>334</v>
      </c>
      <c r="F160" s="951" t="s">
        <v>451</v>
      </c>
      <c r="G160" s="951"/>
      <c r="H160" s="952"/>
      <c r="I160" s="250"/>
      <c r="J160" s="251"/>
      <c r="K160" s="252"/>
      <c r="L160" s="253"/>
      <c r="M160" s="250"/>
    </row>
    <row r="161" spans="1:13" ht="13.5" customHeight="1" x14ac:dyDescent="0.2">
      <c r="A161" s="244"/>
      <c r="B161" s="245"/>
      <c r="C161" s="245"/>
      <c r="D161" s="246"/>
      <c r="E161" s="257"/>
      <c r="F161" s="258"/>
      <c r="G161" s="258"/>
      <c r="H161" s="275"/>
      <c r="I161" s="261"/>
      <c r="J161" s="262"/>
      <c r="K161" s="263"/>
      <c r="L161" s="264"/>
      <c r="M161" s="261"/>
    </row>
    <row r="162" spans="1:13" ht="31" customHeight="1" x14ac:dyDescent="0.2">
      <c r="A162" s="244"/>
      <c r="B162" s="245"/>
      <c r="C162" s="245"/>
      <c r="D162" s="246"/>
      <c r="E162" s="906" t="s">
        <v>452</v>
      </c>
      <c r="F162" s="907"/>
      <c r="G162" s="907"/>
      <c r="H162" s="908"/>
      <c r="I162" s="250"/>
      <c r="J162" s="451" t="s">
        <v>215</v>
      </c>
      <c r="K162" s="452" t="s">
        <v>215</v>
      </c>
      <c r="L162" s="253"/>
      <c r="M162" s="250" t="s">
        <v>624</v>
      </c>
    </row>
    <row r="163" spans="1:13" ht="13.5" customHeight="1" x14ac:dyDescent="0.2">
      <c r="A163" s="244"/>
      <c r="B163" s="245"/>
      <c r="C163" s="245"/>
      <c r="D163" s="246"/>
      <c r="E163" s="247" t="s">
        <v>225</v>
      </c>
      <c r="F163" s="951" t="s">
        <v>453</v>
      </c>
      <c r="G163" s="951"/>
      <c r="H163" s="952"/>
      <c r="I163" s="250"/>
      <c r="J163" s="251"/>
      <c r="K163" s="252"/>
      <c r="L163" s="253"/>
      <c r="M163" s="250"/>
    </row>
    <row r="164" spans="1:13" ht="29" customHeight="1" x14ac:dyDescent="0.2">
      <c r="A164" s="244"/>
      <c r="B164" s="245"/>
      <c r="C164" s="245"/>
      <c r="D164" s="246"/>
      <c r="E164" s="247" t="s">
        <v>225</v>
      </c>
      <c r="F164" s="951" t="s">
        <v>454</v>
      </c>
      <c r="G164" s="951"/>
      <c r="H164" s="952"/>
      <c r="I164" s="250"/>
      <c r="J164" s="251"/>
      <c r="K164" s="252"/>
      <c r="L164" s="253"/>
      <c r="M164" s="250"/>
    </row>
    <row r="165" spans="1:13" ht="13.5" customHeight="1" x14ac:dyDescent="0.2">
      <c r="A165" s="244"/>
      <c r="B165" s="245"/>
      <c r="C165" s="245"/>
      <c r="D165" s="246"/>
      <c r="E165" s="247" t="s">
        <v>225</v>
      </c>
      <c r="F165" s="951" t="s">
        <v>455</v>
      </c>
      <c r="G165" s="951"/>
      <c r="H165" s="952"/>
      <c r="I165" s="250"/>
      <c r="J165" s="251"/>
      <c r="K165" s="252"/>
      <c r="L165" s="253"/>
      <c r="M165" s="250"/>
    </row>
    <row r="166" spans="1:13" ht="13.5" customHeight="1" x14ac:dyDescent="0.2">
      <c r="A166" s="244"/>
      <c r="B166" s="245"/>
      <c r="C166" s="245"/>
      <c r="D166" s="246"/>
      <c r="E166" s="247" t="s">
        <v>225</v>
      </c>
      <c r="F166" s="951" t="s">
        <v>456</v>
      </c>
      <c r="G166" s="951"/>
      <c r="H166" s="952"/>
      <c r="I166" s="250"/>
      <c r="J166" s="251"/>
      <c r="K166" s="252"/>
      <c r="L166" s="253"/>
      <c r="M166" s="250"/>
    </row>
    <row r="167" spans="1:13" ht="29.5" customHeight="1" x14ac:dyDescent="0.2">
      <c r="A167" s="244"/>
      <c r="B167" s="245"/>
      <c r="C167" s="245"/>
      <c r="D167" s="246"/>
      <c r="E167" s="247" t="s">
        <v>225</v>
      </c>
      <c r="F167" s="951" t="s">
        <v>457</v>
      </c>
      <c r="G167" s="951"/>
      <c r="H167" s="952"/>
      <c r="I167" s="250"/>
      <c r="J167" s="251"/>
      <c r="K167" s="252"/>
      <c r="L167" s="253"/>
      <c r="M167" s="250"/>
    </row>
    <row r="168" spans="1:13" ht="13.5" customHeight="1" x14ac:dyDescent="0.2">
      <c r="A168" s="244"/>
      <c r="B168" s="245"/>
      <c r="C168" s="245"/>
      <c r="D168" s="246"/>
      <c r="E168" s="247" t="s">
        <v>225</v>
      </c>
      <c r="F168" s="951" t="s">
        <v>458</v>
      </c>
      <c r="G168" s="951"/>
      <c r="H168" s="952"/>
      <c r="I168" s="250"/>
      <c r="J168" s="251"/>
      <c r="K168" s="252"/>
      <c r="L168" s="253"/>
      <c r="M168" s="250"/>
    </row>
    <row r="169" spans="1:13" ht="13.5" customHeight="1" x14ac:dyDescent="0.2">
      <c r="A169" s="244"/>
      <c r="B169" s="245"/>
      <c r="C169" s="245"/>
      <c r="D169" s="246"/>
      <c r="E169" s="247" t="s">
        <v>225</v>
      </c>
      <c r="F169" s="951" t="s">
        <v>459</v>
      </c>
      <c r="G169" s="951"/>
      <c r="H169" s="952"/>
      <c r="I169" s="250"/>
      <c r="J169" s="251"/>
      <c r="K169" s="252"/>
      <c r="L169" s="253"/>
      <c r="M169" s="250"/>
    </row>
    <row r="170" spans="1:13" ht="13.5" customHeight="1" x14ac:dyDescent="0.2">
      <c r="A170" s="244"/>
      <c r="B170" s="245"/>
      <c r="C170" s="245"/>
      <c r="D170" s="246"/>
      <c r="E170" s="247" t="s">
        <v>225</v>
      </c>
      <c r="F170" s="951" t="s">
        <v>460</v>
      </c>
      <c r="G170" s="951"/>
      <c r="H170" s="952"/>
      <c r="I170" s="250"/>
      <c r="J170" s="251"/>
      <c r="K170" s="252"/>
      <c r="L170" s="253"/>
      <c r="M170" s="250"/>
    </row>
    <row r="171" spans="1:13" ht="13.5" customHeight="1" x14ac:dyDescent="0.2">
      <c r="A171" s="244"/>
      <c r="B171" s="245"/>
      <c r="C171" s="245"/>
      <c r="D171" s="246"/>
      <c r="E171" s="247" t="s">
        <v>225</v>
      </c>
      <c r="F171" s="951" t="s">
        <v>461</v>
      </c>
      <c r="G171" s="951"/>
      <c r="H171" s="952"/>
      <c r="I171" s="250"/>
      <c r="J171" s="251"/>
      <c r="K171" s="252"/>
      <c r="L171" s="253"/>
      <c r="M171" s="250"/>
    </row>
    <row r="172" spans="1:13" ht="13.5" customHeight="1" x14ac:dyDescent="0.2">
      <c r="A172" s="244"/>
      <c r="B172" s="245"/>
      <c r="C172" s="245"/>
      <c r="D172" s="246"/>
      <c r="E172" s="257"/>
      <c r="F172" s="980"/>
      <c r="G172" s="980"/>
      <c r="H172" s="981"/>
      <c r="I172" s="261"/>
      <c r="J172" s="262"/>
      <c r="K172" s="263"/>
      <c r="L172" s="264"/>
      <c r="M172" s="261"/>
    </row>
    <row r="173" spans="1:13" ht="55.5" customHeight="1" x14ac:dyDescent="0.2">
      <c r="A173" s="244"/>
      <c r="B173" s="245"/>
      <c r="C173" s="245"/>
      <c r="D173" s="246"/>
      <c r="E173" s="906" t="s">
        <v>633</v>
      </c>
      <c r="F173" s="907"/>
      <c r="G173" s="907"/>
      <c r="H173" s="908"/>
      <c r="I173" s="250"/>
      <c r="J173" s="451" t="s">
        <v>215</v>
      </c>
      <c r="K173" s="452" t="s">
        <v>215</v>
      </c>
      <c r="L173" s="253"/>
      <c r="M173" s="250" t="s">
        <v>399</v>
      </c>
    </row>
    <row r="174" spans="1:13" ht="13.5" customHeight="1" x14ac:dyDescent="0.2">
      <c r="A174" s="613"/>
      <c r="B174" s="614"/>
      <c r="C174" s="614"/>
      <c r="D174" s="615"/>
      <c r="E174" s="283"/>
      <c r="F174" s="284"/>
      <c r="G174" s="284"/>
      <c r="H174" s="285"/>
      <c r="I174" s="286"/>
      <c r="J174" s="287"/>
      <c r="K174" s="288"/>
      <c r="L174" s="289"/>
      <c r="M174" s="286"/>
    </row>
    <row r="175" spans="1:13" ht="13.5" customHeight="1" x14ac:dyDescent="0.2">
      <c r="A175" s="902"/>
      <c r="B175" s="902"/>
      <c r="C175" s="902"/>
      <c r="D175" s="902"/>
      <c r="E175" s="904"/>
      <c r="F175" s="904"/>
      <c r="G175" s="904"/>
      <c r="H175" s="904"/>
      <c r="I175" s="310"/>
      <c r="J175" s="252"/>
      <c r="K175" s="252"/>
      <c r="L175" s="252"/>
      <c r="M175" s="310"/>
    </row>
    <row r="176" spans="1:13" ht="13.5" customHeight="1" x14ac:dyDescent="0.2">
      <c r="A176" s="974" t="s">
        <v>472</v>
      </c>
      <c r="B176" s="974"/>
      <c r="C176" s="974"/>
      <c r="D176" s="974"/>
      <c r="E176" s="974"/>
      <c r="F176" s="974"/>
      <c r="G176" s="974"/>
      <c r="H176" s="974"/>
      <c r="I176" s="974"/>
      <c r="J176" s="974"/>
      <c r="K176" s="974"/>
      <c r="L176" s="974"/>
      <c r="M176" s="974"/>
    </row>
    <row r="177" spans="1:13" ht="13.5" customHeight="1" x14ac:dyDescent="0.2">
      <c r="A177" s="974" t="s">
        <v>473</v>
      </c>
      <c r="B177" s="974"/>
      <c r="C177" s="974"/>
      <c r="D177" s="974"/>
      <c r="E177" s="974"/>
      <c r="F177" s="974"/>
      <c r="G177" s="974"/>
      <c r="H177" s="974"/>
      <c r="I177" s="974"/>
      <c r="J177" s="974"/>
      <c r="K177" s="974"/>
      <c r="L177" s="974"/>
      <c r="M177" s="974"/>
    </row>
    <row r="178" spans="1:13" ht="13.5" customHeight="1" x14ac:dyDescent="0.2">
      <c r="A178" s="973"/>
      <c r="B178" s="973"/>
      <c r="C178" s="973"/>
      <c r="D178" s="973"/>
      <c r="E178" s="973"/>
      <c r="F178" s="973"/>
      <c r="G178" s="973"/>
      <c r="H178" s="973"/>
      <c r="I178" s="973"/>
      <c r="J178" s="973"/>
      <c r="K178" s="973"/>
      <c r="L178" s="973"/>
      <c r="M178" s="973"/>
    </row>
    <row r="179" spans="1:13" ht="13.5" customHeight="1" x14ac:dyDescent="0.2">
      <c r="A179" s="973"/>
      <c r="B179" s="973"/>
      <c r="C179" s="973"/>
      <c r="D179" s="973"/>
      <c r="E179" s="973"/>
      <c r="F179" s="973"/>
      <c r="G179" s="973"/>
      <c r="H179" s="973"/>
      <c r="I179" s="973"/>
      <c r="J179" s="973"/>
      <c r="K179" s="973"/>
      <c r="L179" s="973"/>
      <c r="M179" s="973"/>
    </row>
    <row r="180" spans="1:13" ht="13.5" customHeight="1" x14ac:dyDescent="0.2">
      <c r="A180" s="974"/>
      <c r="B180" s="974"/>
      <c r="C180" s="974"/>
      <c r="D180" s="974"/>
      <c r="E180" s="974"/>
      <c r="F180" s="974"/>
      <c r="G180" s="974"/>
      <c r="H180" s="974"/>
      <c r="I180" s="974"/>
      <c r="J180" s="974"/>
      <c r="K180" s="974"/>
      <c r="L180" s="974"/>
      <c r="M180" s="974"/>
    </row>
    <row r="181" spans="1:13" ht="13.5" customHeight="1" x14ac:dyDescent="0.2">
      <c r="A181" s="974"/>
      <c r="B181" s="974"/>
      <c r="C181" s="974"/>
      <c r="D181" s="974"/>
      <c r="E181" s="974"/>
      <c r="F181" s="974"/>
      <c r="G181" s="974"/>
      <c r="H181" s="974"/>
      <c r="I181" s="974"/>
      <c r="J181" s="974"/>
      <c r="K181" s="974"/>
      <c r="L181" s="974"/>
      <c r="M181" s="974"/>
    </row>
    <row r="182" spans="1:13" ht="13.5" customHeight="1" x14ac:dyDescent="0.2">
      <c r="A182" s="973"/>
      <c r="B182" s="973"/>
      <c r="C182" s="973"/>
      <c r="D182" s="973"/>
      <c r="E182" s="973"/>
      <c r="F182" s="973"/>
      <c r="G182" s="973"/>
      <c r="H182" s="973"/>
      <c r="I182" s="973"/>
      <c r="J182" s="973"/>
      <c r="K182" s="973"/>
      <c r="L182" s="973"/>
      <c r="M182" s="973"/>
    </row>
    <row r="183" spans="1:13" ht="13.5" customHeight="1" x14ac:dyDescent="0.2">
      <c r="A183" s="973"/>
      <c r="B183" s="973"/>
      <c r="C183" s="973"/>
      <c r="D183" s="973"/>
      <c r="E183" s="973"/>
      <c r="F183" s="973"/>
      <c r="G183" s="973"/>
      <c r="H183" s="973"/>
      <c r="I183" s="973"/>
      <c r="J183" s="973"/>
      <c r="K183" s="973"/>
      <c r="L183" s="973"/>
      <c r="M183" s="973"/>
    </row>
    <row r="184" spans="1:13" ht="13.5" customHeight="1" x14ac:dyDescent="0.2">
      <c r="A184" s="973"/>
      <c r="B184" s="973"/>
      <c r="C184" s="973"/>
      <c r="D184" s="973"/>
      <c r="E184" s="973"/>
      <c r="F184" s="973"/>
      <c r="G184" s="973"/>
      <c r="H184" s="973"/>
      <c r="I184" s="973"/>
      <c r="J184" s="973"/>
      <c r="K184" s="973"/>
      <c r="L184" s="973"/>
      <c r="M184" s="973"/>
    </row>
    <row r="185" spans="1:13" ht="13.5" customHeight="1" x14ac:dyDescent="0.2">
      <c r="A185" s="974"/>
      <c r="B185" s="974"/>
      <c r="C185" s="974"/>
      <c r="D185" s="974"/>
      <c r="E185" s="974"/>
      <c r="F185" s="974"/>
      <c r="G185" s="974"/>
      <c r="H185" s="974"/>
      <c r="I185" s="974"/>
      <c r="J185" s="974"/>
      <c r="K185" s="974"/>
      <c r="L185" s="974"/>
      <c r="M185" s="974"/>
    </row>
    <row r="186" spans="1:13" ht="13.5" customHeight="1" x14ac:dyDescent="0.2">
      <c r="A186" s="975"/>
      <c r="B186" s="975"/>
      <c r="C186" s="975"/>
      <c r="D186" s="975"/>
      <c r="E186" s="311"/>
      <c r="F186" s="311"/>
      <c r="G186" s="976"/>
      <c r="H186" s="976"/>
      <c r="I186" s="312"/>
      <c r="J186" s="313"/>
      <c r="K186" s="313"/>
      <c r="L186" s="313"/>
      <c r="M186" s="312"/>
    </row>
  </sheetData>
  <mergeCells count="220">
    <mergeCell ref="A153:D153"/>
    <mergeCell ref="G153:H153"/>
    <mergeCell ref="A155:D155"/>
    <mergeCell ref="E155:H155"/>
    <mergeCell ref="A148:D148"/>
    <mergeCell ref="E148:H148"/>
    <mergeCell ref="M148:M149"/>
    <mergeCell ref="A149:D149"/>
    <mergeCell ref="F149:H149"/>
    <mergeCell ref="A150:D150"/>
    <mergeCell ref="G150:H150"/>
    <mergeCell ref="A152:D152"/>
    <mergeCell ref="E152:H152"/>
    <mergeCell ref="A131:D131"/>
    <mergeCell ref="E131:H131"/>
    <mergeCell ref="J144:J145"/>
    <mergeCell ref="K144:K145"/>
    <mergeCell ref="L144:L145"/>
    <mergeCell ref="A146:D146"/>
    <mergeCell ref="E146:H146"/>
    <mergeCell ref="A144:D144"/>
    <mergeCell ref="E144:H144"/>
    <mergeCell ref="F167:H167"/>
    <mergeCell ref="F168:H168"/>
    <mergeCell ref="A157:D157"/>
    <mergeCell ref="F172:H172"/>
    <mergeCell ref="E173:H173"/>
    <mergeCell ref="F169:H169"/>
    <mergeCell ref="F170:H170"/>
    <mergeCell ref="F171:H171"/>
    <mergeCell ref="A183:M183"/>
    <mergeCell ref="A175:D175"/>
    <mergeCell ref="E175:H175"/>
    <mergeCell ref="A176:M176"/>
    <mergeCell ref="A177:M177"/>
    <mergeCell ref="E157:H157"/>
    <mergeCell ref="F158:H158"/>
    <mergeCell ref="G159:H159"/>
    <mergeCell ref="F160:H160"/>
    <mergeCell ref="E162:H162"/>
    <mergeCell ref="F163:H163"/>
    <mergeCell ref="F164:H164"/>
    <mergeCell ref="F165:H165"/>
    <mergeCell ref="F166:H166"/>
    <mergeCell ref="A184:M184"/>
    <mergeCell ref="A185:M185"/>
    <mergeCell ref="A186:D186"/>
    <mergeCell ref="G186:H186"/>
    <mergeCell ref="A178:M178"/>
    <mergeCell ref="A179:M179"/>
    <mergeCell ref="A180:M180"/>
    <mergeCell ref="A181:M181"/>
    <mergeCell ref="A182:M182"/>
    <mergeCell ref="M137:M138"/>
    <mergeCell ref="A139:D139"/>
    <mergeCell ref="E139:H139"/>
    <mergeCell ref="I139:I143"/>
    <mergeCell ref="A140:D140"/>
    <mergeCell ref="F140:H140"/>
    <mergeCell ref="A141:D141"/>
    <mergeCell ref="F141:H141"/>
    <mergeCell ref="A142:D142"/>
    <mergeCell ref="F142:H142"/>
    <mergeCell ref="F129:H129"/>
    <mergeCell ref="A133:D133"/>
    <mergeCell ref="E133:H133"/>
    <mergeCell ref="A135:D135"/>
    <mergeCell ref="E135:H135"/>
    <mergeCell ref="A137:D137"/>
    <mergeCell ref="E137:H137"/>
    <mergeCell ref="A98:D98"/>
    <mergeCell ref="E98:H98"/>
    <mergeCell ref="E100:H100"/>
    <mergeCell ref="F101:H101"/>
    <mergeCell ref="G102:H102"/>
    <mergeCell ref="G103:H103"/>
    <mergeCell ref="E105:H105"/>
    <mergeCell ref="F106:H106"/>
    <mergeCell ref="F107:H107"/>
    <mergeCell ref="E122:H122"/>
    <mergeCell ref="F123:H123"/>
    <mergeCell ref="G124:H124"/>
    <mergeCell ref="F127:H127"/>
    <mergeCell ref="A122:D122"/>
    <mergeCell ref="F117:H117"/>
    <mergeCell ref="F118:H118"/>
    <mergeCell ref="E120:H120"/>
    <mergeCell ref="M98:M99"/>
    <mergeCell ref="A92:D92"/>
    <mergeCell ref="F92:H92"/>
    <mergeCell ref="A94:D94"/>
    <mergeCell ref="F94:H94"/>
    <mergeCell ref="A96:D96"/>
    <mergeCell ref="E96:H96"/>
    <mergeCell ref="F93:H93"/>
    <mergeCell ref="E116:H116"/>
    <mergeCell ref="A105:D105"/>
    <mergeCell ref="F108:H108"/>
    <mergeCell ref="F109:H109"/>
    <mergeCell ref="F111:H111"/>
    <mergeCell ref="F112:H112"/>
    <mergeCell ref="F113:H113"/>
    <mergeCell ref="F114:H114"/>
    <mergeCell ref="A89:D89"/>
    <mergeCell ref="F89:H89"/>
    <mergeCell ref="A90:D90"/>
    <mergeCell ref="F90:H90"/>
    <mergeCell ref="A91:D91"/>
    <mergeCell ref="F91:H91"/>
    <mergeCell ref="M84:M85"/>
    <mergeCell ref="A86:D86"/>
    <mergeCell ref="E86:H86"/>
    <mergeCell ref="A87:D87"/>
    <mergeCell ref="F87:H87"/>
    <mergeCell ref="A88:D88"/>
    <mergeCell ref="F88:H88"/>
    <mergeCell ref="A80:D80"/>
    <mergeCell ref="E80:H80"/>
    <mergeCell ref="A82:D82"/>
    <mergeCell ref="E82:H82"/>
    <mergeCell ref="A84:D84"/>
    <mergeCell ref="E84:H84"/>
    <mergeCell ref="A74:D74"/>
    <mergeCell ref="E74:H74"/>
    <mergeCell ref="M74:M77"/>
    <mergeCell ref="A76:D76"/>
    <mergeCell ref="E76:H76"/>
    <mergeCell ref="A78:D78"/>
    <mergeCell ref="E78:H78"/>
    <mergeCell ref="A63:D63"/>
    <mergeCell ref="G63:H63"/>
    <mergeCell ref="A64:D64"/>
    <mergeCell ref="G64:H64"/>
    <mergeCell ref="E66:H66"/>
    <mergeCell ref="E68:H68"/>
    <mergeCell ref="A57:D57"/>
    <mergeCell ref="E57:H57"/>
    <mergeCell ref="A59:D59"/>
    <mergeCell ref="E59:H59"/>
    <mergeCell ref="M59:M61"/>
    <mergeCell ref="A62:D62"/>
    <mergeCell ref="E62:H62"/>
    <mergeCell ref="J51:J52"/>
    <mergeCell ref="K51:K52"/>
    <mergeCell ref="A53:D53"/>
    <mergeCell ref="E53:H53"/>
    <mergeCell ref="A55:D55"/>
    <mergeCell ref="E55:H55"/>
    <mergeCell ref="A47:D47"/>
    <mergeCell ref="E47:H47"/>
    <mergeCell ref="A49:D49"/>
    <mergeCell ref="E49:H49"/>
    <mergeCell ref="A51:D51"/>
    <mergeCell ref="E51:H51"/>
    <mergeCell ref="M40:M41"/>
    <mergeCell ref="A41:D41"/>
    <mergeCell ref="G41:H41"/>
    <mergeCell ref="A43:D43"/>
    <mergeCell ref="E43:H43"/>
    <mergeCell ref="A45:D45"/>
    <mergeCell ref="E45:H45"/>
    <mergeCell ref="A37:D37"/>
    <mergeCell ref="A40:D40"/>
    <mergeCell ref="E40:H40"/>
    <mergeCell ref="M30:M32"/>
    <mergeCell ref="A31:D31"/>
    <mergeCell ref="G31:H31"/>
    <mergeCell ref="A32:D32"/>
    <mergeCell ref="G32:H32"/>
    <mergeCell ref="A33:D33"/>
    <mergeCell ref="G33:H33"/>
    <mergeCell ref="A21:D21"/>
    <mergeCell ref="G21:H21"/>
    <mergeCell ref="A22:D22"/>
    <mergeCell ref="A23:D23"/>
    <mergeCell ref="G23:H23"/>
    <mergeCell ref="A34:D34"/>
    <mergeCell ref="G34:H34"/>
    <mergeCell ref="A35:D35"/>
    <mergeCell ref="A36:D36"/>
    <mergeCell ref="M10:M11"/>
    <mergeCell ref="M13:M16"/>
    <mergeCell ref="A14:D14"/>
    <mergeCell ref="A15:D15"/>
    <mergeCell ref="D6:G6"/>
    <mergeCell ref="H6:L6"/>
    <mergeCell ref="D7:G7"/>
    <mergeCell ref="H7:L7"/>
    <mergeCell ref="D8:G8"/>
    <mergeCell ref="H8:L8"/>
    <mergeCell ref="G15:H15"/>
    <mergeCell ref="A16:D16"/>
    <mergeCell ref="A10:D11"/>
    <mergeCell ref="E10:H11"/>
    <mergeCell ref="A13:D13"/>
    <mergeCell ref="E13:H13"/>
    <mergeCell ref="A70:D70"/>
    <mergeCell ref="E70:H70"/>
    <mergeCell ref="A72:D72"/>
    <mergeCell ref="E72:H72"/>
    <mergeCell ref="D3:G3"/>
    <mergeCell ref="H3:L3"/>
    <mergeCell ref="D4:G4"/>
    <mergeCell ref="H4:L4"/>
    <mergeCell ref="D5:G5"/>
    <mergeCell ref="H5:L5"/>
    <mergeCell ref="I10:I11"/>
    <mergeCell ref="J10:L10"/>
    <mergeCell ref="A17:D17"/>
    <mergeCell ref="G17:H17"/>
    <mergeCell ref="A18:D18"/>
    <mergeCell ref="A19:D19"/>
    <mergeCell ref="G19:H19"/>
    <mergeCell ref="A24:D24"/>
    <mergeCell ref="E26:H26"/>
    <mergeCell ref="A28:D28"/>
    <mergeCell ref="E28:H28"/>
    <mergeCell ref="A29:D29"/>
    <mergeCell ref="E30:H30"/>
    <mergeCell ref="A20:D20"/>
  </mergeCells>
  <phoneticPr fontId="3"/>
  <pageMargins left="0.59055118110236227" right="0.19685039370078741" top="0.59055118110236227" bottom="0.39370078740157483" header="0.31496062992125984" footer="0.31496062992125984"/>
  <pageSetup paperSize="9" scale="94" orientation="portrait" r:id="rId1"/>
  <headerFooter>
    <oddFooter>&amp;C- &amp;P -</oddFooter>
  </headerFooter>
  <rowBreaks count="2" manualBreakCount="2">
    <brk id="46" max="12" man="1"/>
    <brk id="7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vt:lpstr>
      <vt:lpstr>添付書類等</vt:lpstr>
      <vt:lpstr>1勤務表</vt:lpstr>
      <vt:lpstr>【記載例】勤務表</vt:lpstr>
      <vt:lpstr>記入方法</vt:lpstr>
      <vt:lpstr>プルダウン・リスト</vt:lpstr>
      <vt:lpstr>２苦情・事故</vt:lpstr>
      <vt:lpstr>３運営状況</vt:lpstr>
      <vt:lpstr>4基準自己点検表</vt:lpstr>
      <vt:lpstr>5‐1加算自己点検表（訪問看護）</vt:lpstr>
      <vt:lpstr>5‐2加算自己点検表（介護予防訪問看護）</vt:lpstr>
      <vt:lpstr>【記載例】勤務表!Print_Area</vt:lpstr>
      <vt:lpstr>'1勤務表'!Print_Area</vt:lpstr>
      <vt:lpstr>'4基準自己点検表'!Print_Area</vt:lpstr>
      <vt:lpstr>'5‐1加算自己点検表（訪問看護）'!Print_Area</vt:lpstr>
      <vt:lpstr>'5‐2加算自己点検表（介護予防訪問看護）'!Print_Area</vt:lpstr>
      <vt:lpstr>記入方法!Print_Area</vt:lpstr>
      <vt:lpstr>【記載例】勤務表!Print_Titles</vt:lpstr>
      <vt:lpstr>'1勤務表'!Print_Titles</vt:lpstr>
      <vt:lpstr>'4基準自己点検表'!Print_Titles</vt:lpstr>
      <vt:lpstr>'5‐1加算自己点検表（訪問看護）'!Print_Titles</vt:lpstr>
      <vt:lpstr>'5‐2加算自己点検表（介護予防訪問看護）'!Print_Titles</vt:lpstr>
      <vt:lpstr>看護職員</vt:lpstr>
      <vt:lpstr>管理者</vt:lpstr>
      <vt:lpstr>言語聴覚士</vt:lpstr>
      <vt:lpstr>作業療法士</vt:lpstr>
      <vt:lpstr>理学療法士</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2025-04-16T00:50:38Z</cp:lastPrinted>
  <dcterms:created xsi:type="dcterms:W3CDTF">2006-05-08T10:56:33Z</dcterms:created>
  <dcterms:modified xsi:type="dcterms:W3CDTF">2025-04-16T00:50:52Z</dcterms:modified>
  <cp:category/>
  <cp:contentStatus/>
</cp:coreProperties>
</file>